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showInkAnnotation="0"/>
  <mc:AlternateContent xmlns:mc="http://schemas.openxmlformats.org/markup-compatibility/2006">
    <mc:Choice Requires="x15">
      <x15ac:absPath xmlns:x15ac="http://schemas.microsoft.com/office/spreadsheetml/2010/11/ac" url="C:\Users\kwhalen\Dropbox\Enrollment AVC\Schedule Dev\Fall 19--planning documents\"/>
    </mc:Choice>
  </mc:AlternateContent>
  <bookViews>
    <workbookView xWindow="0" yWindow="0" windowWidth="28800" windowHeight="12330" tabRatio="500" activeTab="1"/>
  </bookViews>
  <sheets>
    <sheet name="Other Departments" sheetId="2" r:id="rId1"/>
    <sheet name="Bus, ESL, TRST" sheetId="3" r:id="rId2"/>
    <sheet name="Auto" sheetId="22" r:id="rId3"/>
    <sheet name="Trad" sheetId="23" r:id="rId4"/>
    <sheet name="Appren" sheetId="21" r:id="rId5"/>
    <sheet name="ENGL" sheetId="19" r:id="rId6"/>
    <sheet name="DSPS" sheetId="20" r:id="rId7"/>
    <sheet name="Sheet1" sheetId="26" r:id="rId8"/>
    <sheet name="OLAD" sheetId="18" r:id="rId9"/>
    <sheet name="HealthED" sheetId="16" r:id="rId10"/>
    <sheet name="VOCN" sheetId="17" r:id="rId11"/>
    <sheet name="HCT" sheetId="15" r:id="rId12"/>
    <sheet name="WOMN" sheetId="13" r:id="rId13"/>
    <sheet name="TRST" sheetId="12" r:id="rId14"/>
    <sheet name="ESL" sheetId="11" r:id="rId15"/>
    <sheet name="Business" sheetId="10" r:id="rId16"/>
    <sheet name="Fashion" sheetId="9" r:id="rId17"/>
    <sheet name="Culinary" sheetId="8" r:id="rId18"/>
    <sheet name="CDEV" sheetId="14" r:id="rId19"/>
    <sheet name="Actual Source" sheetId="7" r:id="rId20"/>
    <sheet name="Avg Attend" sheetId="25" r:id="rId21"/>
  </sheets>
  <definedNames>
    <definedName name="_xlnm._FilterDatabase" localSheetId="15" hidden="1">Business!$A$1:$AN$127</definedName>
    <definedName name="_xlnm._FilterDatabase" localSheetId="14" hidden="1">ESL!$A$1:$AN$290</definedName>
    <definedName name="_xlnm._FilterDatabase" localSheetId="13" hidden="1">TRST!$A$1:$AN$84</definedName>
    <definedName name="_xlnm.Print_Area" localSheetId="1">'Bus, ESL, TRST'!$A$1:$D$92</definedName>
    <definedName name="_xlnm.Print_Area" localSheetId="0">'Other Departments'!$A$1:$G$83</definedName>
    <definedName name="_xlnm.Print_Titles" localSheetId="1">'Bus, ESL, TRST'!$1:$1</definedName>
    <definedName name="_xlnm.Print_Titles" localSheetId="0">'Other Departments'!$1:$1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AJ65" i="14" l="1"/>
  <c r="AQ3" i="14"/>
  <c r="AQ4" i="14"/>
  <c r="AQ5" i="14"/>
  <c r="AQ6" i="14"/>
  <c r="AQ7" i="14"/>
  <c r="AQ8" i="14"/>
  <c r="AQ9" i="14"/>
  <c r="AQ10" i="14"/>
  <c r="AQ11" i="14"/>
  <c r="AQ12" i="14"/>
  <c r="AQ13" i="14"/>
  <c r="AQ14" i="14"/>
  <c r="AQ15" i="14"/>
  <c r="AQ16" i="14"/>
  <c r="AQ17" i="14"/>
  <c r="AQ18" i="14"/>
  <c r="AQ19" i="14"/>
  <c r="AQ20" i="14"/>
  <c r="AQ21" i="14"/>
  <c r="AQ22" i="14"/>
  <c r="AQ23" i="14"/>
  <c r="AQ24" i="14"/>
  <c r="AQ25" i="14"/>
  <c r="AQ26" i="14"/>
  <c r="AQ27" i="14"/>
  <c r="AQ28" i="14"/>
  <c r="AQ29" i="14"/>
  <c r="AQ30" i="14"/>
  <c r="AQ31" i="14"/>
  <c r="AQ32" i="14"/>
  <c r="AQ33" i="14"/>
  <c r="AQ34" i="14"/>
  <c r="AQ35" i="14"/>
  <c r="AQ36" i="14"/>
  <c r="AQ37" i="14"/>
  <c r="AQ38" i="14"/>
  <c r="AQ39" i="14"/>
  <c r="AQ40" i="14"/>
  <c r="AQ41" i="14"/>
  <c r="AQ42" i="14"/>
  <c r="AQ43" i="14"/>
  <c r="AQ44" i="14"/>
  <c r="AQ45" i="14"/>
  <c r="AQ46" i="14"/>
  <c r="AQ47" i="14"/>
  <c r="AQ48" i="14"/>
  <c r="AQ49" i="14"/>
  <c r="AQ50" i="14"/>
  <c r="AQ51" i="14"/>
  <c r="AQ52" i="14"/>
  <c r="AQ53" i="14"/>
  <c r="AQ54" i="14"/>
  <c r="AQ55" i="14"/>
  <c r="AQ56" i="14"/>
  <c r="AQ57" i="14"/>
  <c r="AQ58" i="14"/>
  <c r="AQ59" i="14"/>
  <c r="AQ60" i="14"/>
  <c r="AQ61" i="14"/>
  <c r="AQ62" i="14"/>
  <c r="AQ63" i="14"/>
  <c r="AQ64" i="14"/>
  <c r="AO23" i="14"/>
  <c r="AO24" i="14"/>
  <c r="AO25" i="14"/>
  <c r="AO26" i="14"/>
  <c r="AO27" i="14"/>
  <c r="AO28" i="14"/>
  <c r="AO29" i="14"/>
  <c r="AO30" i="14"/>
  <c r="AO31" i="14"/>
  <c r="AO32" i="14"/>
  <c r="AO33" i="14"/>
  <c r="AO34" i="14"/>
  <c r="AO35" i="14"/>
  <c r="AO36" i="14"/>
  <c r="AO37" i="14"/>
  <c r="AO38" i="14"/>
  <c r="AO39" i="14"/>
  <c r="AO40" i="14"/>
  <c r="AO41" i="14"/>
  <c r="AO42" i="14"/>
  <c r="AO43" i="14"/>
  <c r="AO44" i="14"/>
  <c r="AO45" i="14"/>
  <c r="AO46" i="14"/>
  <c r="AO47" i="14"/>
  <c r="AO48" i="14"/>
  <c r="AO49" i="14"/>
  <c r="AO50" i="14"/>
  <c r="AO51" i="14"/>
  <c r="AO52" i="14"/>
  <c r="AO53" i="14"/>
  <c r="AO54" i="14"/>
  <c r="AO55" i="14"/>
  <c r="AO56" i="14"/>
  <c r="AO57" i="14"/>
  <c r="AO58" i="14"/>
  <c r="AO59" i="14"/>
  <c r="AO60" i="14"/>
  <c r="AO61" i="14"/>
  <c r="AO62" i="14"/>
  <c r="AO63" i="14"/>
  <c r="AO64" i="14"/>
  <c r="AO3" i="14"/>
  <c r="AO4" i="14"/>
  <c r="AO5" i="14"/>
  <c r="AO6" i="14"/>
  <c r="AO7" i="14"/>
  <c r="AO8" i="14"/>
  <c r="AO9" i="14"/>
  <c r="AO10" i="14"/>
  <c r="AO11" i="14"/>
  <c r="AO12" i="14"/>
  <c r="AO13" i="14"/>
  <c r="AO14" i="14"/>
  <c r="AO15" i="14"/>
  <c r="AO16" i="14"/>
  <c r="AO17" i="14"/>
  <c r="AO18" i="14"/>
  <c r="AO19" i="14"/>
  <c r="AO20" i="14"/>
  <c r="AO21" i="14"/>
  <c r="AO22" i="14"/>
  <c r="AQ2" i="14"/>
  <c r="AQ65" i="14" s="1"/>
  <c r="AO2" i="14"/>
  <c r="AJ8" i="8"/>
  <c r="AQ3" i="8"/>
  <c r="AQ4" i="8"/>
  <c r="AQ5" i="8"/>
  <c r="AQ6" i="8"/>
  <c r="AQ7" i="8"/>
  <c r="AO3" i="8"/>
  <c r="AO4" i="8"/>
  <c r="AO5" i="8"/>
  <c r="AO6" i="8"/>
  <c r="AO7" i="8"/>
  <c r="AQ2" i="8"/>
  <c r="AQ8" i="8" s="1"/>
  <c r="AO2" i="8"/>
  <c r="AJ7" i="9"/>
  <c r="AQ3" i="9"/>
  <c r="AQ4" i="9"/>
  <c r="AQ5" i="9"/>
  <c r="AQ7" i="9" s="1"/>
  <c r="AQ6" i="9"/>
  <c r="AO3" i="9"/>
  <c r="AO4" i="9"/>
  <c r="AO5" i="9"/>
  <c r="AO6" i="9"/>
  <c r="AQ2" i="9"/>
  <c r="AO2" i="9"/>
  <c r="AJ128" i="10" l="1"/>
  <c r="AQ3" i="10"/>
  <c r="AQ4" i="10"/>
  <c r="AQ5" i="10"/>
  <c r="AQ6" i="10"/>
  <c r="AQ7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AQ64" i="10"/>
  <c r="AQ65" i="10"/>
  <c r="AQ66" i="10"/>
  <c r="AQ67" i="10"/>
  <c r="AQ68" i="10"/>
  <c r="AQ69" i="10"/>
  <c r="AQ70" i="10"/>
  <c r="AQ71" i="10"/>
  <c r="AQ72" i="10"/>
  <c r="AQ73" i="10"/>
  <c r="AQ74" i="10"/>
  <c r="AQ75" i="10"/>
  <c r="AQ76" i="10"/>
  <c r="AQ77" i="10"/>
  <c r="AQ78" i="10"/>
  <c r="AQ79" i="10"/>
  <c r="AQ80" i="10"/>
  <c r="AQ81" i="10"/>
  <c r="AQ82" i="10"/>
  <c r="AQ83" i="10"/>
  <c r="AQ84" i="10"/>
  <c r="AQ85" i="10"/>
  <c r="AQ86" i="10"/>
  <c r="AQ87" i="10"/>
  <c r="AQ88" i="10"/>
  <c r="AQ89" i="10"/>
  <c r="AQ90" i="10"/>
  <c r="AQ91" i="10"/>
  <c r="AQ92" i="10"/>
  <c r="AQ93" i="10"/>
  <c r="AQ94" i="10"/>
  <c r="AQ95" i="10"/>
  <c r="AQ96" i="10"/>
  <c r="AQ97" i="10"/>
  <c r="AQ98" i="10"/>
  <c r="AQ99" i="10"/>
  <c r="AQ100" i="10"/>
  <c r="AQ101" i="10"/>
  <c r="AQ102" i="10"/>
  <c r="AQ103" i="10"/>
  <c r="AQ104" i="10"/>
  <c r="AQ105" i="10"/>
  <c r="AQ106" i="10"/>
  <c r="AQ107" i="10"/>
  <c r="AQ108" i="10"/>
  <c r="AQ109" i="10"/>
  <c r="AQ110" i="10"/>
  <c r="AQ111" i="10"/>
  <c r="AQ112" i="10"/>
  <c r="AQ113" i="10"/>
  <c r="AQ114" i="10"/>
  <c r="AQ115" i="10"/>
  <c r="AQ116" i="10"/>
  <c r="AQ117" i="10"/>
  <c r="AQ118" i="10"/>
  <c r="AQ119" i="10"/>
  <c r="AQ120" i="10"/>
  <c r="AQ121" i="10"/>
  <c r="AQ122" i="10"/>
  <c r="AQ123" i="10"/>
  <c r="AQ124" i="10"/>
  <c r="AQ125" i="10"/>
  <c r="AQ126" i="10"/>
  <c r="AQ127" i="10"/>
  <c r="AO3" i="10"/>
  <c r="AO4" i="10"/>
  <c r="AO5" i="10"/>
  <c r="AO6" i="10"/>
  <c r="AO7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43" i="10"/>
  <c r="AO44" i="10"/>
  <c r="AO45" i="10"/>
  <c r="AO46" i="10"/>
  <c r="AO47" i="10"/>
  <c r="AO48" i="10"/>
  <c r="AO49" i="10"/>
  <c r="AO50" i="10"/>
  <c r="AO51" i="10"/>
  <c r="AO52" i="10"/>
  <c r="AO53" i="10"/>
  <c r="AO54" i="10"/>
  <c r="AO55" i="10"/>
  <c r="AO56" i="10"/>
  <c r="AO57" i="10"/>
  <c r="AO58" i="10"/>
  <c r="AO59" i="10"/>
  <c r="AO60" i="10"/>
  <c r="AO61" i="10"/>
  <c r="AO62" i="10"/>
  <c r="AO63" i="10"/>
  <c r="AO64" i="10"/>
  <c r="AO65" i="10"/>
  <c r="AO66" i="10"/>
  <c r="AO67" i="10"/>
  <c r="AO68" i="10"/>
  <c r="AO69" i="10"/>
  <c r="AO70" i="10"/>
  <c r="AO71" i="10"/>
  <c r="AO72" i="10"/>
  <c r="AO73" i="10"/>
  <c r="AO74" i="10"/>
  <c r="AO75" i="10"/>
  <c r="AO76" i="10"/>
  <c r="AO77" i="10"/>
  <c r="AO78" i="10"/>
  <c r="AO79" i="10"/>
  <c r="AO80" i="10"/>
  <c r="AO81" i="10"/>
  <c r="AO82" i="10"/>
  <c r="AO83" i="10"/>
  <c r="AO84" i="10"/>
  <c r="AO85" i="10"/>
  <c r="AO86" i="10"/>
  <c r="AO87" i="10"/>
  <c r="AO88" i="10"/>
  <c r="AO89" i="10"/>
  <c r="AO90" i="10"/>
  <c r="AO91" i="10"/>
  <c r="AO92" i="10"/>
  <c r="AO93" i="10"/>
  <c r="AO94" i="10"/>
  <c r="AO95" i="10"/>
  <c r="AO96" i="10"/>
  <c r="AO97" i="10"/>
  <c r="AO98" i="10"/>
  <c r="AO99" i="10"/>
  <c r="AO100" i="10"/>
  <c r="AO101" i="10"/>
  <c r="AO102" i="10"/>
  <c r="AO103" i="10"/>
  <c r="AO104" i="10"/>
  <c r="AO105" i="10"/>
  <c r="AO106" i="10"/>
  <c r="AO107" i="10"/>
  <c r="AO108" i="10"/>
  <c r="AO109" i="10"/>
  <c r="AO110" i="10"/>
  <c r="AO111" i="10"/>
  <c r="AO112" i="10"/>
  <c r="AO113" i="10"/>
  <c r="AO114" i="10"/>
  <c r="AO115" i="10"/>
  <c r="AO116" i="10"/>
  <c r="AO117" i="10"/>
  <c r="AO118" i="10"/>
  <c r="AO119" i="10"/>
  <c r="AO120" i="10"/>
  <c r="AO121" i="10"/>
  <c r="AO122" i="10"/>
  <c r="AO123" i="10"/>
  <c r="AO124" i="10"/>
  <c r="AO125" i="10"/>
  <c r="AO126" i="10"/>
  <c r="AO127" i="10"/>
  <c r="AQ2" i="10"/>
  <c r="AQ128" i="10" s="1"/>
  <c r="AO2" i="10"/>
  <c r="AJ291" i="11"/>
  <c r="AQ3" i="11"/>
  <c r="AQ4" i="11"/>
  <c r="AQ5" i="11"/>
  <c r="AQ6" i="11"/>
  <c r="AQ7" i="11"/>
  <c r="AQ8" i="11"/>
  <c r="AQ9" i="11"/>
  <c r="AQ10" i="11"/>
  <c r="AQ11" i="11"/>
  <c r="AQ12" i="11"/>
  <c r="AQ13" i="11"/>
  <c r="AQ14" i="11"/>
  <c r="AQ15" i="11"/>
  <c r="AQ16" i="11"/>
  <c r="AQ17" i="11"/>
  <c r="AQ18" i="11"/>
  <c r="AQ19" i="11"/>
  <c r="AQ20" i="11"/>
  <c r="AQ21" i="11"/>
  <c r="AQ22" i="11"/>
  <c r="AQ23" i="11"/>
  <c r="AQ24" i="11"/>
  <c r="AQ25" i="11"/>
  <c r="AQ26" i="11"/>
  <c r="AQ27" i="11"/>
  <c r="AQ28" i="11"/>
  <c r="AQ29" i="11"/>
  <c r="AQ30" i="11"/>
  <c r="AQ31" i="11"/>
  <c r="AQ32" i="11"/>
  <c r="AQ33" i="11"/>
  <c r="AQ34" i="11"/>
  <c r="AQ35" i="11"/>
  <c r="AQ36" i="11"/>
  <c r="AQ37" i="11"/>
  <c r="AQ38" i="11"/>
  <c r="AQ39" i="11"/>
  <c r="AQ40" i="11"/>
  <c r="AQ41" i="11"/>
  <c r="AQ42" i="11"/>
  <c r="AQ43" i="11"/>
  <c r="AQ44" i="11"/>
  <c r="AQ45" i="11"/>
  <c r="AQ46" i="11"/>
  <c r="AQ47" i="11"/>
  <c r="AQ48" i="11"/>
  <c r="AQ49" i="11"/>
  <c r="AQ50" i="11"/>
  <c r="AQ51" i="11"/>
  <c r="AQ52" i="11"/>
  <c r="AQ53" i="11"/>
  <c r="AQ54" i="11"/>
  <c r="AQ55" i="11"/>
  <c r="AQ56" i="11"/>
  <c r="AQ57" i="11"/>
  <c r="AQ58" i="11"/>
  <c r="AQ59" i="11"/>
  <c r="AQ60" i="11"/>
  <c r="AQ61" i="11"/>
  <c r="AQ62" i="11"/>
  <c r="AQ63" i="11"/>
  <c r="AQ64" i="11"/>
  <c r="AQ65" i="11"/>
  <c r="AQ66" i="11"/>
  <c r="AQ67" i="11"/>
  <c r="AQ68" i="11"/>
  <c r="AQ69" i="11"/>
  <c r="AQ70" i="11"/>
  <c r="AQ71" i="11"/>
  <c r="AQ72" i="11"/>
  <c r="AQ73" i="11"/>
  <c r="AQ74" i="11"/>
  <c r="AQ75" i="11"/>
  <c r="AQ76" i="11"/>
  <c r="AQ77" i="11"/>
  <c r="AQ78" i="11"/>
  <c r="AQ79" i="11"/>
  <c r="AQ80" i="11"/>
  <c r="AQ81" i="11"/>
  <c r="AQ82" i="11"/>
  <c r="AQ83" i="11"/>
  <c r="AQ84" i="11"/>
  <c r="AQ85" i="11"/>
  <c r="AQ86" i="11"/>
  <c r="AQ87" i="11"/>
  <c r="AQ88" i="11"/>
  <c r="AQ89" i="11"/>
  <c r="AQ90" i="11"/>
  <c r="AQ91" i="11"/>
  <c r="AQ92" i="11"/>
  <c r="AQ93" i="11"/>
  <c r="AQ94" i="11"/>
  <c r="AQ95" i="11"/>
  <c r="AQ96" i="11"/>
  <c r="AQ97" i="11"/>
  <c r="AQ98" i="11"/>
  <c r="AQ99" i="11"/>
  <c r="AQ100" i="11"/>
  <c r="AQ101" i="11"/>
  <c r="AQ102" i="11"/>
  <c r="AQ103" i="11"/>
  <c r="AQ104" i="11"/>
  <c r="AQ105" i="11"/>
  <c r="AQ106" i="11"/>
  <c r="AQ107" i="11"/>
  <c r="AQ108" i="11"/>
  <c r="AQ109" i="11"/>
  <c r="AQ110" i="11"/>
  <c r="AQ111" i="11"/>
  <c r="AQ112" i="11"/>
  <c r="AQ113" i="11"/>
  <c r="AQ114" i="11"/>
  <c r="AQ115" i="11"/>
  <c r="AQ116" i="11"/>
  <c r="AQ117" i="11"/>
  <c r="AQ118" i="11"/>
  <c r="AQ119" i="11"/>
  <c r="AQ120" i="11"/>
  <c r="AQ121" i="11"/>
  <c r="AQ122" i="11"/>
  <c r="AQ123" i="11"/>
  <c r="AQ124" i="11"/>
  <c r="AQ125" i="11"/>
  <c r="AQ126" i="11"/>
  <c r="AQ127" i="11"/>
  <c r="AQ128" i="11"/>
  <c r="AQ129" i="11"/>
  <c r="AQ130" i="11"/>
  <c r="AQ131" i="11"/>
  <c r="AQ132" i="11"/>
  <c r="AQ133" i="11"/>
  <c r="AQ134" i="11"/>
  <c r="AQ135" i="11"/>
  <c r="AQ136" i="11"/>
  <c r="AQ137" i="11"/>
  <c r="AQ138" i="11"/>
  <c r="AQ139" i="11"/>
  <c r="AQ140" i="11"/>
  <c r="AQ141" i="11"/>
  <c r="AQ142" i="11"/>
  <c r="AQ143" i="11"/>
  <c r="AQ144" i="11"/>
  <c r="AQ145" i="11"/>
  <c r="AQ146" i="11"/>
  <c r="AQ147" i="11"/>
  <c r="AQ148" i="11"/>
  <c r="AQ149" i="11"/>
  <c r="AQ150" i="11"/>
  <c r="AQ151" i="11"/>
  <c r="AQ152" i="11"/>
  <c r="AQ153" i="11"/>
  <c r="AQ154" i="11"/>
  <c r="AQ155" i="11"/>
  <c r="AQ156" i="11"/>
  <c r="AQ157" i="11"/>
  <c r="AQ158" i="11"/>
  <c r="AQ159" i="11"/>
  <c r="AQ160" i="11"/>
  <c r="AQ161" i="11"/>
  <c r="AQ162" i="11"/>
  <c r="AQ163" i="11"/>
  <c r="AQ164" i="11"/>
  <c r="AQ165" i="11"/>
  <c r="AQ166" i="11"/>
  <c r="AQ167" i="11"/>
  <c r="AQ168" i="11"/>
  <c r="AQ169" i="11"/>
  <c r="AQ170" i="11"/>
  <c r="AQ171" i="11"/>
  <c r="AQ172" i="11"/>
  <c r="AQ173" i="11"/>
  <c r="AQ174" i="11"/>
  <c r="AQ175" i="11"/>
  <c r="AQ176" i="11"/>
  <c r="AQ177" i="11"/>
  <c r="AQ178" i="11"/>
  <c r="AQ179" i="11"/>
  <c r="AQ180" i="11"/>
  <c r="AQ181" i="11"/>
  <c r="AQ182" i="11"/>
  <c r="AQ183" i="11"/>
  <c r="AQ184" i="11"/>
  <c r="AQ185" i="11"/>
  <c r="AQ186" i="11"/>
  <c r="AQ187" i="11"/>
  <c r="AQ188" i="11"/>
  <c r="AQ189" i="11"/>
  <c r="AQ190" i="11"/>
  <c r="AQ191" i="11"/>
  <c r="AQ192" i="11"/>
  <c r="AQ193" i="11"/>
  <c r="AQ194" i="11"/>
  <c r="AQ195" i="11"/>
  <c r="AQ196" i="11"/>
  <c r="AQ197" i="11"/>
  <c r="AQ198" i="11"/>
  <c r="AQ199" i="11"/>
  <c r="AQ200" i="11"/>
  <c r="AQ201" i="11"/>
  <c r="AQ202" i="11"/>
  <c r="AQ203" i="11"/>
  <c r="AQ204" i="11"/>
  <c r="AQ205" i="11"/>
  <c r="AQ206" i="11"/>
  <c r="AQ207" i="11"/>
  <c r="AQ208" i="11"/>
  <c r="AQ209" i="11"/>
  <c r="AQ210" i="11"/>
  <c r="AQ211" i="11"/>
  <c r="AQ212" i="11"/>
  <c r="AQ213" i="11"/>
  <c r="AQ214" i="11"/>
  <c r="AQ215" i="11"/>
  <c r="AQ216" i="11"/>
  <c r="AQ217" i="11"/>
  <c r="AQ218" i="11"/>
  <c r="AQ219" i="11"/>
  <c r="AQ220" i="11"/>
  <c r="AQ221" i="11"/>
  <c r="AQ222" i="11"/>
  <c r="AQ223" i="11"/>
  <c r="AQ224" i="11"/>
  <c r="AQ225" i="11"/>
  <c r="AQ226" i="11"/>
  <c r="AQ227" i="11"/>
  <c r="AQ228" i="11"/>
  <c r="AQ229" i="11"/>
  <c r="AQ230" i="11"/>
  <c r="AQ231" i="11"/>
  <c r="AQ232" i="11"/>
  <c r="AQ233" i="11"/>
  <c r="AQ234" i="11"/>
  <c r="AQ235" i="11"/>
  <c r="AQ236" i="11"/>
  <c r="AQ237" i="11"/>
  <c r="AQ238" i="11"/>
  <c r="AQ239" i="11"/>
  <c r="AQ240" i="11"/>
  <c r="AQ241" i="11"/>
  <c r="AQ242" i="11"/>
  <c r="AQ243" i="11"/>
  <c r="AQ244" i="11"/>
  <c r="AQ245" i="11"/>
  <c r="AQ246" i="11"/>
  <c r="AQ247" i="11"/>
  <c r="AQ248" i="11"/>
  <c r="AQ249" i="11"/>
  <c r="AQ250" i="11"/>
  <c r="AQ251" i="11"/>
  <c r="AQ252" i="11"/>
  <c r="AQ253" i="11"/>
  <c r="AQ254" i="11"/>
  <c r="AQ255" i="11"/>
  <c r="AQ256" i="11"/>
  <c r="AQ257" i="11"/>
  <c r="AQ258" i="11"/>
  <c r="AQ259" i="11"/>
  <c r="AQ260" i="11"/>
  <c r="AQ261" i="11"/>
  <c r="AQ262" i="11"/>
  <c r="AQ263" i="11"/>
  <c r="AQ264" i="11"/>
  <c r="AQ265" i="11"/>
  <c r="AQ266" i="11"/>
  <c r="AQ267" i="11"/>
  <c r="AQ268" i="11"/>
  <c r="AQ269" i="11"/>
  <c r="AQ270" i="11"/>
  <c r="AQ271" i="11"/>
  <c r="AQ272" i="11"/>
  <c r="AQ273" i="11"/>
  <c r="AQ274" i="11"/>
  <c r="AQ275" i="11"/>
  <c r="AQ276" i="11"/>
  <c r="AQ277" i="11"/>
  <c r="AQ278" i="11"/>
  <c r="AQ279" i="11"/>
  <c r="AQ280" i="11"/>
  <c r="AQ281" i="11"/>
  <c r="AQ282" i="11"/>
  <c r="AQ283" i="11"/>
  <c r="AQ284" i="11"/>
  <c r="AQ285" i="11"/>
  <c r="AQ286" i="11"/>
  <c r="AQ287" i="11"/>
  <c r="AQ288" i="11"/>
  <c r="AQ289" i="11"/>
  <c r="AQ290" i="11"/>
  <c r="AO3" i="11"/>
  <c r="AO4" i="11"/>
  <c r="AO5" i="11"/>
  <c r="AO6" i="11"/>
  <c r="AO7" i="1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7" i="11"/>
  <c r="AO38" i="11"/>
  <c r="AO39" i="11"/>
  <c r="AO40" i="11"/>
  <c r="AO41" i="11"/>
  <c r="AO42" i="11"/>
  <c r="AO43" i="11"/>
  <c r="AO44" i="11"/>
  <c r="AO45" i="11"/>
  <c r="AO46" i="11"/>
  <c r="AO47" i="11"/>
  <c r="AO48" i="11"/>
  <c r="AO49" i="11"/>
  <c r="AO50" i="11"/>
  <c r="AO51" i="11"/>
  <c r="AO52" i="11"/>
  <c r="AO53" i="11"/>
  <c r="AO54" i="11"/>
  <c r="AO55" i="11"/>
  <c r="AO56" i="11"/>
  <c r="AO57" i="11"/>
  <c r="AO58" i="11"/>
  <c r="AO59" i="11"/>
  <c r="AO60" i="11"/>
  <c r="AO61" i="11"/>
  <c r="AO62" i="11"/>
  <c r="AO63" i="11"/>
  <c r="AO64" i="11"/>
  <c r="AO65" i="11"/>
  <c r="AO66" i="11"/>
  <c r="AO67" i="11"/>
  <c r="AO68" i="11"/>
  <c r="AO69" i="11"/>
  <c r="AO70" i="11"/>
  <c r="AO71" i="11"/>
  <c r="AO72" i="11"/>
  <c r="AO73" i="11"/>
  <c r="AO74" i="11"/>
  <c r="AO75" i="11"/>
  <c r="AO76" i="11"/>
  <c r="AO77" i="11"/>
  <c r="AO78" i="11"/>
  <c r="AO79" i="11"/>
  <c r="AO80" i="11"/>
  <c r="AO81" i="11"/>
  <c r="AO82" i="11"/>
  <c r="AO83" i="11"/>
  <c r="AO84" i="11"/>
  <c r="AO85" i="11"/>
  <c r="AO102" i="11"/>
  <c r="AO103" i="11"/>
  <c r="AO104" i="11"/>
  <c r="AO105" i="11"/>
  <c r="AO106" i="11"/>
  <c r="AO107" i="11"/>
  <c r="AO108" i="11"/>
  <c r="AO109" i="11"/>
  <c r="AO110" i="11"/>
  <c r="AO111" i="11"/>
  <c r="AO112" i="11"/>
  <c r="AO113" i="11"/>
  <c r="AO114" i="11"/>
  <c r="AO115" i="11"/>
  <c r="AO116" i="11"/>
  <c r="AO117" i="11"/>
  <c r="AO118" i="11"/>
  <c r="AO119" i="11"/>
  <c r="AO120" i="11"/>
  <c r="AO121" i="11"/>
  <c r="AO122" i="11"/>
  <c r="AO123" i="11"/>
  <c r="AO124" i="11"/>
  <c r="AO125" i="11"/>
  <c r="AO126" i="11"/>
  <c r="AO127" i="11"/>
  <c r="AO128" i="11"/>
  <c r="AO129" i="11"/>
  <c r="AO130" i="11"/>
  <c r="AO131" i="11"/>
  <c r="AO132" i="11"/>
  <c r="AO133" i="11"/>
  <c r="AO134" i="11"/>
  <c r="AO135" i="11"/>
  <c r="AO136" i="11"/>
  <c r="AO137" i="11"/>
  <c r="AO138" i="11"/>
  <c r="AO139" i="11"/>
  <c r="AO140" i="11"/>
  <c r="AO141" i="11"/>
  <c r="AO142" i="11"/>
  <c r="AO143" i="11"/>
  <c r="AO144" i="11"/>
  <c r="AO145" i="11"/>
  <c r="AO146" i="11"/>
  <c r="AO147" i="11"/>
  <c r="AO148" i="11"/>
  <c r="AO149" i="11"/>
  <c r="AO150" i="11"/>
  <c r="AO151" i="11"/>
  <c r="AO152" i="11"/>
  <c r="AO153" i="11"/>
  <c r="AO154" i="11"/>
  <c r="AO155" i="11"/>
  <c r="AO156" i="11"/>
  <c r="AO157" i="11"/>
  <c r="AO158" i="11"/>
  <c r="AO159" i="11"/>
  <c r="AO160" i="11"/>
  <c r="AO161" i="11"/>
  <c r="AO162" i="11"/>
  <c r="AO163" i="11"/>
  <c r="AO164" i="11"/>
  <c r="AO165" i="11"/>
  <c r="AO166" i="11"/>
  <c r="AO167" i="11"/>
  <c r="AO168" i="11"/>
  <c r="AO169" i="11"/>
  <c r="AO170" i="11"/>
  <c r="AO171" i="11"/>
  <c r="AO172" i="11"/>
  <c r="AO173" i="11"/>
  <c r="AO174" i="11"/>
  <c r="AO175" i="11"/>
  <c r="AO176" i="11"/>
  <c r="AO177" i="11"/>
  <c r="AO178" i="11"/>
  <c r="AO179" i="11"/>
  <c r="AO180" i="11"/>
  <c r="AO181" i="11"/>
  <c r="AO182" i="11"/>
  <c r="AO183" i="11"/>
  <c r="AO184" i="11"/>
  <c r="AO185" i="11"/>
  <c r="AO186" i="11"/>
  <c r="AO187" i="11"/>
  <c r="AO188" i="11"/>
  <c r="AO189" i="11"/>
  <c r="AO190" i="11"/>
  <c r="AO191" i="11"/>
  <c r="AO192" i="11"/>
  <c r="AO193" i="11"/>
  <c r="AO194" i="11"/>
  <c r="AO195" i="11"/>
  <c r="AO196" i="11"/>
  <c r="AO197" i="11"/>
  <c r="AO198" i="11"/>
  <c r="AO199" i="11"/>
  <c r="AO200" i="11"/>
  <c r="AO201" i="11"/>
  <c r="AO202" i="11"/>
  <c r="AO203" i="11"/>
  <c r="AO204" i="11"/>
  <c r="AO205" i="11"/>
  <c r="AO206" i="11"/>
  <c r="AO207" i="11"/>
  <c r="AO208" i="11"/>
  <c r="AO209" i="11"/>
  <c r="AO210" i="11"/>
  <c r="AO211" i="11"/>
  <c r="AO212" i="11"/>
  <c r="AO213" i="11"/>
  <c r="AO214" i="11"/>
  <c r="AO215" i="11"/>
  <c r="AO216" i="11"/>
  <c r="AO217" i="11"/>
  <c r="AO218" i="11"/>
  <c r="AO219" i="11"/>
  <c r="AO220" i="11"/>
  <c r="AO221" i="11"/>
  <c r="AO222" i="11"/>
  <c r="AO223" i="11"/>
  <c r="AO224" i="11"/>
  <c r="AO225" i="11"/>
  <c r="AO226" i="11"/>
  <c r="AO227" i="11"/>
  <c r="AO228" i="11"/>
  <c r="AO229" i="11"/>
  <c r="AO230" i="11"/>
  <c r="AO231" i="11"/>
  <c r="AO232" i="11"/>
  <c r="AO233" i="11"/>
  <c r="AO234" i="11"/>
  <c r="AO235" i="11"/>
  <c r="AO236" i="11"/>
  <c r="AO237" i="11"/>
  <c r="AO238" i="11"/>
  <c r="AO239" i="11"/>
  <c r="AO240" i="11"/>
  <c r="AO241" i="11"/>
  <c r="AO242" i="11"/>
  <c r="AO243" i="11"/>
  <c r="AO244" i="11"/>
  <c r="AO245" i="11"/>
  <c r="AO246" i="11"/>
  <c r="AO247" i="11"/>
  <c r="AO248" i="11"/>
  <c r="AO249" i="11"/>
  <c r="AO250" i="11"/>
  <c r="AO251" i="11"/>
  <c r="AO252" i="11"/>
  <c r="AO253" i="11"/>
  <c r="AO254" i="11"/>
  <c r="AO255" i="11"/>
  <c r="AO256" i="11"/>
  <c r="AO257" i="11"/>
  <c r="AO258" i="11"/>
  <c r="AO259" i="11"/>
  <c r="AO260" i="11"/>
  <c r="AO261" i="11"/>
  <c r="AO262" i="11"/>
  <c r="AO263" i="11"/>
  <c r="AO264" i="11"/>
  <c r="AO265" i="11"/>
  <c r="AO266" i="11"/>
  <c r="AO267" i="11"/>
  <c r="AO268" i="11"/>
  <c r="AO269" i="11"/>
  <c r="AO270" i="11"/>
  <c r="AO271" i="11"/>
  <c r="AO272" i="11"/>
  <c r="AO273" i="11"/>
  <c r="AO274" i="11"/>
  <c r="AO275" i="11"/>
  <c r="AO276" i="11"/>
  <c r="AO277" i="11"/>
  <c r="AO278" i="11"/>
  <c r="AO279" i="11"/>
  <c r="AO280" i="11"/>
  <c r="AO281" i="11"/>
  <c r="AO282" i="11"/>
  <c r="AO283" i="11"/>
  <c r="AO284" i="11"/>
  <c r="AO285" i="11"/>
  <c r="AO286" i="11"/>
  <c r="AO287" i="11"/>
  <c r="AO288" i="11"/>
  <c r="AO289" i="11"/>
  <c r="AO290" i="11"/>
  <c r="AQ2" i="11"/>
  <c r="AQ291" i="11" s="1"/>
  <c r="AO2" i="11"/>
  <c r="AJ85" i="12"/>
  <c r="E91" i="3" s="1"/>
  <c r="AQ3" i="12"/>
  <c r="AQ4" i="12"/>
  <c r="AQ5" i="12"/>
  <c r="AQ6" i="12"/>
  <c r="AQ7" i="12"/>
  <c r="AQ8" i="12"/>
  <c r="AQ9" i="12"/>
  <c r="AQ10" i="12"/>
  <c r="AQ11" i="12"/>
  <c r="AQ12" i="12"/>
  <c r="AQ13" i="12"/>
  <c r="AQ14" i="12"/>
  <c r="AQ15" i="12"/>
  <c r="AQ16" i="12"/>
  <c r="AQ17" i="12"/>
  <c r="AQ18" i="12"/>
  <c r="AQ19" i="12"/>
  <c r="AQ20" i="12"/>
  <c r="AQ21" i="12"/>
  <c r="AQ22" i="12"/>
  <c r="AQ23" i="12"/>
  <c r="AQ24" i="12"/>
  <c r="AQ25" i="12"/>
  <c r="AQ26" i="12"/>
  <c r="AQ27" i="12"/>
  <c r="AQ28" i="12"/>
  <c r="AQ29" i="12"/>
  <c r="AQ30" i="12"/>
  <c r="AQ31" i="12"/>
  <c r="AQ32" i="12"/>
  <c r="AQ33" i="12"/>
  <c r="AQ34" i="12"/>
  <c r="AQ35" i="12"/>
  <c r="AQ36" i="12"/>
  <c r="AQ37" i="12"/>
  <c r="AQ38" i="12"/>
  <c r="AQ39" i="12"/>
  <c r="AQ40" i="12"/>
  <c r="AQ41" i="12"/>
  <c r="AQ42" i="12"/>
  <c r="AQ43" i="12"/>
  <c r="AQ44" i="12"/>
  <c r="AQ45" i="12"/>
  <c r="AQ46" i="12"/>
  <c r="AQ47" i="12"/>
  <c r="AQ48" i="12"/>
  <c r="AQ49" i="12"/>
  <c r="AQ50" i="12"/>
  <c r="AQ51" i="12"/>
  <c r="AQ52" i="12"/>
  <c r="AQ53" i="12"/>
  <c r="AQ54" i="12"/>
  <c r="AQ55" i="12"/>
  <c r="AQ56" i="12"/>
  <c r="AQ57" i="12"/>
  <c r="AQ58" i="12"/>
  <c r="AQ59" i="12"/>
  <c r="AQ60" i="12"/>
  <c r="AQ61" i="12"/>
  <c r="AQ62" i="12"/>
  <c r="AQ63" i="12"/>
  <c r="AQ64" i="12"/>
  <c r="AQ65" i="12"/>
  <c r="AQ66" i="12"/>
  <c r="AQ67" i="12"/>
  <c r="AQ68" i="12"/>
  <c r="AQ69" i="12"/>
  <c r="AQ70" i="12"/>
  <c r="AQ71" i="12"/>
  <c r="AQ72" i="12"/>
  <c r="AQ73" i="12"/>
  <c r="AQ74" i="12"/>
  <c r="AQ75" i="12"/>
  <c r="AQ76" i="12"/>
  <c r="AQ77" i="12"/>
  <c r="AQ78" i="12"/>
  <c r="AQ79" i="12"/>
  <c r="AQ80" i="12"/>
  <c r="AQ81" i="12"/>
  <c r="AQ82" i="12"/>
  <c r="AQ83" i="12"/>
  <c r="AQ84" i="12"/>
  <c r="AO3" i="12"/>
  <c r="AO4" i="12"/>
  <c r="AO5" i="12"/>
  <c r="AO6" i="12"/>
  <c r="AO7" i="12"/>
  <c r="AO8" i="12"/>
  <c r="AO9" i="12"/>
  <c r="AO10" i="12"/>
  <c r="AO11" i="12"/>
  <c r="AO12" i="12"/>
  <c r="AO13" i="12"/>
  <c r="AO14" i="12"/>
  <c r="AO15" i="12"/>
  <c r="AO16" i="12"/>
  <c r="AO17" i="12"/>
  <c r="AO18" i="12"/>
  <c r="AO19" i="12"/>
  <c r="AO20" i="12"/>
  <c r="AO21" i="12"/>
  <c r="AO22" i="12"/>
  <c r="AO23" i="12"/>
  <c r="AO24" i="12"/>
  <c r="AO25" i="12"/>
  <c r="AO26" i="12"/>
  <c r="AO27" i="12"/>
  <c r="AO28" i="12"/>
  <c r="AO29" i="12"/>
  <c r="AO30" i="12"/>
  <c r="AO31" i="12"/>
  <c r="AO32" i="12"/>
  <c r="AO33" i="12"/>
  <c r="AO34" i="12"/>
  <c r="AO35" i="12"/>
  <c r="AO36" i="12"/>
  <c r="AO37" i="12"/>
  <c r="AO38" i="12"/>
  <c r="AO39" i="12"/>
  <c r="AO40" i="12"/>
  <c r="AO41" i="12"/>
  <c r="AO42" i="12"/>
  <c r="AO43" i="12"/>
  <c r="AO44" i="12"/>
  <c r="AO45" i="12"/>
  <c r="AO46" i="12"/>
  <c r="AO47" i="12"/>
  <c r="AO48" i="12"/>
  <c r="AO49" i="12"/>
  <c r="AO50" i="12"/>
  <c r="AO51" i="12"/>
  <c r="AO52" i="12"/>
  <c r="AO53" i="12"/>
  <c r="AO54" i="12"/>
  <c r="AO55" i="12"/>
  <c r="AO56" i="12"/>
  <c r="AO57" i="12"/>
  <c r="AO58" i="12"/>
  <c r="AO60" i="12"/>
  <c r="AO61" i="12"/>
  <c r="AO62" i="12"/>
  <c r="AO63" i="12"/>
  <c r="AO64" i="12"/>
  <c r="AO65" i="12"/>
  <c r="AO66" i="12"/>
  <c r="AO69" i="12"/>
  <c r="AO71" i="12"/>
  <c r="AO72" i="12"/>
  <c r="AO73" i="12"/>
  <c r="AO74" i="12"/>
  <c r="AO75" i="12"/>
  <c r="AO76" i="12"/>
  <c r="AO77" i="12"/>
  <c r="AO78" i="12"/>
  <c r="AO79" i="12"/>
  <c r="AO80" i="12"/>
  <c r="AO81" i="12"/>
  <c r="AO82" i="12"/>
  <c r="AO83" i="12"/>
  <c r="AQ2" i="12"/>
  <c r="AQ85" i="12" s="1"/>
  <c r="E90" i="3" s="1"/>
  <c r="AO2" i="12"/>
  <c r="AJ4" i="13"/>
  <c r="AQ3" i="13"/>
  <c r="AO3" i="13"/>
  <c r="AQ2" i="13"/>
  <c r="AQ4" i="13" s="1"/>
  <c r="AO2" i="13"/>
  <c r="AJ6" i="15"/>
  <c r="AQ3" i="15"/>
  <c r="AQ4" i="15"/>
  <c r="AQ5" i="15"/>
  <c r="AO3" i="15"/>
  <c r="AO4" i="15"/>
  <c r="AO5" i="15"/>
  <c r="AQ2" i="15"/>
  <c r="AQ6" i="15" s="1"/>
  <c r="AO2" i="15"/>
  <c r="AQ2" i="17"/>
  <c r="AO2" i="17"/>
  <c r="AQ3" i="16"/>
  <c r="AQ4" i="16"/>
  <c r="AQ5" i="16"/>
  <c r="AQ6" i="16"/>
  <c r="AQ7" i="16"/>
  <c r="AQ8" i="16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O3" i="16"/>
  <c r="AO4" i="16"/>
  <c r="AO5" i="16"/>
  <c r="AO6" i="16"/>
  <c r="AO7" i="16"/>
  <c r="AO8" i="16"/>
  <c r="AO9" i="16"/>
  <c r="AO10" i="16"/>
  <c r="AO11" i="16"/>
  <c r="AO12" i="16"/>
  <c r="AO13" i="16"/>
  <c r="AO14" i="16"/>
  <c r="AO15" i="16"/>
  <c r="AO16" i="16"/>
  <c r="AO17" i="16"/>
  <c r="AO18" i="16"/>
  <c r="AO19" i="16"/>
  <c r="AO20" i="16"/>
  <c r="AO21" i="16"/>
  <c r="AO22" i="16"/>
  <c r="AO23" i="16"/>
  <c r="AO24" i="16"/>
  <c r="AO25" i="16"/>
  <c r="AO26" i="16"/>
  <c r="AQ2" i="16"/>
  <c r="AO2" i="16"/>
  <c r="AJ27" i="16"/>
  <c r="AJ70" i="18"/>
  <c r="AQ3" i="18"/>
  <c r="AQ4" i="18"/>
  <c r="AQ5" i="18"/>
  <c r="AQ6" i="18"/>
  <c r="AQ7" i="18"/>
  <c r="AQ8" i="18"/>
  <c r="AQ9" i="18"/>
  <c r="AQ10" i="18"/>
  <c r="AQ70" i="18" s="1"/>
  <c r="AQ11" i="18"/>
  <c r="AQ12" i="18"/>
  <c r="AQ13" i="18"/>
  <c r="AQ14" i="18"/>
  <c r="AQ15" i="18"/>
  <c r="AQ16" i="18"/>
  <c r="AQ17" i="18"/>
  <c r="AQ18" i="18"/>
  <c r="AQ19" i="18"/>
  <c r="AQ20" i="18"/>
  <c r="AQ21" i="18"/>
  <c r="AQ22" i="18"/>
  <c r="AQ23" i="18"/>
  <c r="AQ24" i="18"/>
  <c r="AQ25" i="18"/>
  <c r="AQ26" i="18"/>
  <c r="AQ27" i="18"/>
  <c r="AQ28" i="18"/>
  <c r="AQ29" i="18"/>
  <c r="AQ30" i="18"/>
  <c r="AQ31" i="18"/>
  <c r="AQ32" i="18"/>
  <c r="AQ33" i="18"/>
  <c r="AQ34" i="18"/>
  <c r="AQ35" i="18"/>
  <c r="AQ36" i="18"/>
  <c r="AQ37" i="18"/>
  <c r="AQ38" i="18"/>
  <c r="AQ39" i="18"/>
  <c r="AQ40" i="18"/>
  <c r="AQ41" i="18"/>
  <c r="AQ42" i="18"/>
  <c r="AQ43" i="18"/>
  <c r="AQ44" i="18"/>
  <c r="AQ45" i="18"/>
  <c r="AQ46" i="18"/>
  <c r="AQ47" i="18"/>
  <c r="AQ48" i="18"/>
  <c r="AQ49" i="18"/>
  <c r="AQ50" i="18"/>
  <c r="AQ51" i="18"/>
  <c r="AQ52" i="18"/>
  <c r="AQ53" i="18"/>
  <c r="AQ54" i="18"/>
  <c r="AQ55" i="18"/>
  <c r="AQ56" i="18"/>
  <c r="AQ57" i="18"/>
  <c r="AQ58" i="18"/>
  <c r="AQ59" i="18"/>
  <c r="AQ60" i="18"/>
  <c r="AQ61" i="18"/>
  <c r="AQ62" i="18"/>
  <c r="AQ63" i="18"/>
  <c r="AQ64" i="18"/>
  <c r="AQ65" i="18"/>
  <c r="AQ66" i="18"/>
  <c r="AQ67" i="18"/>
  <c r="AQ68" i="18"/>
  <c r="AQ69" i="18"/>
  <c r="AO3" i="18"/>
  <c r="AO4" i="18"/>
  <c r="AO5" i="18"/>
  <c r="AO6" i="18"/>
  <c r="AO7" i="18"/>
  <c r="AO8" i="18"/>
  <c r="AO9" i="18"/>
  <c r="AO10" i="18"/>
  <c r="AO11" i="18"/>
  <c r="AO12" i="18"/>
  <c r="AO13" i="18"/>
  <c r="AO14" i="18"/>
  <c r="AO15" i="18"/>
  <c r="AO16" i="18"/>
  <c r="AO17" i="18"/>
  <c r="AO18" i="18"/>
  <c r="AO19" i="18"/>
  <c r="AO20" i="18"/>
  <c r="AO21" i="18"/>
  <c r="AO22" i="18"/>
  <c r="AO23" i="18"/>
  <c r="AO24" i="18"/>
  <c r="AO25" i="18"/>
  <c r="AO26" i="18"/>
  <c r="AO27" i="18"/>
  <c r="AO28" i="18"/>
  <c r="AO29" i="18"/>
  <c r="AO30" i="18"/>
  <c r="AO31" i="18"/>
  <c r="AO32" i="18"/>
  <c r="AO33" i="18"/>
  <c r="AO34" i="18"/>
  <c r="AO35" i="18"/>
  <c r="AO36" i="18"/>
  <c r="AO37" i="18"/>
  <c r="AO38" i="18"/>
  <c r="AO39" i="18"/>
  <c r="AO40" i="18"/>
  <c r="AO41" i="18"/>
  <c r="AO42" i="18"/>
  <c r="AO43" i="18"/>
  <c r="AO44" i="18"/>
  <c r="AO45" i="18"/>
  <c r="AO46" i="18"/>
  <c r="AO47" i="18"/>
  <c r="AO48" i="18"/>
  <c r="AO49" i="18"/>
  <c r="AO50" i="18"/>
  <c r="AO51" i="18"/>
  <c r="AO52" i="18"/>
  <c r="AO53" i="18"/>
  <c r="AO54" i="18"/>
  <c r="AO58" i="18"/>
  <c r="AO60" i="18"/>
  <c r="AO61" i="18"/>
  <c r="AO62" i="18"/>
  <c r="AO63" i="18"/>
  <c r="AO64" i="18"/>
  <c r="AO65" i="18"/>
  <c r="AO66" i="18"/>
  <c r="AO67" i="18"/>
  <c r="AO68" i="18"/>
  <c r="AO69" i="18"/>
  <c r="AQ2" i="18"/>
  <c r="AO2" i="18"/>
  <c r="AJ44" i="20"/>
  <c r="AQ3" i="20"/>
  <c r="AQ4" i="20"/>
  <c r="AQ5" i="20"/>
  <c r="AQ6" i="20"/>
  <c r="AQ7" i="20"/>
  <c r="AQ8" i="20"/>
  <c r="AQ9" i="20"/>
  <c r="AQ10" i="20"/>
  <c r="AQ11" i="20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2" i="20"/>
  <c r="AQ44" i="20" s="1"/>
  <c r="AO18" i="20"/>
  <c r="AO19" i="20"/>
  <c r="AO20" i="20"/>
  <c r="AO21" i="20"/>
  <c r="AO22" i="20"/>
  <c r="AO23" i="20"/>
  <c r="AO24" i="20"/>
  <c r="AO25" i="20"/>
  <c r="AO26" i="20"/>
  <c r="AO27" i="20"/>
  <c r="AO28" i="20"/>
  <c r="AO29" i="20"/>
  <c r="AO30" i="20"/>
  <c r="AO31" i="20"/>
  <c r="AO32" i="20"/>
  <c r="AO33" i="20"/>
  <c r="AO34" i="20"/>
  <c r="AO35" i="20"/>
  <c r="AO37" i="20"/>
  <c r="AO38" i="20"/>
  <c r="AO39" i="20"/>
  <c r="AO40" i="20"/>
  <c r="AO3" i="20"/>
  <c r="AO4" i="20"/>
  <c r="AO5" i="20"/>
  <c r="AO6" i="20"/>
  <c r="AO7" i="20"/>
  <c r="AO8" i="20"/>
  <c r="AO9" i="20"/>
  <c r="AO10" i="20"/>
  <c r="AO11" i="20"/>
  <c r="AO12" i="20"/>
  <c r="AO13" i="20"/>
  <c r="AO14" i="20"/>
  <c r="AO15" i="20"/>
  <c r="AO16" i="20"/>
  <c r="AO17" i="20"/>
  <c r="AO2" i="20"/>
  <c r="AJ9" i="21"/>
  <c r="AQ9" i="21"/>
  <c r="AQ3" i="21"/>
  <c r="AQ4" i="21"/>
  <c r="AQ5" i="21"/>
  <c r="AQ6" i="21"/>
  <c r="AQ7" i="21"/>
  <c r="AQ8" i="21"/>
  <c r="AO3" i="21"/>
  <c r="AO4" i="21"/>
  <c r="AO5" i="21"/>
  <c r="AO6" i="21"/>
  <c r="AO7" i="21"/>
  <c r="AO8" i="21"/>
  <c r="AQ2" i="21"/>
  <c r="AO2" i="21"/>
  <c r="AJ10" i="23"/>
  <c r="AQ3" i="23"/>
  <c r="AQ4" i="23"/>
  <c r="AQ5" i="23"/>
  <c r="AQ6" i="23"/>
  <c r="AQ7" i="23"/>
  <c r="AQ8" i="23"/>
  <c r="AQ9" i="23"/>
  <c r="AQ2" i="23"/>
  <c r="AQ10" i="23" s="1"/>
  <c r="AO3" i="23"/>
  <c r="AO4" i="23"/>
  <c r="AO5" i="23"/>
  <c r="AO6" i="23"/>
  <c r="AO7" i="23"/>
  <c r="AO8" i="23"/>
  <c r="AO9" i="23"/>
  <c r="AO2" i="23"/>
  <c r="E95" i="3" l="1"/>
  <c r="E94" i="3"/>
  <c r="E92" i="3"/>
  <c r="AQ27" i="16"/>
  <c r="AJ4" i="22"/>
  <c r="AQ3" i="22"/>
  <c r="AQ2" i="22"/>
  <c r="AQ4" i="22" s="1"/>
  <c r="AO3" i="22"/>
  <c r="AO2" i="22"/>
  <c r="E96" i="3" l="1"/>
  <c r="G77" i="2"/>
  <c r="G76" i="2"/>
  <c r="G78" i="2" l="1"/>
  <c r="AO2" i="7"/>
  <c r="AO3" i="7"/>
  <c r="AO4" i="7"/>
  <c r="AO5" i="7"/>
  <c r="AO6" i="7"/>
  <c r="AO7" i="7"/>
  <c r="AO8" i="7"/>
  <c r="AO9" i="7"/>
  <c r="AO10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O26" i="7"/>
  <c r="AO27" i="7"/>
  <c r="AO28" i="7"/>
  <c r="AO29" i="7"/>
  <c r="AO30" i="7"/>
  <c r="AO31" i="7"/>
  <c r="AO32" i="7"/>
  <c r="AO33" i="7"/>
  <c r="AO34" i="7"/>
  <c r="AO35" i="7"/>
  <c r="AO36" i="7"/>
  <c r="AO37" i="7"/>
  <c r="AO38" i="7"/>
  <c r="AO39" i="7"/>
  <c r="AO40" i="7"/>
  <c r="AO41" i="7"/>
  <c r="AO42" i="7"/>
  <c r="AO43" i="7"/>
  <c r="AO44" i="7"/>
  <c r="AO45" i="7"/>
  <c r="AO46" i="7"/>
  <c r="AO47" i="7"/>
  <c r="AO48" i="7"/>
  <c r="AO49" i="7"/>
  <c r="AO50" i="7"/>
  <c r="AO51" i="7"/>
  <c r="AO52" i="7"/>
  <c r="AO53" i="7"/>
  <c r="AO54" i="7"/>
  <c r="AO55" i="7"/>
  <c r="AO56" i="7"/>
  <c r="AO57" i="7"/>
  <c r="AO58" i="7"/>
  <c r="AO59" i="7"/>
  <c r="AO60" i="7"/>
  <c r="AO61" i="7"/>
  <c r="AO62" i="7"/>
  <c r="AO63" i="7"/>
  <c r="AO64" i="7"/>
  <c r="AO65" i="7"/>
  <c r="AO66" i="7"/>
  <c r="AO67" i="7"/>
  <c r="AO68" i="7"/>
  <c r="AO69" i="7"/>
  <c r="AO70" i="7"/>
  <c r="AO71" i="7"/>
  <c r="AO72" i="7"/>
  <c r="AO73" i="7"/>
  <c r="AO74" i="7"/>
  <c r="AO75" i="7"/>
  <c r="AO76" i="7"/>
  <c r="AO77" i="7"/>
  <c r="AO78" i="7"/>
  <c r="AO79" i="7"/>
  <c r="AO80" i="7"/>
  <c r="AO81" i="7"/>
  <c r="AO82" i="7"/>
  <c r="AO83" i="7"/>
  <c r="AO84" i="7"/>
  <c r="AO85" i="7"/>
  <c r="AO86" i="7"/>
  <c r="AO87" i="7"/>
  <c r="AO88" i="7"/>
  <c r="AO89" i="7"/>
  <c r="AO90" i="7"/>
  <c r="AO91" i="7"/>
  <c r="AO92" i="7"/>
  <c r="AO93" i="7"/>
  <c r="AO94" i="7"/>
  <c r="AO95" i="7"/>
  <c r="AO96" i="7"/>
  <c r="AO97" i="7"/>
  <c r="AO98" i="7"/>
  <c r="AO99" i="7"/>
  <c r="AO100" i="7"/>
  <c r="AO101" i="7"/>
  <c r="AO102" i="7"/>
  <c r="AO103" i="7"/>
  <c r="AO104" i="7"/>
  <c r="AO105" i="7"/>
  <c r="AO106" i="7"/>
  <c r="AO107" i="7"/>
  <c r="AO108" i="7"/>
  <c r="AO109" i="7"/>
  <c r="AO110" i="7"/>
  <c r="AO111" i="7"/>
  <c r="AO112" i="7"/>
  <c r="AO113" i="7"/>
  <c r="AO114" i="7"/>
  <c r="AO115" i="7"/>
  <c r="AO116" i="7"/>
  <c r="AO117" i="7"/>
  <c r="AO118" i="7"/>
  <c r="AO119" i="7"/>
  <c r="AO120" i="7"/>
  <c r="AO121" i="7"/>
  <c r="AO122" i="7"/>
  <c r="AO123" i="7"/>
  <c r="AO124" i="7"/>
  <c r="AO125" i="7"/>
  <c r="AO126" i="7"/>
  <c r="AO127" i="7"/>
  <c r="AO128" i="7"/>
  <c r="AO129" i="7"/>
  <c r="AO130" i="7"/>
  <c r="AO131" i="7"/>
  <c r="AO132" i="7"/>
  <c r="AO133" i="7"/>
  <c r="AO134" i="7"/>
  <c r="AO135" i="7"/>
  <c r="AO136" i="7"/>
  <c r="AO137" i="7"/>
  <c r="AO138" i="7"/>
  <c r="AO139" i="7"/>
  <c r="AO140" i="7"/>
  <c r="AO141" i="7"/>
  <c r="AO142" i="7"/>
  <c r="AO143" i="7"/>
  <c r="AO144" i="7"/>
  <c r="AO145" i="7"/>
  <c r="AO146" i="7"/>
  <c r="AO147" i="7"/>
  <c r="AO148" i="7"/>
  <c r="AO149" i="7"/>
  <c r="AO150" i="7"/>
  <c r="AO151" i="7"/>
  <c r="AO152" i="7"/>
  <c r="AO153" i="7"/>
  <c r="AO154" i="7"/>
  <c r="AO155" i="7"/>
  <c r="AO156" i="7"/>
  <c r="AO157" i="7"/>
  <c r="AO158" i="7"/>
  <c r="AO159" i="7"/>
  <c r="AO160" i="7"/>
  <c r="AO161" i="7"/>
  <c r="AO162" i="7"/>
  <c r="AO163" i="7"/>
  <c r="AO164" i="7"/>
  <c r="AO165" i="7"/>
  <c r="AO166" i="7"/>
  <c r="AO167" i="7"/>
  <c r="AO168" i="7"/>
  <c r="AO169" i="7"/>
  <c r="AO170" i="7"/>
  <c r="AO171" i="7"/>
  <c r="AO172" i="7"/>
  <c r="AO173" i="7"/>
  <c r="AO174" i="7"/>
  <c r="AO175" i="7"/>
  <c r="AO176" i="7"/>
  <c r="AO177" i="7"/>
  <c r="AO178" i="7"/>
  <c r="AO179" i="7"/>
  <c r="AO180" i="7"/>
  <c r="AO181" i="7"/>
  <c r="AO182" i="7"/>
  <c r="AO183" i="7"/>
  <c r="AO184" i="7"/>
  <c r="AO185" i="7"/>
  <c r="AO186" i="7"/>
  <c r="AO187" i="7"/>
  <c r="AO188" i="7"/>
  <c r="AO189" i="7"/>
  <c r="AO190" i="7"/>
  <c r="AO191" i="7"/>
  <c r="AO192" i="7"/>
  <c r="AO193" i="7"/>
  <c r="AO194" i="7"/>
  <c r="AO195" i="7"/>
  <c r="AO196" i="7"/>
  <c r="AO197" i="7"/>
  <c r="AO198" i="7"/>
  <c r="AO199" i="7"/>
  <c r="AO200" i="7"/>
  <c r="AO201" i="7"/>
  <c r="AO202" i="7"/>
  <c r="AO203" i="7"/>
  <c r="AO204" i="7"/>
  <c r="AO205" i="7"/>
  <c r="AO206" i="7"/>
  <c r="AO207" i="7"/>
  <c r="AO208" i="7"/>
  <c r="AO209" i="7"/>
  <c r="AO210" i="7"/>
  <c r="AO211" i="7"/>
  <c r="AO212" i="7"/>
  <c r="AO213" i="7"/>
  <c r="AO214" i="7"/>
  <c r="AO215" i="7"/>
  <c r="AO216" i="7"/>
  <c r="AO217" i="7"/>
  <c r="AO218" i="7"/>
  <c r="AO219" i="7"/>
  <c r="AO220" i="7"/>
  <c r="AO221" i="7"/>
  <c r="AO222" i="7"/>
  <c r="AO223" i="7"/>
  <c r="AO224" i="7"/>
  <c r="AO225" i="7"/>
  <c r="AO226" i="7"/>
  <c r="AO227" i="7"/>
  <c r="AO228" i="7"/>
  <c r="AO229" i="7"/>
  <c r="AO230" i="7"/>
  <c r="AO231" i="7"/>
  <c r="AO232" i="7"/>
  <c r="AO233" i="7"/>
  <c r="AO234" i="7"/>
  <c r="AO235" i="7"/>
  <c r="AO236" i="7"/>
  <c r="AO237" i="7"/>
  <c r="AO238" i="7"/>
  <c r="AO239" i="7"/>
  <c r="AO240" i="7"/>
  <c r="AO241" i="7"/>
  <c r="AO242" i="7"/>
  <c r="AO243" i="7"/>
  <c r="AO244" i="7"/>
  <c r="AO245" i="7"/>
  <c r="AO246" i="7"/>
  <c r="AO247" i="7"/>
  <c r="AO248" i="7"/>
  <c r="AO249" i="7"/>
  <c r="AO250" i="7"/>
  <c r="AO251" i="7"/>
  <c r="AO252" i="7"/>
  <c r="AO253" i="7"/>
  <c r="AO254" i="7"/>
  <c r="AO255" i="7"/>
  <c r="AO256" i="7"/>
  <c r="AO257" i="7"/>
  <c r="AO258" i="7"/>
  <c r="AO259" i="7"/>
  <c r="AO260" i="7"/>
  <c r="AO261" i="7"/>
  <c r="AO262" i="7"/>
  <c r="AO263" i="7"/>
  <c r="AO264" i="7"/>
  <c r="AO265" i="7"/>
  <c r="AO266" i="7"/>
  <c r="AO267" i="7"/>
  <c r="AO268" i="7"/>
  <c r="AO269" i="7"/>
  <c r="AO270" i="7"/>
  <c r="AO271" i="7"/>
  <c r="AO272" i="7"/>
  <c r="AO273" i="7"/>
  <c r="AO274" i="7"/>
  <c r="AO275" i="7"/>
  <c r="AO276" i="7"/>
  <c r="AO277" i="7"/>
  <c r="AO278" i="7"/>
  <c r="AO279" i="7"/>
  <c r="AO280" i="7"/>
  <c r="AO281" i="7"/>
  <c r="AO282" i="7"/>
  <c r="AO283" i="7"/>
  <c r="AO284" i="7"/>
  <c r="AO285" i="7"/>
  <c r="AO286" i="7"/>
  <c r="AO287" i="7"/>
  <c r="AO288" i="7"/>
  <c r="AO289" i="7"/>
  <c r="AO290" i="7"/>
  <c r="AO291" i="7"/>
  <c r="AO292" i="7"/>
  <c r="AO293" i="7"/>
  <c r="AO294" i="7"/>
  <c r="AO295" i="7"/>
  <c r="AO296" i="7"/>
  <c r="AO297" i="7"/>
  <c r="AO298" i="7"/>
  <c r="AO299" i="7"/>
  <c r="AO300" i="7"/>
  <c r="AO301" i="7"/>
  <c r="AO302" i="7"/>
  <c r="AO303" i="7"/>
  <c r="AO304" i="7"/>
  <c r="AO305" i="7"/>
  <c r="AO306" i="7"/>
  <c r="AO307" i="7"/>
  <c r="AO308" i="7"/>
  <c r="AO309" i="7"/>
  <c r="AO310" i="7"/>
  <c r="AO311" i="7"/>
  <c r="AO312" i="7"/>
  <c r="AO313" i="7"/>
  <c r="AO314" i="7"/>
  <c r="AO315" i="7"/>
  <c r="AO316" i="7"/>
  <c r="AO317" i="7"/>
  <c r="AO318" i="7"/>
  <c r="AO319" i="7"/>
  <c r="AO320" i="7"/>
  <c r="AO321" i="7"/>
  <c r="AO322" i="7"/>
  <c r="AO323" i="7"/>
  <c r="AO324" i="7"/>
  <c r="AO325" i="7"/>
  <c r="AO326" i="7"/>
  <c r="AO327" i="7"/>
  <c r="AO328" i="7"/>
  <c r="AO329" i="7"/>
  <c r="AO330" i="7"/>
  <c r="AO331" i="7"/>
  <c r="AO332" i="7"/>
  <c r="AO333" i="7"/>
  <c r="AO334" i="7"/>
  <c r="AO335" i="7"/>
  <c r="AO336" i="7"/>
  <c r="AO337" i="7"/>
  <c r="AO338" i="7"/>
  <c r="AO339" i="7"/>
  <c r="AO340" i="7"/>
  <c r="AO341" i="7"/>
  <c r="AO342" i="7"/>
  <c r="AO343" i="7"/>
  <c r="AO344" i="7"/>
  <c r="AO345" i="7"/>
  <c r="AO346" i="7"/>
  <c r="AO347" i="7"/>
  <c r="AO348" i="7"/>
  <c r="AO349" i="7"/>
  <c r="AO350" i="7"/>
  <c r="AO351" i="7"/>
  <c r="AO352" i="7"/>
  <c r="AO353" i="7"/>
  <c r="AO354" i="7"/>
  <c r="AO355" i="7"/>
  <c r="AO356" i="7"/>
  <c r="AO357" i="7"/>
  <c r="AO358" i="7"/>
  <c r="AO359" i="7"/>
  <c r="AO360" i="7"/>
  <c r="AO361" i="7"/>
  <c r="AO362" i="7"/>
  <c r="AO363" i="7"/>
  <c r="AO364" i="7"/>
  <c r="AO365" i="7"/>
  <c r="AO366" i="7"/>
  <c r="AO367" i="7"/>
  <c r="AO368" i="7"/>
  <c r="AO369" i="7"/>
  <c r="AO370" i="7"/>
  <c r="AO371" i="7"/>
  <c r="AO372" i="7"/>
  <c r="AO373" i="7"/>
  <c r="AO374" i="7"/>
  <c r="AO375" i="7"/>
  <c r="AO376" i="7"/>
  <c r="AO377" i="7"/>
  <c r="AO378" i="7"/>
  <c r="AO379" i="7"/>
  <c r="AO380" i="7"/>
  <c r="AO381" i="7"/>
  <c r="AO382" i="7"/>
  <c r="AO383" i="7"/>
  <c r="AO384" i="7"/>
  <c r="AO385" i="7"/>
  <c r="AO386" i="7"/>
  <c r="AO387" i="7"/>
  <c r="AO388" i="7"/>
  <c r="AO389" i="7"/>
  <c r="AO390" i="7"/>
  <c r="AO391" i="7"/>
  <c r="AO392" i="7"/>
  <c r="AO393" i="7"/>
  <c r="AO394" i="7"/>
  <c r="AO395" i="7"/>
  <c r="AO396" i="7"/>
  <c r="AO397" i="7"/>
  <c r="AO398" i="7"/>
  <c r="AO399" i="7"/>
  <c r="AO400" i="7"/>
  <c r="AO401" i="7"/>
  <c r="AO402" i="7"/>
  <c r="AO403" i="7"/>
  <c r="AO404" i="7"/>
  <c r="AO405" i="7"/>
  <c r="AO406" i="7"/>
  <c r="AO407" i="7"/>
  <c r="AO408" i="7"/>
  <c r="AO409" i="7"/>
  <c r="AO410" i="7"/>
  <c r="AO411" i="7"/>
  <c r="AO412" i="7"/>
  <c r="AO413" i="7"/>
  <c r="AO414" i="7"/>
  <c r="AO415" i="7"/>
  <c r="AO416" i="7"/>
  <c r="AO417" i="7"/>
  <c r="AO418" i="7"/>
  <c r="AO419" i="7"/>
  <c r="AO420" i="7"/>
  <c r="AO421" i="7"/>
  <c r="AO422" i="7"/>
  <c r="AO423" i="7"/>
  <c r="AO424" i="7"/>
  <c r="AO425" i="7"/>
  <c r="AO426" i="7"/>
  <c r="AO427" i="7"/>
  <c r="AO428" i="7"/>
  <c r="AO429" i="7"/>
  <c r="AO430" i="7"/>
  <c r="AO431" i="7"/>
  <c r="AO432" i="7"/>
  <c r="AO433" i="7"/>
  <c r="AO434" i="7"/>
  <c r="AO435" i="7"/>
  <c r="AO436" i="7"/>
  <c r="AO437" i="7"/>
  <c r="AO438" i="7"/>
  <c r="AO439" i="7"/>
  <c r="AO440" i="7"/>
  <c r="AO441" i="7"/>
  <c r="AO442" i="7"/>
  <c r="AO443" i="7"/>
  <c r="AO444" i="7"/>
  <c r="AO445" i="7"/>
  <c r="AO446" i="7"/>
  <c r="AO447" i="7"/>
  <c r="AO448" i="7"/>
  <c r="AO449" i="7"/>
  <c r="AO450" i="7"/>
  <c r="AO451" i="7"/>
  <c r="AO452" i="7"/>
  <c r="AO453" i="7"/>
  <c r="AO454" i="7"/>
  <c r="AO455" i="7"/>
  <c r="AO456" i="7"/>
  <c r="AO457" i="7"/>
  <c r="AO458" i="7"/>
  <c r="AO459" i="7"/>
  <c r="AO460" i="7"/>
  <c r="AO461" i="7"/>
  <c r="AO462" i="7"/>
  <c r="AO463" i="7"/>
  <c r="AO464" i="7"/>
  <c r="AO465" i="7"/>
  <c r="AO466" i="7"/>
  <c r="AO467" i="7"/>
  <c r="AO468" i="7"/>
  <c r="AO469" i="7"/>
  <c r="AO470" i="7"/>
  <c r="AO471" i="7"/>
  <c r="AO472" i="7"/>
  <c r="AO473" i="7"/>
  <c r="AO474" i="7"/>
  <c r="AO475" i="7"/>
  <c r="AO476" i="7"/>
  <c r="AO477" i="7"/>
  <c r="AO478" i="7"/>
  <c r="AO479" i="7"/>
  <c r="AO480" i="7"/>
  <c r="AO481" i="7"/>
  <c r="AO482" i="7"/>
  <c r="AO483" i="7"/>
  <c r="AO484" i="7"/>
  <c r="AO485" i="7"/>
  <c r="AO486" i="7"/>
  <c r="AO487" i="7"/>
  <c r="AO488" i="7"/>
  <c r="AO489" i="7"/>
  <c r="AO490" i="7"/>
  <c r="AO491" i="7"/>
  <c r="AO492" i="7"/>
  <c r="AO493" i="7"/>
  <c r="AO494" i="7"/>
  <c r="AO495" i="7"/>
  <c r="AO496" i="7"/>
  <c r="AO497" i="7"/>
  <c r="AO498" i="7"/>
  <c r="AO499" i="7"/>
  <c r="AO500" i="7"/>
  <c r="AO501" i="7"/>
  <c r="AO502" i="7"/>
  <c r="AO503" i="7"/>
  <c r="AO504" i="7"/>
  <c r="AO505" i="7"/>
  <c r="AO506" i="7"/>
  <c r="AO507" i="7"/>
  <c r="AO508" i="7"/>
  <c r="AO509" i="7"/>
  <c r="AO510" i="7"/>
  <c r="AO511" i="7"/>
  <c r="AO512" i="7"/>
  <c r="AO513" i="7"/>
  <c r="AO514" i="7"/>
  <c r="AO515" i="7"/>
  <c r="AO516" i="7"/>
  <c r="AO517" i="7"/>
  <c r="AO518" i="7"/>
  <c r="AO519" i="7"/>
  <c r="AO520" i="7"/>
  <c r="AO521" i="7"/>
  <c r="AO522" i="7"/>
  <c r="AO523" i="7"/>
  <c r="AO524" i="7"/>
  <c r="AO525" i="7"/>
  <c r="AO526" i="7"/>
  <c r="AO527" i="7"/>
  <c r="AO528" i="7"/>
  <c r="AO529" i="7"/>
  <c r="AO530" i="7"/>
  <c r="AO531" i="7"/>
  <c r="AO532" i="7"/>
  <c r="AO533" i="7"/>
  <c r="AO534" i="7"/>
  <c r="AO535" i="7"/>
  <c r="AO536" i="7"/>
  <c r="AO537" i="7"/>
  <c r="AO538" i="7"/>
  <c r="AO539" i="7"/>
  <c r="AO540" i="7"/>
  <c r="AO541" i="7"/>
  <c r="AO542" i="7"/>
  <c r="AO543" i="7"/>
  <c r="AO544" i="7"/>
  <c r="AO545" i="7"/>
  <c r="AO546" i="7"/>
  <c r="AO547" i="7"/>
  <c r="AO548" i="7"/>
  <c r="AO549" i="7"/>
  <c r="AO550" i="7"/>
  <c r="AO551" i="7"/>
  <c r="AO552" i="7"/>
  <c r="AO553" i="7"/>
  <c r="AO554" i="7"/>
  <c r="AO555" i="7"/>
  <c r="AO556" i="7"/>
  <c r="AO557" i="7"/>
  <c r="AO558" i="7"/>
  <c r="AO559" i="7"/>
  <c r="AO560" i="7"/>
  <c r="AO561" i="7"/>
  <c r="AO562" i="7"/>
  <c r="AO563" i="7"/>
  <c r="AO564" i="7"/>
  <c r="AO565" i="7"/>
  <c r="AO566" i="7"/>
  <c r="AO567" i="7"/>
  <c r="AO568" i="7"/>
  <c r="AO569" i="7"/>
  <c r="AO570" i="7"/>
  <c r="AO571" i="7"/>
  <c r="AO572" i="7"/>
  <c r="AO573" i="7"/>
  <c r="AO574" i="7"/>
  <c r="AO575" i="7"/>
  <c r="AO576" i="7"/>
  <c r="AO577" i="7"/>
  <c r="AO578" i="7"/>
  <c r="AO579" i="7"/>
  <c r="AO580" i="7"/>
  <c r="AO581" i="7"/>
  <c r="AO582" i="7"/>
  <c r="AO583" i="7"/>
  <c r="AO584" i="7"/>
  <c r="AO585" i="7"/>
  <c r="AO586" i="7"/>
  <c r="AO587" i="7"/>
  <c r="AO588" i="7"/>
  <c r="AO589" i="7"/>
  <c r="AO590" i="7"/>
  <c r="AO591" i="7"/>
  <c r="AO592" i="7"/>
  <c r="AO593" i="7"/>
  <c r="AO594" i="7"/>
  <c r="AO595" i="7"/>
  <c r="AO596" i="7"/>
  <c r="AO597" i="7"/>
  <c r="AO598" i="7"/>
  <c r="AO599" i="7"/>
  <c r="AO600" i="7"/>
  <c r="AO601" i="7"/>
  <c r="AO602" i="7"/>
  <c r="AO603" i="7"/>
  <c r="AO604" i="7"/>
  <c r="AO605" i="7"/>
  <c r="AO606" i="7"/>
  <c r="AO607" i="7"/>
  <c r="AO608" i="7"/>
  <c r="AO609" i="7"/>
  <c r="AO610" i="7"/>
  <c r="AO611" i="7"/>
  <c r="AO612" i="7"/>
  <c r="AO613" i="7"/>
  <c r="AO614" i="7"/>
  <c r="AO615" i="7"/>
  <c r="AO616" i="7"/>
  <c r="AO617" i="7"/>
  <c r="AO618" i="7"/>
  <c r="AO619" i="7"/>
  <c r="AO620" i="7"/>
  <c r="AO621" i="7"/>
  <c r="AO622" i="7"/>
  <c r="AO623" i="7"/>
  <c r="AO624" i="7"/>
  <c r="AO625" i="7"/>
  <c r="AO626" i="7"/>
  <c r="AO627" i="7"/>
  <c r="AO628" i="7"/>
  <c r="AO629" i="7"/>
  <c r="AO630" i="7"/>
  <c r="AO631" i="7"/>
  <c r="AO632" i="7"/>
  <c r="AO633" i="7"/>
  <c r="AO634" i="7"/>
  <c r="AO635" i="7"/>
  <c r="AO636" i="7"/>
  <c r="AO637" i="7"/>
  <c r="AO638" i="7"/>
  <c r="AO639" i="7"/>
  <c r="AO640" i="7"/>
  <c r="AO641" i="7"/>
  <c r="AO642" i="7"/>
  <c r="AO643" i="7"/>
  <c r="AO644" i="7"/>
  <c r="AO645" i="7"/>
  <c r="AO646" i="7"/>
  <c r="AO647" i="7"/>
  <c r="AO648" i="7"/>
  <c r="AO649" i="7"/>
  <c r="AO650" i="7"/>
  <c r="AO651" i="7"/>
  <c r="AO652" i="7"/>
  <c r="AO653" i="7"/>
  <c r="AO654" i="7"/>
  <c r="AO655" i="7"/>
  <c r="AO656" i="7"/>
  <c r="AO657" i="7"/>
  <c r="AO658" i="7"/>
  <c r="AO659" i="7"/>
  <c r="AO660" i="7"/>
  <c r="AO661" i="7"/>
  <c r="AO662" i="7"/>
  <c r="AO663" i="7"/>
  <c r="AO664" i="7"/>
  <c r="AO665" i="7"/>
  <c r="AO666" i="7"/>
  <c r="AO667" i="7"/>
  <c r="AO668" i="7"/>
  <c r="AO669" i="7"/>
  <c r="AO670" i="7"/>
  <c r="AO671" i="7"/>
  <c r="AO672" i="7"/>
  <c r="AO673" i="7"/>
  <c r="AO674" i="7"/>
  <c r="AO675" i="7"/>
  <c r="AO676" i="7"/>
  <c r="AO677" i="7"/>
  <c r="AO678" i="7"/>
  <c r="AO679" i="7"/>
  <c r="AO680" i="7"/>
  <c r="AO681" i="7"/>
  <c r="AO682" i="7"/>
  <c r="AO683" i="7"/>
  <c r="AO684" i="7"/>
  <c r="AO685" i="7"/>
  <c r="AO686" i="7"/>
  <c r="AO687" i="7"/>
  <c r="AO688" i="7"/>
  <c r="AO689" i="7"/>
  <c r="AO690" i="7"/>
  <c r="AO691" i="7"/>
  <c r="AO692" i="7"/>
  <c r="AO693" i="7"/>
  <c r="AO694" i="7"/>
  <c r="AO695" i="7"/>
  <c r="AO696" i="7"/>
  <c r="AO697" i="7"/>
  <c r="AO698" i="7"/>
  <c r="AO699" i="7"/>
  <c r="AO700" i="7"/>
  <c r="AO701" i="7"/>
  <c r="AO702" i="7"/>
  <c r="AO703" i="7"/>
  <c r="AO704" i="7"/>
  <c r="AO705" i="7"/>
  <c r="AO706" i="7"/>
  <c r="AO707" i="7"/>
  <c r="AO708" i="7"/>
  <c r="AO709" i="7"/>
  <c r="AO710" i="7"/>
  <c r="AO711" i="7"/>
  <c r="AO712" i="7"/>
  <c r="AO713" i="7"/>
  <c r="AO714" i="7"/>
  <c r="AO715" i="7"/>
  <c r="AO716" i="7"/>
  <c r="AO717" i="7"/>
  <c r="AO718" i="7"/>
  <c r="AO719" i="7"/>
  <c r="AO720" i="7"/>
  <c r="AO721" i="7"/>
  <c r="AO722" i="7"/>
  <c r="AO723" i="7"/>
  <c r="AO724" i="7"/>
  <c r="AO725" i="7"/>
  <c r="AO726" i="7"/>
  <c r="AO727" i="7"/>
  <c r="AO728" i="7"/>
  <c r="AO729" i="7"/>
  <c r="AO730" i="7"/>
  <c r="AO731" i="7"/>
  <c r="AO732" i="7"/>
  <c r="AO733" i="7"/>
  <c r="AO734" i="7"/>
  <c r="AO735" i="7"/>
  <c r="AO736" i="7"/>
  <c r="AO737" i="7"/>
  <c r="AO738" i="7"/>
  <c r="AO739" i="7"/>
  <c r="AO740" i="7"/>
  <c r="AO741" i="7"/>
  <c r="AO742" i="7"/>
  <c r="AO743" i="7"/>
  <c r="AO744" i="7"/>
  <c r="AO745" i="7"/>
  <c r="AO746" i="7"/>
  <c r="AO747" i="7"/>
  <c r="AO748" i="7"/>
  <c r="AO749" i="7"/>
  <c r="AO750" i="7"/>
  <c r="AO751" i="7"/>
  <c r="AO752" i="7"/>
  <c r="AO753" i="7"/>
  <c r="AO754" i="7"/>
  <c r="AO755" i="7"/>
  <c r="AO756" i="7"/>
  <c r="AO757" i="7"/>
  <c r="AO758" i="7"/>
  <c r="AO759" i="7"/>
  <c r="AO760" i="7"/>
  <c r="AO761" i="7"/>
  <c r="AO762" i="7"/>
  <c r="AO763" i="7"/>
  <c r="AO764" i="7"/>
  <c r="AO765" i="7"/>
  <c r="AO766" i="7"/>
  <c r="AO767" i="7"/>
  <c r="AO768" i="7"/>
  <c r="AO769" i="7"/>
  <c r="AO770" i="7"/>
  <c r="AO771" i="7"/>
  <c r="AO772" i="7"/>
  <c r="AO773" i="7"/>
  <c r="AO774" i="7"/>
  <c r="AO775" i="7"/>
  <c r="AO776" i="7"/>
  <c r="AO777" i="7"/>
  <c r="AO778" i="7"/>
  <c r="AO779" i="7"/>
  <c r="AO780" i="7"/>
  <c r="AO781" i="7"/>
  <c r="AO782" i="7"/>
  <c r="AO783" i="7"/>
  <c r="AO784" i="7"/>
  <c r="AO785" i="7"/>
  <c r="AO786" i="7"/>
  <c r="AO787" i="7"/>
  <c r="AO788" i="7"/>
  <c r="AO789" i="7"/>
  <c r="AO790" i="7"/>
  <c r="AO791" i="7"/>
  <c r="AO792" i="7"/>
  <c r="AO793" i="7"/>
  <c r="AO794" i="7"/>
  <c r="AO795" i="7"/>
  <c r="AO796" i="7"/>
  <c r="AO797" i="7"/>
  <c r="AO798" i="7"/>
  <c r="AO799" i="7"/>
  <c r="AO800" i="7"/>
  <c r="AO801" i="7"/>
  <c r="AO802" i="7"/>
  <c r="AO803" i="7"/>
  <c r="AO804" i="7"/>
  <c r="AO805" i="7"/>
  <c r="AO806" i="7"/>
  <c r="AO807" i="7"/>
  <c r="AO808" i="7"/>
  <c r="AO809" i="7"/>
  <c r="AO810" i="7"/>
  <c r="AO811" i="7"/>
  <c r="AO812" i="7"/>
  <c r="AO813" i="7"/>
  <c r="AO814" i="7"/>
  <c r="AO815" i="7"/>
  <c r="AO816" i="7"/>
  <c r="AO817" i="7"/>
  <c r="AO818" i="7"/>
  <c r="AO819" i="7"/>
  <c r="AO820" i="7"/>
  <c r="AO821" i="7"/>
  <c r="AO822" i="7"/>
  <c r="AO823" i="7"/>
  <c r="AO824" i="7"/>
  <c r="AO825" i="7"/>
  <c r="AO826" i="7"/>
  <c r="AO827" i="7"/>
  <c r="AO828" i="7"/>
  <c r="AO829" i="7"/>
  <c r="AO830" i="7"/>
  <c r="AO831" i="7"/>
  <c r="AO832" i="7"/>
  <c r="AO833" i="7"/>
  <c r="AO834" i="7"/>
  <c r="AO835" i="7"/>
  <c r="AO836" i="7"/>
  <c r="AO837" i="7"/>
  <c r="AO838" i="7"/>
  <c r="AO839" i="7"/>
  <c r="AO840" i="7"/>
  <c r="AO841" i="7"/>
  <c r="AO842" i="7"/>
  <c r="AO843" i="7"/>
  <c r="AO844" i="7"/>
  <c r="AO845" i="7"/>
  <c r="AO846" i="7"/>
  <c r="AO847" i="7"/>
  <c r="AO848" i="7"/>
  <c r="AO849" i="7"/>
  <c r="AO850" i="7"/>
  <c r="AO851" i="7"/>
  <c r="AO852" i="7"/>
  <c r="AO853" i="7"/>
  <c r="AO854" i="7"/>
  <c r="AO855" i="7"/>
  <c r="AO856" i="7"/>
  <c r="AO857" i="7"/>
  <c r="AO858" i="7"/>
  <c r="AO859" i="7"/>
  <c r="AO860" i="7"/>
  <c r="AO861" i="7"/>
  <c r="AO862" i="7"/>
  <c r="AO863" i="7"/>
  <c r="AO864" i="7"/>
  <c r="AO865" i="7"/>
  <c r="AO866" i="7"/>
  <c r="AO867" i="7"/>
  <c r="AO868" i="7"/>
  <c r="AO869" i="7"/>
  <c r="AO870" i="7"/>
  <c r="AO871" i="7"/>
  <c r="AO872" i="7"/>
  <c r="AO873" i="7"/>
  <c r="AO874" i="7"/>
  <c r="AO875" i="7"/>
  <c r="AO876" i="7"/>
  <c r="AO877" i="7"/>
  <c r="AO878" i="7"/>
  <c r="AO879" i="7"/>
  <c r="AO880" i="7"/>
  <c r="AO881" i="7"/>
  <c r="AO882" i="7"/>
  <c r="AO883" i="7"/>
  <c r="AO884" i="7"/>
  <c r="AO885" i="7"/>
  <c r="AO886" i="7"/>
  <c r="AO887" i="7"/>
  <c r="AO888" i="7"/>
  <c r="AO889" i="7"/>
  <c r="AO890" i="7"/>
  <c r="AO891" i="7"/>
  <c r="AO892" i="7"/>
  <c r="AO893" i="7"/>
  <c r="AO894" i="7"/>
  <c r="AO895" i="7"/>
  <c r="AO896" i="7"/>
  <c r="AO897" i="7"/>
  <c r="AO898" i="7"/>
  <c r="AO899" i="7"/>
  <c r="AO900" i="7"/>
  <c r="AO901" i="7"/>
  <c r="AO902" i="7"/>
  <c r="AO903" i="7"/>
  <c r="AO904" i="7"/>
  <c r="AO905" i="7"/>
  <c r="AO906" i="7"/>
  <c r="AO907" i="7"/>
  <c r="AO908" i="7"/>
  <c r="AO909" i="7"/>
  <c r="AO910" i="7"/>
  <c r="AO911" i="7"/>
  <c r="AO912" i="7"/>
  <c r="AO913" i="7"/>
  <c r="AO914" i="7"/>
  <c r="AO915" i="7"/>
  <c r="AO916" i="7"/>
  <c r="AO917" i="7"/>
  <c r="AO918" i="7"/>
  <c r="AO919" i="7"/>
  <c r="AO920" i="7"/>
  <c r="AO921" i="7"/>
  <c r="AO922" i="7"/>
  <c r="AO923" i="7"/>
  <c r="AO924" i="7"/>
  <c r="AO925" i="7"/>
  <c r="AO926" i="7"/>
  <c r="AO927" i="7"/>
  <c r="AO928" i="7"/>
  <c r="AO929" i="7"/>
  <c r="AO930" i="7"/>
  <c r="AO931" i="7"/>
  <c r="AO932" i="7"/>
  <c r="AO933" i="7"/>
  <c r="AO934" i="7"/>
  <c r="AO935" i="7"/>
  <c r="AO936" i="7"/>
  <c r="AO937" i="7"/>
  <c r="AO938" i="7"/>
  <c r="AO939" i="7"/>
  <c r="AO940" i="7"/>
  <c r="AO941" i="7"/>
  <c r="AO942" i="7"/>
  <c r="AO943" i="7"/>
  <c r="AO944" i="7"/>
  <c r="AO945" i="7"/>
  <c r="AO946" i="7"/>
  <c r="AO947" i="7"/>
  <c r="AO948" i="7"/>
  <c r="AO949" i="7"/>
  <c r="AO950" i="7"/>
  <c r="AO951" i="7"/>
  <c r="AO952" i="7"/>
  <c r="AO953" i="7"/>
  <c r="AO954" i="7"/>
  <c r="AO955" i="7"/>
  <c r="AO956" i="7"/>
  <c r="AO957" i="7"/>
  <c r="AO958" i="7"/>
  <c r="AO959" i="7"/>
  <c r="AO960" i="7"/>
  <c r="AO961" i="7"/>
  <c r="AO962" i="7"/>
  <c r="AO963" i="7"/>
  <c r="AO964" i="7"/>
  <c r="AO965" i="7"/>
  <c r="AO966" i="7"/>
  <c r="AO967" i="7"/>
  <c r="AO968" i="7"/>
  <c r="AO969" i="7"/>
  <c r="AO970" i="7"/>
  <c r="AO971" i="7"/>
  <c r="AO972" i="7"/>
  <c r="AO973" i="7"/>
  <c r="AO974" i="7"/>
  <c r="AO975" i="7"/>
  <c r="AO976" i="7"/>
  <c r="AO977" i="7"/>
  <c r="AO978" i="7"/>
  <c r="AO979" i="7"/>
  <c r="AO980" i="7"/>
  <c r="AO981" i="7"/>
  <c r="AO982" i="7"/>
  <c r="AO983" i="7"/>
  <c r="AO984" i="7"/>
  <c r="AO985" i="7"/>
  <c r="AO986" i="7"/>
  <c r="AO987" i="7"/>
  <c r="AO988" i="7"/>
  <c r="AO989" i="7"/>
  <c r="AO990" i="7"/>
  <c r="AO991" i="7"/>
  <c r="AO992" i="7"/>
  <c r="AO993" i="7"/>
  <c r="AO994" i="7"/>
  <c r="AO995" i="7"/>
  <c r="AO996" i="7"/>
  <c r="AO997" i="7"/>
  <c r="AO998" i="7"/>
  <c r="AO999" i="7"/>
  <c r="AO1000" i="7"/>
  <c r="AO1001" i="7"/>
  <c r="AO1002" i="7"/>
  <c r="AO1003" i="7"/>
  <c r="AO1004" i="7"/>
  <c r="AO1005" i="7"/>
  <c r="AO1006" i="7"/>
  <c r="AO1007" i="7"/>
  <c r="AO1008" i="7"/>
  <c r="AO1009" i="7"/>
  <c r="AO1010" i="7"/>
  <c r="AO1011" i="7"/>
  <c r="AO1012" i="7"/>
  <c r="AO1013" i="7"/>
  <c r="AO1014" i="7"/>
  <c r="AO1015" i="7"/>
  <c r="AO1016" i="7"/>
  <c r="AO1017" i="7"/>
  <c r="AO1018" i="7"/>
  <c r="AO1019" i="7"/>
  <c r="AO1020" i="7"/>
  <c r="AO1021" i="7"/>
  <c r="AO1022" i="7"/>
  <c r="AO1023" i="7"/>
  <c r="AO1024" i="7"/>
  <c r="AO1025" i="7"/>
  <c r="AO1026" i="7"/>
  <c r="AO1027" i="7"/>
  <c r="AO1028" i="7"/>
  <c r="AO1029" i="7"/>
  <c r="AO1030" i="7"/>
  <c r="AO1031" i="7"/>
  <c r="AO1032" i="7"/>
  <c r="AO1033" i="7"/>
  <c r="AO1034" i="7"/>
  <c r="AO1035" i="7"/>
  <c r="AO1036" i="7"/>
  <c r="AO1037" i="7"/>
  <c r="AO1038" i="7"/>
  <c r="AO1039" i="7"/>
  <c r="AO1040" i="7"/>
  <c r="AO1041" i="7"/>
  <c r="AO1042" i="7"/>
  <c r="AO1043" i="7"/>
  <c r="AO1044" i="7"/>
  <c r="AO1045" i="7"/>
  <c r="AO1046" i="7"/>
  <c r="AO1047" i="7"/>
  <c r="AO1048" i="7"/>
  <c r="AO1049" i="7"/>
  <c r="AO1050" i="7"/>
  <c r="AO1051" i="7"/>
  <c r="AO1052" i="7"/>
  <c r="AO1053" i="7"/>
  <c r="AO1054" i="7"/>
  <c r="AO1055" i="7"/>
  <c r="AO1056" i="7"/>
  <c r="AO1057" i="7"/>
  <c r="AO1058" i="7"/>
  <c r="AO1059" i="7"/>
  <c r="AO1060" i="7"/>
  <c r="AO1061" i="7"/>
  <c r="AO1062" i="7"/>
  <c r="AO1063" i="7"/>
  <c r="AO1064" i="7"/>
  <c r="AO1065" i="7"/>
  <c r="AO1066" i="7"/>
  <c r="AO1067" i="7"/>
  <c r="AO1068" i="7"/>
  <c r="AO1069" i="7"/>
  <c r="AO1070" i="7"/>
  <c r="AO1071" i="7"/>
  <c r="AO1072" i="7"/>
  <c r="AO1073" i="7"/>
  <c r="AO1074" i="7"/>
  <c r="AO1075" i="7"/>
  <c r="AO1076" i="7"/>
  <c r="AO1077" i="7"/>
  <c r="AO1078" i="7"/>
  <c r="AO1079" i="7"/>
  <c r="AO1080" i="7"/>
  <c r="AO1081" i="7"/>
  <c r="AO1082" i="7"/>
  <c r="AO1083" i="7"/>
  <c r="AO1084" i="7"/>
  <c r="AO1085" i="7"/>
  <c r="AO1086" i="7"/>
  <c r="AO1087" i="7"/>
  <c r="AO1088" i="7"/>
  <c r="AO1089" i="7"/>
  <c r="AO1090" i="7"/>
  <c r="AO1091" i="7"/>
  <c r="AO1092" i="7"/>
  <c r="AO1093" i="7"/>
  <c r="AO1094" i="7"/>
  <c r="AO1095" i="7"/>
  <c r="AO1096" i="7"/>
  <c r="AO1097" i="7"/>
  <c r="AO1098" i="7"/>
  <c r="AO1099" i="7"/>
  <c r="AO1100" i="7"/>
  <c r="AO1101" i="7"/>
  <c r="AO1102" i="7"/>
  <c r="AO1103" i="7"/>
  <c r="AO1104" i="7"/>
  <c r="AO1105" i="7"/>
  <c r="AO1106" i="7"/>
  <c r="AO1107" i="7"/>
  <c r="AO1108" i="7"/>
  <c r="AO1109" i="7"/>
  <c r="AO1110" i="7"/>
  <c r="AO1111" i="7"/>
  <c r="AO1112" i="7"/>
  <c r="AO1113" i="7"/>
  <c r="AO1114" i="7"/>
  <c r="AO1115" i="7"/>
  <c r="AO1116" i="7"/>
  <c r="AO1117" i="7"/>
  <c r="AO1118" i="7"/>
  <c r="AO1119" i="7"/>
  <c r="AO1120" i="7"/>
  <c r="AO1121" i="7"/>
  <c r="AO1122" i="7"/>
  <c r="AO1123" i="7"/>
  <c r="AO1124" i="7"/>
  <c r="AO1125" i="7"/>
  <c r="AO1126" i="7"/>
  <c r="AO1127" i="7"/>
  <c r="AO1128" i="7"/>
  <c r="AO1129" i="7"/>
  <c r="AO1130" i="7"/>
  <c r="AO1131" i="7"/>
  <c r="AO1132" i="7"/>
  <c r="AO1133" i="7"/>
  <c r="AO1134" i="7"/>
  <c r="AO1135" i="7"/>
  <c r="AO1136" i="7"/>
  <c r="AO1137" i="7"/>
  <c r="AO1138" i="7"/>
  <c r="AO1139" i="7"/>
  <c r="AO1140" i="7"/>
  <c r="AO1141" i="7"/>
  <c r="AO1142" i="7"/>
  <c r="AO1143" i="7"/>
  <c r="AO1144" i="7"/>
  <c r="AO1145" i="7"/>
  <c r="AO1146" i="7"/>
  <c r="AO1147" i="7"/>
  <c r="AO1148" i="7"/>
  <c r="AO1149" i="7"/>
  <c r="AO1150" i="7"/>
  <c r="AO1151" i="7"/>
  <c r="AO1152" i="7"/>
  <c r="AO1153" i="7"/>
  <c r="AO1154" i="7"/>
  <c r="AO1155" i="7"/>
  <c r="AO1156" i="7"/>
  <c r="AO1157" i="7"/>
  <c r="AO1158" i="7"/>
  <c r="AO1159" i="7"/>
  <c r="AO1160" i="7"/>
  <c r="AO1161" i="7"/>
  <c r="AO1162" i="7"/>
  <c r="AO1163" i="7"/>
  <c r="AO1164" i="7"/>
  <c r="AO1165" i="7"/>
  <c r="AO1166" i="7"/>
  <c r="AO1167" i="7"/>
  <c r="AO1168" i="7"/>
  <c r="AO1169" i="7"/>
  <c r="AO1170" i="7"/>
  <c r="AO1171" i="7"/>
  <c r="AO1172" i="7"/>
  <c r="AO1173" i="7"/>
  <c r="AO1174" i="7"/>
  <c r="AO1175" i="7"/>
  <c r="AO1176" i="7"/>
  <c r="AO1177" i="7"/>
  <c r="AO1178" i="7"/>
  <c r="AO1179" i="7"/>
  <c r="AO1180" i="7"/>
  <c r="AO1181" i="7"/>
  <c r="AO1182" i="7"/>
  <c r="AO1183" i="7"/>
  <c r="AO1184" i="7"/>
  <c r="AO1185" i="7"/>
  <c r="AO1186" i="7"/>
  <c r="AO1187" i="7"/>
  <c r="AO1188" i="7"/>
  <c r="AO1189" i="7"/>
  <c r="AO1190" i="7"/>
  <c r="AO1191" i="7"/>
  <c r="AO1192" i="7"/>
  <c r="AO1193" i="7"/>
  <c r="AO1194" i="7"/>
  <c r="AO1195" i="7"/>
  <c r="AO1196" i="7"/>
  <c r="AO1197" i="7"/>
  <c r="AO1198" i="7"/>
  <c r="AO1199" i="7"/>
  <c r="AO1200" i="7"/>
  <c r="AO1201" i="7"/>
  <c r="AO1202" i="7"/>
  <c r="AO1203" i="7"/>
  <c r="AO1204" i="7"/>
  <c r="AO1205" i="7"/>
  <c r="AO1206" i="7"/>
  <c r="AO1207" i="7"/>
  <c r="AO1208" i="7"/>
  <c r="AO1209" i="7"/>
  <c r="AO1210" i="7"/>
  <c r="AO1211" i="7"/>
  <c r="AO1212" i="7"/>
  <c r="AO1213" i="7"/>
  <c r="AO1214" i="7"/>
  <c r="AO1215" i="7"/>
  <c r="AO1216" i="7"/>
  <c r="AO1217" i="7"/>
  <c r="AO1218" i="7"/>
  <c r="AO1219" i="7"/>
  <c r="AO1220" i="7"/>
  <c r="AO1221" i="7"/>
  <c r="AO1222" i="7"/>
  <c r="AO1223" i="7"/>
  <c r="AO1224" i="7"/>
  <c r="AO1225" i="7"/>
  <c r="AO1226" i="7"/>
  <c r="AO1227" i="7"/>
  <c r="AO1228" i="7"/>
  <c r="AO1229" i="7"/>
  <c r="AO1230" i="7"/>
  <c r="AO1231" i="7"/>
  <c r="AO1232" i="7"/>
  <c r="AO1233" i="7"/>
  <c r="AO1234" i="7"/>
  <c r="AO1235" i="7"/>
  <c r="AO1236" i="7"/>
  <c r="AO1237" i="7"/>
  <c r="AO1238" i="7"/>
  <c r="AO1239" i="7"/>
  <c r="AO1240" i="7"/>
  <c r="AO1241" i="7"/>
  <c r="AO1242" i="7"/>
  <c r="AO1243" i="7"/>
  <c r="AO1244" i="7"/>
  <c r="AO1245" i="7"/>
  <c r="AO1246" i="7"/>
  <c r="AO1247" i="7"/>
  <c r="AO1248" i="7"/>
  <c r="AO1249" i="7"/>
  <c r="AO1250" i="7"/>
  <c r="AO1251" i="7"/>
  <c r="AO1252" i="7"/>
  <c r="AO1253" i="7"/>
  <c r="AO1254" i="7"/>
  <c r="AO1255" i="7"/>
  <c r="AO1256" i="7"/>
  <c r="AO1257" i="7"/>
  <c r="AO1258" i="7"/>
  <c r="AO1259" i="7"/>
  <c r="AO1260" i="7"/>
  <c r="AO1261" i="7"/>
  <c r="AO1262" i="7"/>
  <c r="AO1263" i="7"/>
  <c r="AO1264" i="7"/>
  <c r="AO1265" i="7"/>
  <c r="AO1266" i="7"/>
  <c r="AO1267" i="7"/>
  <c r="AO1268" i="7"/>
  <c r="AO1269" i="7"/>
  <c r="AO1270" i="7"/>
  <c r="AO1271" i="7"/>
  <c r="AO1272" i="7"/>
  <c r="AO1273" i="7"/>
  <c r="AO1274" i="7"/>
  <c r="AO1275" i="7"/>
  <c r="AO1276" i="7"/>
  <c r="AO1277" i="7"/>
  <c r="AO1278" i="7"/>
  <c r="AO1279" i="7"/>
  <c r="AO1280" i="7"/>
  <c r="AO1281" i="7"/>
  <c r="AO1282" i="7"/>
  <c r="AO1283" i="7"/>
  <c r="AO1284" i="7"/>
  <c r="AO1285" i="7"/>
  <c r="AO1286" i="7"/>
  <c r="AO1287" i="7"/>
  <c r="AO1288" i="7"/>
  <c r="AO1289" i="7"/>
  <c r="AO1290" i="7"/>
  <c r="AO1291" i="7"/>
  <c r="AO1292" i="7"/>
  <c r="AO1293" i="7"/>
  <c r="AO1294" i="7"/>
  <c r="AO1295" i="7"/>
  <c r="AO1296" i="7"/>
  <c r="AO1297" i="7"/>
  <c r="AO1298" i="7"/>
  <c r="AO1299" i="7"/>
  <c r="AO1300" i="7"/>
  <c r="AO1301" i="7"/>
  <c r="AO1302" i="7"/>
  <c r="AO1303" i="7"/>
  <c r="AO1304" i="7"/>
  <c r="AO1305" i="7"/>
  <c r="AO1306" i="7"/>
  <c r="AO1307" i="7"/>
  <c r="AO1308" i="7"/>
  <c r="AO1309" i="7"/>
  <c r="AO1310" i="7"/>
  <c r="AO1311" i="7"/>
  <c r="AO1312" i="7"/>
  <c r="AO1313" i="7"/>
  <c r="AO1314" i="7"/>
  <c r="AO1315" i="7"/>
  <c r="AO1316" i="7"/>
  <c r="AO1317" i="7"/>
  <c r="AO1318" i="7"/>
  <c r="AO1319" i="7"/>
  <c r="AO1320" i="7"/>
  <c r="AO1321" i="7"/>
  <c r="AO1322" i="7"/>
  <c r="AO1323" i="7"/>
  <c r="AO1324" i="7"/>
  <c r="AO1325" i="7"/>
  <c r="AO1326" i="7"/>
  <c r="AO1327" i="7"/>
  <c r="AO1328" i="7"/>
  <c r="AO1329" i="7"/>
  <c r="AO1330" i="7"/>
  <c r="AO1331" i="7"/>
  <c r="AO1332" i="7"/>
  <c r="AO1333" i="7"/>
  <c r="AO1334" i="7"/>
  <c r="AO1335" i="7"/>
  <c r="AO1336" i="7"/>
  <c r="AO1337" i="7"/>
  <c r="AO1338" i="7"/>
  <c r="AO1339" i="7"/>
  <c r="AO1340" i="7"/>
  <c r="AO1341" i="7"/>
  <c r="AO1342" i="7"/>
  <c r="AO1343" i="7"/>
  <c r="AO1344" i="7"/>
  <c r="AO1345" i="7"/>
  <c r="AO1346" i="7"/>
  <c r="AO1347" i="7"/>
  <c r="AO1348" i="7"/>
  <c r="AO1349" i="7"/>
  <c r="AO1350" i="7"/>
  <c r="AO1351" i="7"/>
  <c r="AO1352" i="7"/>
  <c r="AO1353" i="7"/>
  <c r="AO1354" i="7"/>
  <c r="AO1355" i="7"/>
  <c r="AO1356" i="7"/>
  <c r="AO1357" i="7"/>
  <c r="AO1358" i="7"/>
  <c r="AO1359" i="7"/>
  <c r="AO1360" i="7"/>
  <c r="AO1361" i="7"/>
  <c r="AO1362" i="7"/>
  <c r="AO1363" i="7"/>
  <c r="AO1364" i="7"/>
  <c r="AO1365" i="7"/>
  <c r="AO1366" i="7"/>
  <c r="AO1367" i="7"/>
  <c r="AO1368" i="7"/>
  <c r="AO1369" i="7"/>
  <c r="AO1370" i="7"/>
  <c r="AO1371" i="7"/>
  <c r="AO1372" i="7"/>
  <c r="AO1373" i="7"/>
  <c r="AO1374" i="7"/>
  <c r="AO1375" i="7"/>
  <c r="AO1376" i="7"/>
  <c r="AO1377" i="7"/>
  <c r="AO1378" i="7"/>
  <c r="AO1379" i="7"/>
  <c r="AO1380" i="7"/>
  <c r="AO1381" i="7"/>
  <c r="AO1382" i="7"/>
  <c r="AO1383" i="7"/>
  <c r="AO1384" i="7"/>
  <c r="AO1385" i="7"/>
  <c r="AO1386" i="7"/>
  <c r="AO1387" i="7"/>
  <c r="AO1388" i="7"/>
  <c r="AO1389" i="7"/>
  <c r="AO1390" i="7"/>
  <c r="AO1391" i="7"/>
  <c r="AO1392" i="7"/>
  <c r="AO1393" i="7"/>
  <c r="AO1394" i="7"/>
  <c r="AO1395" i="7"/>
  <c r="AO1396" i="7"/>
  <c r="AO1397" i="7"/>
  <c r="AO1398" i="7"/>
  <c r="AO1399" i="7"/>
  <c r="AO1400" i="7"/>
  <c r="AO1401" i="7"/>
  <c r="AO1402" i="7"/>
  <c r="AO1403" i="7"/>
  <c r="AO1404" i="7"/>
  <c r="AO1405" i="7"/>
  <c r="AO1406" i="7"/>
  <c r="AO1407" i="7"/>
  <c r="AO1408" i="7"/>
  <c r="AO1409" i="7"/>
  <c r="AO1410" i="7"/>
  <c r="AO1411" i="7"/>
  <c r="AO1412" i="7"/>
  <c r="AO1413" i="7"/>
  <c r="AO1414" i="7"/>
  <c r="AO1415" i="7"/>
  <c r="AO1416" i="7"/>
  <c r="AO1417" i="7"/>
  <c r="AO1418" i="7"/>
  <c r="AO1419" i="7"/>
  <c r="AO1420" i="7"/>
  <c r="AO1421" i="7"/>
  <c r="AO1422" i="7"/>
  <c r="AO1423" i="7"/>
  <c r="AO1424" i="7"/>
  <c r="AO1425" i="7"/>
  <c r="AO1426" i="7"/>
  <c r="AO1427" i="7"/>
  <c r="AO1428" i="7"/>
  <c r="AO1429" i="7"/>
  <c r="AO1430" i="7"/>
  <c r="AO1431" i="7"/>
  <c r="AO1432" i="7"/>
  <c r="AO1433" i="7"/>
  <c r="AO1434" i="7"/>
  <c r="AO1435" i="7"/>
  <c r="AO1436" i="7"/>
  <c r="AO1437" i="7"/>
  <c r="AO1438" i="7"/>
  <c r="AO1439" i="7"/>
  <c r="AO1440" i="7"/>
  <c r="AO1441" i="7"/>
  <c r="AO1442" i="7"/>
  <c r="AO1443" i="7"/>
  <c r="AO1444" i="7"/>
  <c r="AO1445" i="7"/>
  <c r="AO1446" i="7"/>
  <c r="AO1447" i="7"/>
  <c r="AO1448" i="7"/>
  <c r="AO1449" i="7"/>
  <c r="AO1450" i="7"/>
  <c r="AO1451" i="7"/>
  <c r="AO1452" i="7"/>
  <c r="AO1453" i="7"/>
  <c r="AO1454" i="7"/>
  <c r="AO1455" i="7"/>
  <c r="AO1456" i="7"/>
  <c r="AO1457" i="7"/>
  <c r="AO1458" i="7"/>
  <c r="AO1459" i="7"/>
  <c r="AO1460" i="7"/>
  <c r="AO1461" i="7"/>
  <c r="AO1462" i="7"/>
  <c r="AO1463" i="7"/>
  <c r="AO1464" i="7"/>
  <c r="AO1465" i="7"/>
  <c r="AO1466" i="7"/>
  <c r="AO1467" i="7"/>
  <c r="AO1468" i="7"/>
  <c r="AO1469" i="7"/>
  <c r="AO1470" i="7"/>
  <c r="AO1471" i="7"/>
  <c r="AO1472" i="7"/>
  <c r="AO1473" i="7"/>
  <c r="AO1474" i="7"/>
  <c r="AO1475" i="7"/>
  <c r="AO1476" i="7"/>
  <c r="AO1477" i="7"/>
  <c r="AO1478" i="7"/>
  <c r="AO1479" i="7"/>
  <c r="AO1480" i="7"/>
  <c r="AO1481" i="7"/>
  <c r="AO1482" i="7"/>
  <c r="AO1483" i="7"/>
  <c r="AO1484" i="7"/>
  <c r="AO1485" i="7"/>
  <c r="AO1486" i="7"/>
  <c r="AO1487" i="7"/>
  <c r="AO1488" i="7"/>
  <c r="AO1489" i="7"/>
  <c r="AO1490" i="7"/>
  <c r="AO1491" i="7"/>
  <c r="AO1492" i="7"/>
  <c r="AO1493" i="7"/>
  <c r="AO1494" i="7"/>
  <c r="AO1495" i="7"/>
  <c r="AO1496" i="7"/>
  <c r="AO1497" i="7"/>
  <c r="AO1498" i="7"/>
  <c r="AO1499" i="7"/>
  <c r="AO1500" i="7"/>
  <c r="AO1501" i="7"/>
  <c r="AO1502" i="7"/>
  <c r="AO1503" i="7"/>
  <c r="AO1504" i="7"/>
  <c r="AO1505" i="7"/>
  <c r="AO1506" i="7"/>
  <c r="AO1507" i="7"/>
  <c r="AO1508" i="7"/>
  <c r="AO1509" i="7"/>
  <c r="AO1510" i="7"/>
  <c r="AO1511" i="7"/>
  <c r="AO1512" i="7"/>
  <c r="AO1513" i="7"/>
  <c r="AO1514" i="7"/>
  <c r="AO1515" i="7"/>
  <c r="AO1516" i="7"/>
  <c r="AO1517" i="7"/>
  <c r="AO1518" i="7"/>
  <c r="AO1519" i="7"/>
  <c r="AO1520" i="7"/>
  <c r="AO1521" i="7"/>
  <c r="AO1522" i="7"/>
  <c r="AO1523" i="7"/>
  <c r="AO1524" i="7"/>
  <c r="AO1525" i="7"/>
  <c r="AO1526" i="7"/>
  <c r="AO1527" i="7"/>
  <c r="AO1528" i="7"/>
  <c r="AO1529" i="7"/>
  <c r="AO1530" i="7"/>
  <c r="AO1531" i="7"/>
  <c r="AO1532" i="7"/>
  <c r="AO1533" i="7"/>
  <c r="AO1534" i="7"/>
  <c r="G72" i="2"/>
  <c r="F72" i="2"/>
  <c r="E71" i="2"/>
  <c r="E72" i="2" s="1"/>
  <c r="D71" i="2"/>
  <c r="D72" i="2" s="1"/>
  <c r="E70" i="2"/>
  <c r="D70" i="2"/>
  <c r="G68" i="2"/>
  <c r="F68" i="2"/>
  <c r="E67" i="2"/>
  <c r="D67" i="2"/>
  <c r="E66" i="2"/>
  <c r="D66" i="2"/>
  <c r="G64" i="2"/>
  <c r="F64" i="2"/>
  <c r="E63" i="2"/>
  <c r="D63" i="2"/>
  <c r="E62" i="2"/>
  <c r="D62" i="2"/>
  <c r="G60" i="2"/>
  <c r="F60" i="2"/>
  <c r="E59" i="2"/>
  <c r="D59" i="2"/>
  <c r="E58" i="2"/>
  <c r="D58" i="2"/>
  <c r="G56" i="2"/>
  <c r="F56" i="2"/>
  <c r="E55" i="2"/>
  <c r="D55" i="2"/>
  <c r="E54" i="2"/>
  <c r="D54" i="2"/>
  <c r="G52" i="2"/>
  <c r="F52" i="2"/>
  <c r="E51" i="2"/>
  <c r="E52" i="2" s="1"/>
  <c r="D51" i="2"/>
  <c r="D52" i="2" s="1"/>
  <c r="E50" i="2"/>
  <c r="D50" i="2"/>
  <c r="G48" i="2"/>
  <c r="F48" i="2"/>
  <c r="E47" i="2"/>
  <c r="E48" i="2" s="1"/>
  <c r="D47" i="2"/>
  <c r="D48" i="2" s="1"/>
  <c r="E46" i="2"/>
  <c r="D46" i="2"/>
  <c r="G44" i="2"/>
  <c r="F44" i="2"/>
  <c r="E43" i="2"/>
  <c r="E44" i="2" s="1"/>
  <c r="D43" i="2"/>
  <c r="D44" i="2" s="1"/>
  <c r="E42" i="2"/>
  <c r="D42" i="2"/>
  <c r="G40" i="2"/>
  <c r="F40" i="2"/>
  <c r="E39" i="2"/>
  <c r="E40" i="2" s="1"/>
  <c r="D39" i="2"/>
  <c r="D40" i="2" s="1"/>
  <c r="E38" i="2"/>
  <c r="D38" i="2"/>
  <c r="G36" i="2"/>
  <c r="F36" i="2"/>
  <c r="E35" i="2"/>
  <c r="D35" i="2"/>
  <c r="E34" i="2"/>
  <c r="D34" i="2"/>
  <c r="G32" i="2"/>
  <c r="F32" i="2"/>
  <c r="E31" i="2"/>
  <c r="D31" i="2"/>
  <c r="E30" i="2"/>
  <c r="D30" i="2"/>
  <c r="G28" i="2"/>
  <c r="F28" i="2"/>
  <c r="E27" i="2"/>
  <c r="D27" i="2"/>
  <c r="E26" i="2"/>
  <c r="D26" i="2"/>
  <c r="G24" i="2"/>
  <c r="F24" i="2"/>
  <c r="E23" i="2"/>
  <c r="D23" i="2"/>
  <c r="E22" i="2"/>
  <c r="D22" i="2"/>
  <c r="G20" i="2"/>
  <c r="F20" i="2"/>
  <c r="E19" i="2"/>
  <c r="D19" i="2"/>
  <c r="E18" i="2"/>
  <c r="D18" i="2"/>
  <c r="G16" i="2"/>
  <c r="F16" i="2"/>
  <c r="E15" i="2"/>
  <c r="D15" i="2"/>
  <c r="E14" i="2"/>
  <c r="D14" i="2"/>
  <c r="G12" i="2"/>
  <c r="F12" i="2"/>
  <c r="E11" i="2"/>
  <c r="E12" i="2" s="1"/>
  <c r="D11" i="2"/>
  <c r="E10" i="2"/>
  <c r="D10" i="2"/>
  <c r="F8" i="2"/>
  <c r="E7" i="2"/>
  <c r="D7" i="2"/>
  <c r="E6" i="2"/>
  <c r="D6" i="2"/>
  <c r="F4" i="2"/>
  <c r="G4" i="2"/>
  <c r="E2" i="2"/>
  <c r="E3" i="2"/>
  <c r="D3" i="2"/>
  <c r="D2" i="2"/>
  <c r="D72" i="3"/>
  <c r="D60" i="3"/>
  <c r="D36" i="3"/>
  <c r="D24" i="3"/>
  <c r="D4" i="3"/>
  <c r="D30" i="3"/>
  <c r="D76" i="2" l="1"/>
  <c r="D77" i="2"/>
  <c r="E76" i="2"/>
  <c r="E77" i="2"/>
  <c r="D56" i="2"/>
  <c r="E28" i="2"/>
  <c r="E60" i="2"/>
  <c r="D8" i="2"/>
  <c r="E4" i="2"/>
  <c r="D32" i="2"/>
  <c r="D64" i="2"/>
  <c r="D24" i="2"/>
  <c r="D16" i="2"/>
  <c r="E16" i="2"/>
  <c r="E32" i="2"/>
  <c r="E64" i="2"/>
  <c r="D12" i="2"/>
  <c r="D28" i="2"/>
  <c r="D60" i="2"/>
  <c r="E8" i="2"/>
  <c r="E24" i="2"/>
  <c r="E56" i="2"/>
  <c r="D20" i="2"/>
  <c r="D36" i="2"/>
  <c r="D68" i="2"/>
  <c r="E20" i="2"/>
  <c r="E36" i="2"/>
  <c r="E68" i="2"/>
  <c r="D90" i="3"/>
  <c r="D31" i="3"/>
  <c r="D32" i="3" s="1"/>
  <c r="D67" i="3"/>
  <c r="D91" i="3"/>
  <c r="D66" i="3"/>
  <c r="E78" i="2" l="1"/>
  <c r="D92" i="3"/>
  <c r="D94" i="3"/>
  <c r="D95" i="3"/>
  <c r="G82" i="2" s="1"/>
  <c r="D78" i="2"/>
  <c r="D68" i="3"/>
  <c r="D4" i="2"/>
  <c r="D81" i="2" l="1"/>
  <c r="D96" i="3"/>
  <c r="G81" i="2"/>
  <c r="G83" i="2" s="1"/>
  <c r="E81" i="2"/>
  <c r="E82" i="2" l="1"/>
  <c r="E83" i="2" s="1"/>
  <c r="D82" i="2" l="1"/>
  <c r="D83" i="2" s="1"/>
</calcChain>
</file>

<file path=xl/comments1.xml><?xml version="1.0" encoding="utf-8"?>
<comments xmlns="http://schemas.openxmlformats.org/spreadsheetml/2006/main">
  <authors>
    <author>Microsoft Office User</author>
  </authors>
  <commentList>
    <comment ref="H30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Check this but the course is 455 hours. </t>
        </r>
      </text>
    </comment>
  </commentList>
</comments>
</file>

<file path=xl/sharedStrings.xml><?xml version="1.0" encoding="utf-8"?>
<sst xmlns="http://schemas.openxmlformats.org/spreadsheetml/2006/main" count="36569" uniqueCount="2171">
  <si>
    <t>TermDesc</t>
  </si>
  <si>
    <t>Credit_Noncredit</t>
  </si>
  <si>
    <t>School</t>
  </si>
  <si>
    <t>Department</t>
  </si>
  <si>
    <t>CRN</t>
  </si>
  <si>
    <t>Subject</t>
  </si>
  <si>
    <t>Course</t>
  </si>
  <si>
    <t>Section</t>
  </si>
  <si>
    <t>Title</t>
  </si>
  <si>
    <t>SessionCode</t>
  </si>
  <si>
    <t>ScheduleMethod</t>
  </si>
  <si>
    <t>Days</t>
  </si>
  <si>
    <t>BeginTime</t>
  </si>
  <si>
    <t>EndTime</t>
  </si>
  <si>
    <t>Bldg</t>
  </si>
  <si>
    <t>Room</t>
  </si>
  <si>
    <t>Center</t>
  </si>
  <si>
    <t>PartOfTerm</t>
  </si>
  <si>
    <t>StartDate</t>
  </si>
  <si>
    <t>EndDate</t>
  </si>
  <si>
    <t>Instructor</t>
  </si>
  <si>
    <t>AccountingMethod</t>
  </si>
  <si>
    <t>CurrentEnrollment</t>
  </si>
  <si>
    <t>Capacity</t>
  </si>
  <si>
    <t>FillRate</t>
  </si>
  <si>
    <t>CrosslistID</t>
  </si>
  <si>
    <t>XLSTEnrollment</t>
  </si>
  <si>
    <t>XLSTCapacity</t>
  </si>
  <si>
    <t>XLSTFillRate</t>
  </si>
  <si>
    <t>OverallFillRate</t>
  </si>
  <si>
    <t>TotalFTES</t>
  </si>
  <si>
    <t>FTEF</t>
  </si>
  <si>
    <t>Noncredit</t>
  </si>
  <si>
    <t>Library and Learning Resources</t>
  </si>
  <si>
    <t>Library Services</t>
  </si>
  <si>
    <t>D</t>
  </si>
  <si>
    <t>TBA</t>
  </si>
  <si>
    <t>Ocean</t>
  </si>
  <si>
    <t>O</t>
  </si>
  <si>
    <t>Positive Attendance</t>
  </si>
  <si>
    <t>School: Business, Fash, Hosp.</t>
  </si>
  <si>
    <t>Bus/Office Tech/Small Bus</t>
  </si>
  <si>
    <t>ACBO</t>
  </si>
  <si>
    <t>QuickBooks: Level 1</t>
  </si>
  <si>
    <t>Ncr</t>
  </si>
  <si>
    <t>MTWR</t>
  </si>
  <si>
    <t>JAD</t>
  </si>
  <si>
    <t>John Adams</t>
  </si>
  <si>
    <t>U</t>
  </si>
  <si>
    <t>DNTN</t>
  </si>
  <si>
    <t>515C</t>
  </si>
  <si>
    <t>Downtown</t>
  </si>
  <si>
    <t>BOSS</t>
  </si>
  <si>
    <t>Customer Service Skills</t>
  </si>
  <si>
    <t>F</t>
  </si>
  <si>
    <t>CHNB</t>
  </si>
  <si>
    <t>Chinatown/North Beach</t>
  </si>
  <si>
    <t>Business English I</t>
  </si>
  <si>
    <t>Business Communications</t>
  </si>
  <si>
    <t>515A</t>
  </si>
  <si>
    <t>Keyboarding for Computers</t>
  </si>
  <si>
    <t>B4</t>
  </si>
  <si>
    <t>MTW</t>
  </si>
  <si>
    <t>B1</t>
  </si>
  <si>
    <t>MIC</t>
  </si>
  <si>
    <t>Mission</t>
  </si>
  <si>
    <t>Keyboarding:The Numeric Keypad</t>
  </si>
  <si>
    <t>R</t>
  </si>
  <si>
    <t>COMP</t>
  </si>
  <si>
    <t>Supervised Trng of Comp Appl</t>
  </si>
  <si>
    <t>BA</t>
  </si>
  <si>
    <t>Windows Essentials for MS Offi</t>
  </si>
  <si>
    <t>MW</t>
  </si>
  <si>
    <t>W</t>
  </si>
  <si>
    <t>S</t>
  </si>
  <si>
    <t>T</t>
  </si>
  <si>
    <t>E</t>
  </si>
  <si>
    <t>B3</t>
  </si>
  <si>
    <t>Intro to Windows for MS Office</t>
  </si>
  <si>
    <t>B6</t>
  </si>
  <si>
    <t>Intro to the Internet for Offc</t>
  </si>
  <si>
    <t>PowerPoint for Business</t>
  </si>
  <si>
    <t>B7</t>
  </si>
  <si>
    <t>Microcomputer Lab</t>
  </si>
  <si>
    <t>B2</t>
  </si>
  <si>
    <t>Windows Folder &amp; File Concepts</t>
  </si>
  <si>
    <t>M</t>
  </si>
  <si>
    <t>Internet &amp; E-mail</t>
  </si>
  <si>
    <t>Photoshop Elements I</t>
  </si>
  <si>
    <t>Photoshop Elements II</t>
  </si>
  <si>
    <t>Microsoft Outlook Essentials</t>
  </si>
  <si>
    <t>WOPR</t>
  </si>
  <si>
    <t>School: ESL, Int'l Ed, &amp; Tr.St</t>
  </si>
  <si>
    <t>English As a Second Language</t>
  </si>
  <si>
    <t>ESLB</t>
  </si>
  <si>
    <t>G01</t>
  </si>
  <si>
    <t>Intro to Comp for ESL-Intermed</t>
  </si>
  <si>
    <t>Civic Center</t>
  </si>
  <si>
    <t>ESLC</t>
  </si>
  <si>
    <t>ESLF</t>
  </si>
  <si>
    <t>Beginning Low Conversation</t>
  </si>
  <si>
    <t>B8</t>
  </si>
  <si>
    <t>SBU*</t>
  </si>
  <si>
    <t>Southeast</t>
  </si>
  <si>
    <t>Intermediate Low Conversation</t>
  </si>
  <si>
    <t>Intermediate High Conversation</t>
  </si>
  <si>
    <t>ESLN</t>
  </si>
  <si>
    <t>ESLV</t>
  </si>
  <si>
    <t>MTWRF</t>
  </si>
  <si>
    <t>G02</t>
  </si>
  <si>
    <t>ESL for Construction B</t>
  </si>
  <si>
    <t>TW</t>
  </si>
  <si>
    <t>EVANS</t>
  </si>
  <si>
    <t>Evans</t>
  </si>
  <si>
    <t>Transitional Studies</t>
  </si>
  <si>
    <t>TRST</t>
  </si>
  <si>
    <t>Literature and Composition</t>
  </si>
  <si>
    <t>Contemporary US Writers</t>
  </si>
  <si>
    <t>HS Algebra 1A</t>
  </si>
  <si>
    <t>Social Justice</t>
  </si>
  <si>
    <t>High School Ecology</t>
  </si>
  <si>
    <t>School: English &amp; For. Lang.</t>
  </si>
  <si>
    <t>English</t>
  </si>
  <si>
    <t>ENGL</t>
  </si>
  <si>
    <t>Supplemental Instr. English</t>
  </si>
  <si>
    <t>School: Hlth, PE, &amp; Soc. Serv.</t>
  </si>
  <si>
    <t>Health Care Technology</t>
  </si>
  <si>
    <t>AHTC</t>
  </si>
  <si>
    <t>Emergency Response Skills</t>
  </si>
  <si>
    <t>227A</t>
  </si>
  <si>
    <t>EMT</t>
  </si>
  <si>
    <t>Adult Cardiopulmonary Resuscit</t>
  </si>
  <si>
    <t>Health Education</t>
  </si>
  <si>
    <t>HLTH</t>
  </si>
  <si>
    <t>NMS*</t>
  </si>
  <si>
    <t>KIP*</t>
  </si>
  <si>
    <t>WUY*</t>
  </si>
  <si>
    <t>SSR*</t>
  </si>
  <si>
    <t>KNG*</t>
  </si>
  <si>
    <t>Older Adults</t>
  </si>
  <si>
    <t>OLAD</t>
  </si>
  <si>
    <t>Brain Fitness</t>
  </si>
  <si>
    <t>LIB*</t>
  </si>
  <si>
    <t>JED*</t>
  </si>
  <si>
    <t>GGP*</t>
  </si>
  <si>
    <t>SEN*</t>
  </si>
  <si>
    <t>DIF*</t>
  </si>
  <si>
    <t>TWV*</t>
  </si>
  <si>
    <t>LAG*</t>
  </si>
  <si>
    <t>ONH*</t>
  </si>
  <si>
    <t>FORT</t>
  </si>
  <si>
    <t>Student Development</t>
  </si>
  <si>
    <t>Disabled Stud Prog &amp; Services</t>
  </si>
  <si>
    <t>DSPS</t>
  </si>
  <si>
    <t>Accessible Arts &amp; Crafts</t>
  </si>
  <si>
    <t>Accessible Theatre Arts</t>
  </si>
  <si>
    <t>HOA*</t>
  </si>
  <si>
    <t>Accessible Computer Laboratory</t>
  </si>
  <si>
    <t>BATL</t>
  </si>
  <si>
    <t>Learning Assistance</t>
  </si>
  <si>
    <t>LERN</t>
  </si>
  <si>
    <t>Supervised Tutoring</t>
  </si>
  <si>
    <t>Tut</t>
  </si>
  <si>
    <t>PC Upgrade And Optimization</t>
  </si>
  <si>
    <t>MS Office Applications I</t>
  </si>
  <si>
    <t>Cul Arts &amp; Hospitality Studies</t>
  </si>
  <si>
    <t>CABT</t>
  </si>
  <si>
    <t>School: Behv, Soc. Sci, &amp; Mult</t>
  </si>
  <si>
    <t>Labor and Community Studies</t>
  </si>
  <si>
    <t>LACR</t>
  </si>
  <si>
    <t>WAD*</t>
  </si>
  <si>
    <t>MZA*</t>
  </si>
  <si>
    <t>CHJ*</t>
  </si>
  <si>
    <t>NOS*</t>
  </si>
  <si>
    <t>TWA*</t>
  </si>
  <si>
    <t>Art for Older Adults</t>
  </si>
  <si>
    <t>Arts &amp; Crafts for Older Adults</t>
  </si>
  <si>
    <t>AAV*</t>
  </si>
  <si>
    <t>Music Apprec. for Older Adults</t>
  </si>
  <si>
    <t>Life Sculpture - Older Adults</t>
  </si>
  <si>
    <t>Math Skills Development 2</t>
  </si>
  <si>
    <t>Math Skills Lab</t>
  </si>
  <si>
    <t>REC*</t>
  </si>
  <si>
    <t>School: Science &amp; Math(STEM)</t>
  </si>
  <si>
    <t>Auto/Moto/Construction</t>
  </si>
  <si>
    <t>CNST</t>
  </si>
  <si>
    <t>TICU</t>
  </si>
  <si>
    <t>Custodial Training</t>
  </si>
  <si>
    <t>CLOU</t>
  </si>
  <si>
    <t>TR</t>
  </si>
  <si>
    <t>Publisher for Dsktop Publsng</t>
  </si>
  <si>
    <t>MS Office Applications II</t>
  </si>
  <si>
    <t>EST*</t>
  </si>
  <si>
    <t>Lipreading</t>
  </si>
  <si>
    <t>Grammar and Writing</t>
  </si>
  <si>
    <t>HS Algebra 1B</t>
  </si>
  <si>
    <t>YCT*</t>
  </si>
  <si>
    <t>SNR*</t>
  </si>
  <si>
    <t>TEL*</t>
  </si>
  <si>
    <t>Speaking-Beginning High</t>
  </si>
  <si>
    <t>MUB</t>
  </si>
  <si>
    <t>FTES</t>
  </si>
  <si>
    <t>Productivity</t>
  </si>
  <si>
    <t>Totals</t>
  </si>
  <si>
    <t>Accounting II-Corporate</t>
  </si>
  <si>
    <t>Quickbooks Complete</t>
  </si>
  <si>
    <t>Basic Accounting Concepts I</t>
  </si>
  <si>
    <t>Basic Accounting Concepts II</t>
  </si>
  <si>
    <t>QuickBooks: Level 2</t>
  </si>
  <si>
    <t>Customer Service Principles</t>
  </si>
  <si>
    <t>C3</t>
  </si>
  <si>
    <t>Business English II</t>
  </si>
  <si>
    <t>Keyboarding:Skill Development</t>
  </si>
  <si>
    <t>D4</t>
  </si>
  <si>
    <t>Office Proc for the 21st Cent</t>
  </si>
  <si>
    <t>MS Off. Bus. Appl. w/Simul. Pr</t>
  </si>
  <si>
    <t>D1</t>
  </si>
  <si>
    <t>Microsoft Access for Bus I</t>
  </si>
  <si>
    <t>Software Update</t>
  </si>
  <si>
    <t>C2</t>
  </si>
  <si>
    <t>Computer &amp; Web-based Apps</t>
  </si>
  <si>
    <t>D2</t>
  </si>
  <si>
    <t>Microsoft Access for Bus II</t>
  </si>
  <si>
    <t>Flash for Bus/Office Presentat</t>
  </si>
  <si>
    <t>Excel for Accounting Principle</t>
  </si>
  <si>
    <t>Business Web Graphics</t>
  </si>
  <si>
    <t>D3</t>
  </si>
  <si>
    <t>A1</t>
  </si>
  <si>
    <t>Acrobat for Bus/Office</t>
  </si>
  <si>
    <t>Photoshop Elements</t>
  </si>
  <si>
    <t>C8</t>
  </si>
  <si>
    <t>SMBU</t>
  </si>
  <si>
    <t>Developing A Business Plan</t>
  </si>
  <si>
    <t>Getting Started In Business</t>
  </si>
  <si>
    <t>Green &amp; Sustainable Small Busi</t>
  </si>
  <si>
    <t>Small Business Management</t>
  </si>
  <si>
    <t>Small Bus. Marketing/Sales</t>
  </si>
  <si>
    <t>Technology for Small Business</t>
  </si>
  <si>
    <t>CSST</t>
  </si>
  <si>
    <t>Intro to Baking &amp; Pastry</t>
  </si>
  <si>
    <t>KTCH</t>
  </si>
  <si>
    <t>Adv. Baking and Pastry</t>
  </si>
  <si>
    <t>Fashion</t>
  </si>
  <si>
    <t>FASH</t>
  </si>
  <si>
    <t>Weaving Tapestry</t>
  </si>
  <si>
    <t>Quiltmaking</t>
  </si>
  <si>
    <t>Workers' Rights</t>
  </si>
  <si>
    <t>Women's Studies</t>
  </si>
  <si>
    <t>WOMN</t>
  </si>
  <si>
    <t>Child Dev. &amp; Family Studies</t>
  </si>
  <si>
    <t>CDEV</t>
  </si>
  <si>
    <t>Parents and Infants</t>
  </si>
  <si>
    <t>Infant Development</t>
  </si>
  <si>
    <t>Child Observation</t>
  </si>
  <si>
    <t>ELS*</t>
  </si>
  <si>
    <t>Parent Participating Class</t>
  </si>
  <si>
    <t>ROC*</t>
  </si>
  <si>
    <t>AAP*</t>
  </si>
  <si>
    <t>Foster Parenting</t>
  </si>
  <si>
    <t>G03</t>
  </si>
  <si>
    <t>G04</t>
  </si>
  <si>
    <t>AHWC</t>
  </si>
  <si>
    <t>Unit Coordinator</t>
  </si>
  <si>
    <t>47D</t>
  </si>
  <si>
    <t>Tai Chi for Health</t>
  </si>
  <si>
    <t>GYM</t>
  </si>
  <si>
    <t>JCC*</t>
  </si>
  <si>
    <t>POH*</t>
  </si>
  <si>
    <t>HOH*</t>
  </si>
  <si>
    <t>EXS*</t>
  </si>
  <si>
    <t>Licensed Vocational Nursing</t>
  </si>
  <si>
    <t>VOCN</t>
  </si>
  <si>
    <t>Nursing Refresher</t>
  </si>
  <si>
    <t>AAG*</t>
  </si>
  <si>
    <t>Mind-Body Health</t>
  </si>
  <si>
    <t>Figure Drawing - Older Adults</t>
  </si>
  <si>
    <t>B200</t>
  </si>
  <si>
    <t>AAR*</t>
  </si>
  <si>
    <t>Stitchery for Older Adults</t>
  </si>
  <si>
    <t>LPP*</t>
  </si>
  <si>
    <t>English - Women's Literature</t>
  </si>
  <si>
    <t>ESLA</t>
  </si>
  <si>
    <t>Keyboarding for ESL Students</t>
  </si>
  <si>
    <t>ESL Keyboarding</t>
  </si>
  <si>
    <t>MT</t>
  </si>
  <si>
    <t>Computer Assisted ESL</t>
  </si>
  <si>
    <t>ESL Skills Computer Lab</t>
  </si>
  <si>
    <t>WR</t>
  </si>
  <si>
    <t>Speaking-Beginning Low</t>
  </si>
  <si>
    <t>Pronunciation - Beginning</t>
  </si>
  <si>
    <t>Reading-Beginning High</t>
  </si>
  <si>
    <t>Writing - Beginning High</t>
  </si>
  <si>
    <t>Listening-Intermediate Low</t>
  </si>
  <si>
    <t>Speaking-Intermediate Low</t>
  </si>
  <si>
    <t>Reading-Intermediate Low</t>
  </si>
  <si>
    <t>Writing - Intermediate Low</t>
  </si>
  <si>
    <t>Pronunciation -Intermediate</t>
  </si>
  <si>
    <t>Speaking - Intermediate High</t>
  </si>
  <si>
    <t>Intermediate CALL</t>
  </si>
  <si>
    <t>ESL Literacy A</t>
  </si>
  <si>
    <t>ESL Literacy B</t>
  </si>
  <si>
    <t>Beginning Low 1</t>
  </si>
  <si>
    <t>APG*</t>
  </si>
  <si>
    <t>Beginning Low 1 - A</t>
  </si>
  <si>
    <t>Beginning 1-4 Multi-level</t>
  </si>
  <si>
    <t>ART</t>
  </si>
  <si>
    <t>Beginning Low 1-2 Intensive</t>
  </si>
  <si>
    <t>BNGL</t>
  </si>
  <si>
    <t>Beginning Low 2</t>
  </si>
  <si>
    <t>Beginning High 3</t>
  </si>
  <si>
    <t>Beginning High 3 - L/S</t>
  </si>
  <si>
    <t>Beginning High 3-4 Multilevel</t>
  </si>
  <si>
    <t>Beginning High 3-4 Intensive</t>
  </si>
  <si>
    <t>Beginning High 4</t>
  </si>
  <si>
    <t>Intermediate Low 5</t>
  </si>
  <si>
    <t>Intermediate 5-8 Multilevel</t>
  </si>
  <si>
    <t>Intermediate Low 6</t>
  </si>
  <si>
    <t>Intermediate High 7</t>
  </si>
  <si>
    <t>Intermediate High 7/8 Multi-Le</t>
  </si>
  <si>
    <t>Intermediate High 8</t>
  </si>
  <si>
    <t>Advanced Low 9</t>
  </si>
  <si>
    <t>VESL for Clerical Workers</t>
  </si>
  <si>
    <t>ESL for Chinese Cooking</t>
  </si>
  <si>
    <t>Social Communication</t>
  </si>
  <si>
    <t>ESL for Health Workers</t>
  </si>
  <si>
    <t>ESL for Construction Workers</t>
  </si>
  <si>
    <t>U2</t>
  </si>
  <si>
    <t>Health Care Communication III</t>
  </si>
  <si>
    <t>Reading/Writing Lab</t>
  </si>
  <si>
    <t>Academic Reading &amp; Writing 1.5</t>
  </si>
  <si>
    <t>Academic Reading/Writing 2.5</t>
  </si>
  <si>
    <t>Media Literacy</t>
  </si>
  <si>
    <t>T3</t>
  </si>
  <si>
    <t>Discovering Literature</t>
  </si>
  <si>
    <t>Exploring Literature</t>
  </si>
  <si>
    <t>Geometry 1B</t>
  </si>
  <si>
    <t>HS U.S. History 1</t>
  </si>
  <si>
    <t>Civics</t>
  </si>
  <si>
    <t>Modern World History</t>
  </si>
  <si>
    <t>HS Physical Science</t>
  </si>
  <si>
    <t>HS Biology</t>
  </si>
  <si>
    <t>Visual Arts</t>
  </si>
  <si>
    <t>Comparative Religion</t>
  </si>
  <si>
    <t>Counseling New Students</t>
  </si>
  <si>
    <t>Job Search Skills</t>
  </si>
  <si>
    <t>FNH*</t>
  </si>
  <si>
    <t>Apprenticeship</t>
  </si>
  <si>
    <t>APPR</t>
  </si>
  <si>
    <t>Plastering Apprentice</t>
  </si>
  <si>
    <t>Plumbing Apprentice</t>
  </si>
  <si>
    <t>GLZ*</t>
  </si>
  <si>
    <t>Blueprint Reading</t>
  </si>
  <si>
    <t>Basic Auto Maintenance</t>
  </si>
  <si>
    <t>BE</t>
  </si>
  <si>
    <t>BB</t>
  </si>
  <si>
    <t>BF</t>
  </si>
  <si>
    <t>BZ</t>
  </si>
  <si>
    <t>DINE</t>
  </si>
  <si>
    <t>VIS*</t>
  </si>
  <si>
    <t>No Apportionment</t>
  </si>
  <si>
    <t>High School U.S. History 2</t>
  </si>
  <si>
    <t>High School Physics</t>
  </si>
  <si>
    <t>Engineering &amp; Technology(Weld)</t>
  </si>
  <si>
    <t>B0</t>
  </si>
  <si>
    <t>C4</t>
  </si>
  <si>
    <t>CA</t>
  </si>
  <si>
    <t>CC</t>
  </si>
  <si>
    <t>Beginning Upholstery</t>
  </si>
  <si>
    <t>Advanced Upholstery Trade</t>
  </si>
  <si>
    <t>56A</t>
  </si>
  <si>
    <t>Theater-Elements and Interp</t>
  </si>
  <si>
    <t>Encore Career Strategies</t>
  </si>
  <si>
    <t>MTRF</t>
  </si>
  <si>
    <t>Reading - Intermediate High</t>
  </si>
  <si>
    <t>Computer-Assisted ESL Projects</t>
  </si>
  <si>
    <t>Intermediate Low 5-6 Multilvl</t>
  </si>
  <si>
    <t>Healthcare Communication I</t>
  </si>
  <si>
    <t>HS Equivalency Prep: Science</t>
  </si>
  <si>
    <t>Counseling Continuing Students</t>
  </si>
  <si>
    <t>Staff</t>
  </si>
  <si>
    <t>Gee</t>
  </si>
  <si>
    <t>Faustino-Pulliam</t>
  </si>
  <si>
    <t>Rosenberg</t>
  </si>
  <si>
    <t>Lau</t>
  </si>
  <si>
    <t>Aparicio</t>
  </si>
  <si>
    <t>Webb</t>
  </si>
  <si>
    <t>Liu</t>
  </si>
  <si>
    <t>Schaefer</t>
  </si>
  <si>
    <t>Padilla</t>
  </si>
  <si>
    <t>Rose</t>
  </si>
  <si>
    <t>Monroy</t>
  </si>
  <si>
    <t>Barrett</t>
  </si>
  <si>
    <t>Fung</t>
  </si>
  <si>
    <t>Chypyha</t>
  </si>
  <si>
    <t>O'Connell</t>
  </si>
  <si>
    <t>Wong</t>
  </si>
  <si>
    <t>Buchsbaum</t>
  </si>
  <si>
    <t>Lemley</t>
  </si>
  <si>
    <t>Skolnick</t>
  </si>
  <si>
    <t>ARI*</t>
  </si>
  <si>
    <t>Williamson</t>
  </si>
  <si>
    <t>McNeal</t>
  </si>
  <si>
    <t>Building Individual Web Sites</t>
  </si>
  <si>
    <t>Building Business Web Sites</t>
  </si>
  <si>
    <t>Breschi</t>
  </si>
  <si>
    <t>Outlook for Offc Support</t>
  </si>
  <si>
    <t>Wilson</t>
  </si>
  <si>
    <t>Middleton</t>
  </si>
  <si>
    <t>Wuthmann</t>
  </si>
  <si>
    <t>Hughes</t>
  </si>
  <si>
    <t>Chenard</t>
  </si>
  <si>
    <t>Rudd</t>
  </si>
  <si>
    <t>Riehle</t>
  </si>
  <si>
    <t>Corsini</t>
  </si>
  <si>
    <t>Bruvry</t>
  </si>
  <si>
    <t>Eilenkrig</t>
  </si>
  <si>
    <t>Frei</t>
  </si>
  <si>
    <t>1250; 1250; 1250</t>
  </si>
  <si>
    <t>ESL Intro to Computers</t>
  </si>
  <si>
    <t>Graham</t>
  </si>
  <si>
    <t>Datz</t>
  </si>
  <si>
    <t>Hong</t>
  </si>
  <si>
    <t>Lee</t>
  </si>
  <si>
    <t>Swift</t>
  </si>
  <si>
    <t>Law</t>
  </si>
  <si>
    <t>Cham</t>
  </si>
  <si>
    <t>Chin</t>
  </si>
  <si>
    <t>Tan</t>
  </si>
  <si>
    <t>Griffiths</t>
  </si>
  <si>
    <t>Comp Assisted Begin Low ESL</t>
  </si>
  <si>
    <t>Vogt</t>
  </si>
  <si>
    <t>Wallis</t>
  </si>
  <si>
    <t>Kearsley</t>
  </si>
  <si>
    <t>Song</t>
  </si>
  <si>
    <t>Kennedy</t>
  </si>
  <si>
    <t>Lardie</t>
  </si>
  <si>
    <t>Evnochides</t>
  </si>
  <si>
    <t>Ericson</t>
  </si>
  <si>
    <t>Reading-Beginning Low</t>
  </si>
  <si>
    <t>Crow</t>
  </si>
  <si>
    <t>Andrews</t>
  </si>
  <si>
    <t>Hosseini</t>
  </si>
  <si>
    <t>Diamond</t>
  </si>
  <si>
    <t>Stevens</t>
  </si>
  <si>
    <t>Louie</t>
  </si>
  <si>
    <t>Rothe</t>
  </si>
  <si>
    <t>Abel</t>
  </si>
  <si>
    <t>Manukova</t>
  </si>
  <si>
    <t>Cross</t>
  </si>
  <si>
    <t>Cogdill</t>
  </si>
  <si>
    <t>Porcella</t>
  </si>
  <si>
    <t>Trego</t>
  </si>
  <si>
    <t>Hammer</t>
  </si>
  <si>
    <t>O'Roke</t>
  </si>
  <si>
    <t>Shore</t>
  </si>
  <si>
    <t>Bibliowicz</t>
  </si>
  <si>
    <t>Knox</t>
  </si>
  <si>
    <t>Ousdahl</t>
  </si>
  <si>
    <t>Gallagher</t>
  </si>
  <si>
    <t>Quintana</t>
  </si>
  <si>
    <t>Fontanella</t>
  </si>
  <si>
    <t>ESL Thrgh Story-Based Vid &amp; TV</t>
  </si>
  <si>
    <t>Cabansag</t>
  </si>
  <si>
    <t>Gilewska</t>
  </si>
  <si>
    <t>Newberry</t>
  </si>
  <si>
    <t>Killian</t>
  </si>
  <si>
    <t>Wen</t>
  </si>
  <si>
    <t>Silver</t>
  </si>
  <si>
    <t>Marvin</t>
  </si>
  <si>
    <t>Beginning High Conversation</t>
  </si>
  <si>
    <t>Chatterjee</t>
  </si>
  <si>
    <t>Bilbao</t>
  </si>
  <si>
    <t>Huntzinger</t>
  </si>
  <si>
    <t>Selleck</t>
  </si>
  <si>
    <t>Powell</t>
  </si>
  <si>
    <t>Roman-Murray</t>
  </si>
  <si>
    <t>ESL Literacy A- L/S</t>
  </si>
  <si>
    <t>Alary</t>
  </si>
  <si>
    <t>Cox</t>
  </si>
  <si>
    <t>Kappra</t>
  </si>
  <si>
    <t>MTWRF; MTWRF</t>
  </si>
  <si>
    <t>1020; 1020</t>
  </si>
  <si>
    <t>1210; 1210</t>
  </si>
  <si>
    <t>CHNB; CHNB</t>
  </si>
  <si>
    <t>Chan; Loewen</t>
  </si>
  <si>
    <t>0820; 0820</t>
  </si>
  <si>
    <t>1010; 1010</t>
  </si>
  <si>
    <t>MTWRF; MTWRF; MTWRF</t>
  </si>
  <si>
    <t>CHNB; CHNB; CHNB</t>
  </si>
  <si>
    <t>Dennehy</t>
  </si>
  <si>
    <t>Schall</t>
  </si>
  <si>
    <t>Sung</t>
  </si>
  <si>
    <t>1230; 1230</t>
  </si>
  <si>
    <t>1420; 1420</t>
  </si>
  <si>
    <t>MIC; MIC</t>
  </si>
  <si>
    <t>320; 320</t>
  </si>
  <si>
    <t>Wallace</t>
  </si>
  <si>
    <t>MacAndrew</t>
  </si>
  <si>
    <t>Hovhannes</t>
  </si>
  <si>
    <t>Wu</t>
  </si>
  <si>
    <t>Kailath</t>
  </si>
  <si>
    <t>Gillespie</t>
  </si>
  <si>
    <t>Jue</t>
  </si>
  <si>
    <t>MTWRF; TBA</t>
  </si>
  <si>
    <t>CHNB; TBA</t>
  </si>
  <si>
    <t>Farnbach</t>
  </si>
  <si>
    <t>Chen</t>
  </si>
  <si>
    <t>Finateri</t>
  </si>
  <si>
    <t>1030; 1030</t>
  </si>
  <si>
    <t>1220; 1220</t>
  </si>
  <si>
    <t>354; 354</t>
  </si>
  <si>
    <t>Dajani; Sung</t>
  </si>
  <si>
    <t>Edwardson</t>
  </si>
  <si>
    <t>Blackwell</t>
  </si>
  <si>
    <t>Panitch</t>
  </si>
  <si>
    <t>Winn</t>
  </si>
  <si>
    <t>Augsjoost</t>
  </si>
  <si>
    <t>0800; 0800</t>
  </si>
  <si>
    <t>0950; 0950</t>
  </si>
  <si>
    <t>DNTN; DNTN</t>
  </si>
  <si>
    <t>MTWR; MTWR</t>
  </si>
  <si>
    <t>1900; 1900</t>
  </si>
  <si>
    <t>2115; 2115</t>
  </si>
  <si>
    <t>367; 367</t>
  </si>
  <si>
    <t>Karay</t>
  </si>
  <si>
    <t>Rosenfeld</t>
  </si>
  <si>
    <t>Lewis</t>
  </si>
  <si>
    <t>Halford</t>
  </si>
  <si>
    <t>1830; 1830</t>
  </si>
  <si>
    <t>ARI*; ARI*</t>
  </si>
  <si>
    <t>Huszagh-Lockwood</t>
  </si>
  <si>
    <t>1630; 1630</t>
  </si>
  <si>
    <t>1835; 1835</t>
  </si>
  <si>
    <t>369; 369</t>
  </si>
  <si>
    <t>Robinson</t>
  </si>
  <si>
    <t>353; 353</t>
  </si>
  <si>
    <t>Cox; Roman-Murray</t>
  </si>
  <si>
    <t>1015; 1015</t>
  </si>
  <si>
    <t>1205; 1205</t>
  </si>
  <si>
    <t>JAD; JAD</t>
  </si>
  <si>
    <t>Admokom</t>
  </si>
  <si>
    <t>Tai</t>
  </si>
  <si>
    <t>Boyer</t>
  </si>
  <si>
    <t>1200; 1200</t>
  </si>
  <si>
    <t>1350; 1350</t>
  </si>
  <si>
    <t>1845; 1845</t>
  </si>
  <si>
    <t>Murray</t>
  </si>
  <si>
    <t>Beginning High 4 - L/S</t>
  </si>
  <si>
    <t>Neumann</t>
  </si>
  <si>
    <t>321; 321</t>
  </si>
  <si>
    <t>Fine</t>
  </si>
  <si>
    <t>Picheny</t>
  </si>
  <si>
    <t>Intermediate Low 5-6 Intensive</t>
  </si>
  <si>
    <t>2050; 2050</t>
  </si>
  <si>
    <t>Adamian</t>
  </si>
  <si>
    <t>Franklin</t>
  </si>
  <si>
    <t>Costello</t>
  </si>
  <si>
    <t>Schwartz</t>
  </si>
  <si>
    <t>1000; 1000</t>
  </si>
  <si>
    <t>1150; 1150</t>
  </si>
  <si>
    <t>420; 420</t>
  </si>
  <si>
    <t>Buchsbaum; Tai</t>
  </si>
  <si>
    <t>Vaughn</t>
  </si>
  <si>
    <t>Sheetz</t>
  </si>
  <si>
    <t>Dajani</t>
  </si>
  <si>
    <t>Granoff</t>
  </si>
  <si>
    <t>Helmy</t>
  </si>
  <si>
    <t>419; 419</t>
  </si>
  <si>
    <t>Survival Literacy A</t>
  </si>
  <si>
    <t>Workplace Communication</t>
  </si>
  <si>
    <t>Chan</t>
  </si>
  <si>
    <t>Dea</t>
  </si>
  <si>
    <t>O'Neil-Annis</t>
  </si>
  <si>
    <t>Kasten</t>
  </si>
  <si>
    <t>Fredericks</t>
  </si>
  <si>
    <t>Martin</t>
  </si>
  <si>
    <t>Rosales-Uribe</t>
  </si>
  <si>
    <t>Mbolo</t>
  </si>
  <si>
    <t>McCurn</t>
  </si>
  <si>
    <t>Potter</t>
  </si>
  <si>
    <t>McNichol</t>
  </si>
  <si>
    <t>Beard</t>
  </si>
  <si>
    <t>Kipp</t>
  </si>
  <si>
    <t>The Americas in Film</t>
  </si>
  <si>
    <t>Academic Reading and Writing 3</t>
  </si>
  <si>
    <t>Intro to Public Speaking</t>
  </si>
  <si>
    <t>Gougoutas</t>
  </si>
  <si>
    <t>Zoll</t>
  </si>
  <si>
    <t>Choy</t>
  </si>
  <si>
    <t>McPeters</t>
  </si>
  <si>
    <t>Schott</t>
  </si>
  <si>
    <t>Alvarado</t>
  </si>
  <si>
    <t>HIgh School Geometry 1A</t>
  </si>
  <si>
    <t>Rodriguez</t>
  </si>
  <si>
    <t>High School Economics</t>
  </si>
  <si>
    <t>Intro to Academic Success</t>
  </si>
  <si>
    <t>0815; 0815</t>
  </si>
  <si>
    <t>1045; 1045</t>
  </si>
  <si>
    <t>HS Equivalency Prep: Language</t>
  </si>
  <si>
    <t>HS Equiv Prep: Mathematics</t>
  </si>
  <si>
    <t>HS Lab: Contemporary World</t>
  </si>
  <si>
    <t>HS Learning Lab: Mathematics</t>
  </si>
  <si>
    <t>TBA; TBA</t>
  </si>
  <si>
    <t>Villazana-Price</t>
  </si>
  <si>
    <t>Yagle-Snead</t>
  </si>
  <si>
    <t>Duhl</t>
  </si>
  <si>
    <t>Gnass</t>
  </si>
  <si>
    <t>Fong</t>
  </si>
  <si>
    <t>Richardson</t>
  </si>
  <si>
    <t>M; M</t>
  </si>
  <si>
    <t>1520; 1520</t>
  </si>
  <si>
    <t>MUB; MUB</t>
  </si>
  <si>
    <t>Owings</t>
  </si>
  <si>
    <t>T; T</t>
  </si>
  <si>
    <t>0910; 0910</t>
  </si>
  <si>
    <t>Fisher</t>
  </si>
  <si>
    <t>Osterhoff</t>
  </si>
  <si>
    <t>Norman</t>
  </si>
  <si>
    <t>Hearst</t>
  </si>
  <si>
    <t>Mickelson</t>
  </si>
  <si>
    <t>Luckey</t>
  </si>
  <si>
    <t>Aldis</t>
  </si>
  <si>
    <t>Hernandez</t>
  </si>
  <si>
    <t>EMT Refresher</t>
  </si>
  <si>
    <t>Bemis</t>
  </si>
  <si>
    <t>Yan</t>
  </si>
  <si>
    <t>Brothers</t>
  </si>
  <si>
    <t>Villela</t>
  </si>
  <si>
    <t>Hlthy Living for Educ Consumer</t>
  </si>
  <si>
    <t>Body Dynamic &amp; Aging Process I</t>
  </si>
  <si>
    <t>Coles</t>
  </si>
  <si>
    <t>Richie</t>
  </si>
  <si>
    <t>Body Dynamic &amp; Aging Proc II</t>
  </si>
  <si>
    <t>Hagiwara</t>
  </si>
  <si>
    <t>Principles of Balance-Beg</t>
  </si>
  <si>
    <t>Chinn</t>
  </si>
  <si>
    <t>TBA*</t>
  </si>
  <si>
    <t>Principles of Balance-Int/Adv</t>
  </si>
  <si>
    <t>Villanueva Beltran</t>
  </si>
  <si>
    <t>Hopkins</t>
  </si>
  <si>
    <t>Burns</t>
  </si>
  <si>
    <t>Young</t>
  </si>
  <si>
    <t>Fort Mason</t>
  </si>
  <si>
    <t>Bernstein</t>
  </si>
  <si>
    <t>Budd</t>
  </si>
  <si>
    <t>Lieberman</t>
  </si>
  <si>
    <t>George</t>
  </si>
  <si>
    <t>Ferber</t>
  </si>
  <si>
    <t>Ways to Tell Your Life Story</t>
  </si>
  <si>
    <t>Levy</t>
  </si>
  <si>
    <t>Shoemaker</t>
  </si>
  <si>
    <t>1710; 1710</t>
  </si>
  <si>
    <t>2000; 2000</t>
  </si>
  <si>
    <t>GLZ*; GLZ*</t>
  </si>
  <si>
    <t>TR; TR</t>
  </si>
  <si>
    <t>WR; WR</t>
  </si>
  <si>
    <t>AUTO</t>
  </si>
  <si>
    <t>Gagliardi</t>
  </si>
  <si>
    <t>S; S</t>
  </si>
  <si>
    <t>0800; 1230</t>
  </si>
  <si>
    <t>1150; 1420</t>
  </si>
  <si>
    <t>EVANS; EVANS</t>
  </si>
  <si>
    <t>Trade Skills</t>
  </si>
  <si>
    <t>227A; 227A</t>
  </si>
  <si>
    <t>Rizzo; Staff</t>
  </si>
  <si>
    <t>103; 103</t>
  </si>
  <si>
    <t>Fuapopo; Staff</t>
  </si>
  <si>
    <t>106; 106</t>
  </si>
  <si>
    <t>Escalante; Staff</t>
  </si>
  <si>
    <t>Alford</t>
  </si>
  <si>
    <t>REC*; REC*</t>
  </si>
  <si>
    <t>0930; 1230</t>
  </si>
  <si>
    <t>1145; 1520</t>
  </si>
  <si>
    <t>Goodman; Staff</t>
  </si>
  <si>
    <t>CRT*; CRT*</t>
  </si>
  <si>
    <t>Fitzgerald; Staff</t>
  </si>
  <si>
    <t>W; W</t>
  </si>
  <si>
    <t>108; 108</t>
  </si>
  <si>
    <t>R; R</t>
  </si>
  <si>
    <t>F; F</t>
  </si>
  <si>
    <t>1650; 1950</t>
  </si>
  <si>
    <t>Fitch</t>
  </si>
  <si>
    <t>1600; 1800</t>
  </si>
  <si>
    <t>Fitch; Staff</t>
  </si>
  <si>
    <t>Goodman</t>
  </si>
  <si>
    <t>Finkelstein</t>
  </si>
  <si>
    <t>Foreman</t>
  </si>
  <si>
    <t>Kaplan</t>
  </si>
  <si>
    <t>0830; 1230</t>
  </si>
  <si>
    <t>1145; 1620</t>
  </si>
  <si>
    <t>104; 104</t>
  </si>
  <si>
    <t>Gerasimova; Staff</t>
  </si>
  <si>
    <t>0900; 1230</t>
  </si>
  <si>
    <t>1150; 1545</t>
  </si>
  <si>
    <t>Lee; Staff</t>
  </si>
  <si>
    <t>109; 109</t>
  </si>
  <si>
    <t>TBA; TBA; TBA</t>
  </si>
  <si>
    <t>LIBR; LIBR; LIBR</t>
  </si>
  <si>
    <t>207; 207; 207</t>
  </si>
  <si>
    <t>Introduction to Tutoring</t>
  </si>
  <si>
    <t>Avrus</t>
  </si>
  <si>
    <t>Shields</t>
  </si>
  <si>
    <t>Gaines</t>
  </si>
  <si>
    <t>S; TBA</t>
  </si>
  <si>
    <t>1450; TBA</t>
  </si>
  <si>
    <t>BUSG</t>
  </si>
  <si>
    <t>Business Vocabulary</t>
  </si>
  <si>
    <t>TBA; TBA; TBA; TBA; TBA; TBA; TBA; TBA</t>
  </si>
  <si>
    <t>C0</t>
  </si>
  <si>
    <t>Word Processing (Multi-level)</t>
  </si>
  <si>
    <t>0910; TBA</t>
  </si>
  <si>
    <t>1500; TBA</t>
  </si>
  <si>
    <t>DNTN; TBA</t>
  </si>
  <si>
    <t>Ridgway; Ridgway</t>
  </si>
  <si>
    <t>1310; 1310</t>
  </si>
  <si>
    <t>1215; 1215</t>
  </si>
  <si>
    <t>1320; 1320</t>
  </si>
  <si>
    <t>1040; 1040</t>
  </si>
  <si>
    <t>1255; 1255</t>
  </si>
  <si>
    <t>1320; TBA</t>
  </si>
  <si>
    <t>1510; TBA</t>
  </si>
  <si>
    <t>1020; 1020; 1020</t>
  </si>
  <si>
    <t>1210; 1210; 1210</t>
  </si>
  <si>
    <t>2045; 2045</t>
  </si>
  <si>
    <t>424; 424</t>
  </si>
  <si>
    <t>1525; 1525</t>
  </si>
  <si>
    <t>322; 322</t>
  </si>
  <si>
    <t>1015; 1015; 1015</t>
  </si>
  <si>
    <t>1205; 1205; 1205</t>
  </si>
  <si>
    <t>JAD; JAD; JAD</t>
  </si>
  <si>
    <t>1330; 1330</t>
  </si>
  <si>
    <t>1545; 1545</t>
  </si>
  <si>
    <t>316; 316</t>
  </si>
  <si>
    <t>ARI*; TBA</t>
  </si>
  <si>
    <t>718; 718</t>
  </si>
  <si>
    <t>1650; 1650</t>
  </si>
  <si>
    <t>Acker</t>
  </si>
  <si>
    <t>ESL for Janitors</t>
  </si>
  <si>
    <t>Yu</t>
  </si>
  <si>
    <t>Academic Writing 2</t>
  </si>
  <si>
    <t>G81</t>
  </si>
  <si>
    <t>Leu</t>
  </si>
  <si>
    <t>103; 103; 103; 103; 103; 103; 103; 103</t>
  </si>
  <si>
    <t>Hubbell</t>
  </si>
  <si>
    <t>MW; MW</t>
  </si>
  <si>
    <t>Gordon; Robertson</t>
  </si>
  <si>
    <t>251; 251</t>
  </si>
  <si>
    <t>Huang</t>
  </si>
  <si>
    <t>Scott</t>
  </si>
  <si>
    <t>Total FTES</t>
  </si>
  <si>
    <t>Total FTEF</t>
  </si>
  <si>
    <t>Enrollment320</t>
  </si>
  <si>
    <t>WaitlistEnrollment</t>
  </si>
  <si>
    <t>WaitlistCapacity</t>
  </si>
  <si>
    <t>ResidentFTES</t>
  </si>
  <si>
    <t>Times</t>
  </si>
  <si>
    <t>Locations</t>
  </si>
  <si>
    <t>LinkCode</t>
  </si>
  <si>
    <t>TotalScheduledHours</t>
  </si>
  <si>
    <t>Self-Defense</t>
  </si>
  <si>
    <t>1200 - 1350</t>
  </si>
  <si>
    <t>MIC 109</t>
  </si>
  <si>
    <t>1315 - 1530</t>
  </si>
  <si>
    <t>JAD 231</t>
  </si>
  <si>
    <t>0830 - 1045</t>
  </si>
  <si>
    <t>CHNB 1102</t>
  </si>
  <si>
    <t>1030 - 1245</t>
  </si>
  <si>
    <t>DNTN 516</t>
  </si>
  <si>
    <t>1100 - 1315</t>
  </si>
  <si>
    <t>MIC 471</t>
  </si>
  <si>
    <t>1045 - 1300</t>
  </si>
  <si>
    <t>Income Tax Preparation</t>
  </si>
  <si>
    <t>1115 - 1330</t>
  </si>
  <si>
    <t>DNTN 515A</t>
  </si>
  <si>
    <t>DNTN 514</t>
  </si>
  <si>
    <t>Recordkeeping with Excel</t>
  </si>
  <si>
    <t>0815 - 1030</t>
  </si>
  <si>
    <t>Math with Spreadsheets</t>
  </si>
  <si>
    <t>Job Prep</t>
  </si>
  <si>
    <t>1300 - 1515</t>
  </si>
  <si>
    <t>CHNB 1202</t>
  </si>
  <si>
    <t>WRF; WRF; TBA</t>
  </si>
  <si>
    <t>0910; 0910; TBA</t>
  </si>
  <si>
    <t>1400; 1400; TBA</t>
  </si>
  <si>
    <t>CHNB; CHNB; TBA</t>
  </si>
  <si>
    <t>KTCH; KTCH</t>
  </si>
  <si>
    <t>Lau; Shea; Shea</t>
  </si>
  <si>
    <t>0910 - 1400; 0910 - 1400; TBA</t>
  </si>
  <si>
    <t>CHNB KTCH; CHNB KTCH; TBA</t>
  </si>
  <si>
    <t>MIC 476</t>
  </si>
  <si>
    <t>0900 - 1115</t>
  </si>
  <si>
    <t>CHNB 1103</t>
  </si>
  <si>
    <t>DNTN 515C</t>
  </si>
  <si>
    <t>A2</t>
  </si>
  <si>
    <t>AB</t>
  </si>
  <si>
    <t>MIC 470</t>
  </si>
  <si>
    <t>TBA; TBA; TBA; TBA; TBA; TBA; TBA; TBA; TBA; TBA; TBA; TBA</t>
  </si>
  <si>
    <t>CLOU; CLOU; TBA; TBA; TBA; TBA; TBA; TBA; TBA; TBA; TBA; TBA</t>
  </si>
  <si>
    <t>111; 111</t>
  </si>
  <si>
    <t>Hector; Uchida; Barrett; Clark; Darby; Fung; Hector; McNeal; Morales; Orille; Rusali; Uchida</t>
  </si>
  <si>
    <t>CLOU 111; CLOU 111; TBA; TBA; TBA; TBA; TBA; TBA; TBA; TBA; TBA; TBA</t>
  </si>
  <si>
    <t>Electronic Publishing Bus I</t>
  </si>
  <si>
    <t>Microsoft Excel Business I</t>
  </si>
  <si>
    <t>1500 - 1715</t>
  </si>
  <si>
    <t>1730 - 1945</t>
  </si>
  <si>
    <t>0800 - 1030</t>
  </si>
  <si>
    <t>1230 - 1520</t>
  </si>
  <si>
    <t>CHNB 1203</t>
  </si>
  <si>
    <t>Microsoft Excel Business II</t>
  </si>
  <si>
    <t>0800 - 1015</t>
  </si>
  <si>
    <t>JAD 228</t>
  </si>
  <si>
    <t>1830 - 2045</t>
  </si>
  <si>
    <t>TF</t>
  </si>
  <si>
    <t>1330 - 1450</t>
  </si>
  <si>
    <t>Electronic Publishing Bus II</t>
  </si>
  <si>
    <t>Excel Level III</t>
  </si>
  <si>
    <t>MIC 475</t>
  </si>
  <si>
    <t>Dreamweaver for Business</t>
  </si>
  <si>
    <t>1800 - 2015</t>
  </si>
  <si>
    <t>1130 - 1345</t>
  </si>
  <si>
    <t>1000 - 1215</t>
  </si>
  <si>
    <t>MIC 474</t>
  </si>
  <si>
    <t>1530 - 1745</t>
  </si>
  <si>
    <t>Business Web Pages 1</t>
  </si>
  <si>
    <t>Business Web Pages - Level 2</t>
  </si>
  <si>
    <t>Certiport</t>
  </si>
  <si>
    <t>0900 - 1350</t>
  </si>
  <si>
    <t>1230 - 1445</t>
  </si>
  <si>
    <t>1100 - 1350</t>
  </si>
  <si>
    <t xml:space="preserve">CHNB </t>
  </si>
  <si>
    <t>Google Apps I</t>
  </si>
  <si>
    <t>Google Apps II</t>
  </si>
  <si>
    <t>CX</t>
  </si>
  <si>
    <t>1200 - 1415</t>
  </si>
  <si>
    <t>EVANS 233</t>
  </si>
  <si>
    <t>EVANS 253</t>
  </si>
  <si>
    <t>Microsoft OneNote</t>
  </si>
  <si>
    <t>1800 - 2050</t>
  </si>
  <si>
    <t>DNTN 318</t>
  </si>
  <si>
    <t>1600 - 1815</t>
  </si>
  <si>
    <t>Word for Bus. I</t>
  </si>
  <si>
    <t>Word II</t>
  </si>
  <si>
    <t>Intro to Culinary Fundamentals</t>
  </si>
  <si>
    <t>Kellond</t>
  </si>
  <si>
    <t>0900 - 1450</t>
  </si>
  <si>
    <t>CHNB KTCH</t>
  </si>
  <si>
    <t>P1</t>
  </si>
  <si>
    <t>0600 - 1150</t>
  </si>
  <si>
    <t>DNTN KTCH</t>
  </si>
  <si>
    <t>0600; TBA</t>
  </si>
  <si>
    <t>1150; TBA</t>
  </si>
  <si>
    <t>Riehle; Riehle</t>
  </si>
  <si>
    <t>0600 - 1150; TBA</t>
  </si>
  <si>
    <t>DNTN KTCH; TBA</t>
  </si>
  <si>
    <t>Food Tech and Dine Section I</t>
  </si>
  <si>
    <t>0900; TBA</t>
  </si>
  <si>
    <t>0900 - 1450; TBA</t>
  </si>
  <si>
    <t>DNTN DINE; TBA</t>
  </si>
  <si>
    <t>Food Preparation II</t>
  </si>
  <si>
    <t>Dellimore; Dellimore</t>
  </si>
  <si>
    <t>0930 - 1345</t>
  </si>
  <si>
    <t>JAD 64</t>
  </si>
  <si>
    <t>0900 - 1150</t>
  </si>
  <si>
    <t>CHNB 701</t>
  </si>
  <si>
    <t>1010 - 1400</t>
  </si>
  <si>
    <t>EVANS 232</t>
  </si>
  <si>
    <t>1630 - 2020</t>
  </si>
  <si>
    <t>1800 - 1950</t>
  </si>
  <si>
    <t>Intro to Academic ESL</t>
  </si>
  <si>
    <t>MW; TR</t>
  </si>
  <si>
    <t>1125; 1125</t>
  </si>
  <si>
    <t>HC; BATL</t>
  </si>
  <si>
    <t>206; 511</t>
  </si>
  <si>
    <t>Etlinger; Staff</t>
  </si>
  <si>
    <t>0910 - 1125; 0910 - 1125</t>
  </si>
  <si>
    <t>HC 206; BATL 511</t>
  </si>
  <si>
    <t>Suer</t>
  </si>
  <si>
    <t>1310 - 1525</t>
  </si>
  <si>
    <t>BNGL 714</t>
  </si>
  <si>
    <t>Sunderland</t>
  </si>
  <si>
    <t>1840 - 2055</t>
  </si>
  <si>
    <t>MUB 288</t>
  </si>
  <si>
    <t>Mustafa</t>
  </si>
  <si>
    <t>1000 - 1150</t>
  </si>
  <si>
    <t>Intro to Computer for ESL-Int</t>
  </si>
  <si>
    <t>0800 - 0950</t>
  </si>
  <si>
    <t>DNTN 325</t>
  </si>
  <si>
    <t>Int Intro to Computer for ESL</t>
  </si>
  <si>
    <t>Reichman</t>
  </si>
  <si>
    <t>1040 - 1255</t>
  </si>
  <si>
    <t>CHNB 803</t>
  </si>
  <si>
    <t>1220 - 1325</t>
  </si>
  <si>
    <t>CHNB 802</t>
  </si>
  <si>
    <t>0820 - 0910</t>
  </si>
  <si>
    <t>1200 - 1305</t>
  </si>
  <si>
    <t>Beginning Low Citizenship</t>
  </si>
  <si>
    <t>0810 - 1300</t>
  </si>
  <si>
    <t>0820 - 1010</t>
  </si>
  <si>
    <t>Sans</t>
  </si>
  <si>
    <t>1020 - 1210</t>
  </si>
  <si>
    <t>1835 - 2050</t>
  </si>
  <si>
    <t>1320 - 1510</t>
  </si>
  <si>
    <t>Huynh</t>
  </si>
  <si>
    <t>ESL Citizenship Beginning 1-4</t>
  </si>
  <si>
    <t>1220 - 1310</t>
  </si>
  <si>
    <t>1900 - 2115</t>
  </si>
  <si>
    <t>MIC 319</t>
  </si>
  <si>
    <t>Byvaltseva</t>
  </si>
  <si>
    <t>MIC 367</t>
  </si>
  <si>
    <t>ESL Citizenship 1-4</t>
  </si>
  <si>
    <t>0810 - 1025</t>
  </si>
  <si>
    <t>ESL Current Events</t>
  </si>
  <si>
    <t>1215 - 1320</t>
  </si>
  <si>
    <t>JAD 324</t>
  </si>
  <si>
    <t>1320 - 1535</t>
  </si>
  <si>
    <t>214; 214</t>
  </si>
  <si>
    <t>Helmy; Yanuaria</t>
  </si>
  <si>
    <t>1015 - 1205; 1015 - 1205</t>
  </si>
  <si>
    <t>JAD 214; JAD 214</t>
  </si>
  <si>
    <t>Alvarez</t>
  </si>
  <si>
    <t>DNTN 426</t>
  </si>
  <si>
    <t>0920 - 1010</t>
  </si>
  <si>
    <t>Mustazza; Oropeza</t>
  </si>
  <si>
    <t>1215 - 1320; 1215 - 1320</t>
  </si>
  <si>
    <t>1330 - 1545</t>
  </si>
  <si>
    <t>1220 - 1710</t>
  </si>
  <si>
    <t>325; 325</t>
  </si>
  <si>
    <t>Murray; Tarquino</t>
  </si>
  <si>
    <t>1230 - 1420; 1230 - 1420</t>
  </si>
  <si>
    <t>MIC 325; MIC 325</t>
  </si>
  <si>
    <t>JAD 318</t>
  </si>
  <si>
    <t>JAD 317</t>
  </si>
  <si>
    <t>1225 - 1440</t>
  </si>
  <si>
    <t xml:space="preserve">ARI* </t>
  </si>
  <si>
    <t>1715 - 1820</t>
  </si>
  <si>
    <t>0720 - 0810</t>
  </si>
  <si>
    <t>CHNB 804</t>
  </si>
  <si>
    <t>McGovern</t>
  </si>
  <si>
    <t>1720 - 1825</t>
  </si>
  <si>
    <t>Writing - Beginning Low</t>
  </si>
  <si>
    <t>JAD 319</t>
  </si>
  <si>
    <t>Worthy</t>
  </si>
  <si>
    <t>CNB*</t>
  </si>
  <si>
    <t xml:space="preserve">CNB* </t>
  </si>
  <si>
    <t>DNTN 320</t>
  </si>
  <si>
    <t>Humphreys</t>
  </si>
  <si>
    <t>0720; 0720</t>
  </si>
  <si>
    <t>0810; 0810</t>
  </si>
  <si>
    <t>Cogdill; Newberry</t>
  </si>
  <si>
    <t>0720 - 0810; 0720 - 0810</t>
  </si>
  <si>
    <t xml:space="preserve">CHNB ; CHNB </t>
  </si>
  <si>
    <t>DNTN 319</t>
  </si>
  <si>
    <t>Frasca</t>
  </si>
  <si>
    <t xml:space="preserve">SBU* </t>
  </si>
  <si>
    <t>Hurley</t>
  </si>
  <si>
    <t>JAD 328</t>
  </si>
  <si>
    <t>Quinn</t>
  </si>
  <si>
    <t>DNTN 725</t>
  </si>
  <si>
    <t>JAD 316</t>
  </si>
  <si>
    <t>Santamaria</t>
  </si>
  <si>
    <t>1520 - 1735</t>
  </si>
  <si>
    <t>DNTN 420</t>
  </si>
  <si>
    <t>Hamilton</t>
  </si>
  <si>
    <t>DNTN 719</t>
  </si>
  <si>
    <t>DNTN 724</t>
  </si>
  <si>
    <t>U; U</t>
  </si>
  <si>
    <t>Huynh; Knox</t>
  </si>
  <si>
    <t>1310 - 1525; 1310 - 1525</t>
  </si>
  <si>
    <t>Van Meerbeek</t>
  </si>
  <si>
    <t>CHNB 604</t>
  </si>
  <si>
    <t>DNTN 322</t>
  </si>
  <si>
    <t>1025; 1025</t>
  </si>
  <si>
    <t>Knox; Parker</t>
  </si>
  <si>
    <t>0810 - 1025; 0810 - 1025</t>
  </si>
  <si>
    <t>Berkov</t>
  </si>
  <si>
    <t>DNTN 618</t>
  </si>
  <si>
    <t>DNTN 419</t>
  </si>
  <si>
    <t>Owens</t>
  </si>
  <si>
    <t>1015 - 1205</t>
  </si>
  <si>
    <t>Alary; Alary</t>
  </si>
  <si>
    <t>1320 - 1510; TBA</t>
  </si>
  <si>
    <t>CHNB ; TBA</t>
  </si>
  <si>
    <t>Chatterjee; Graham</t>
  </si>
  <si>
    <t>1020 - 1210; 1020 - 1210</t>
  </si>
  <si>
    <t>1735; 1735</t>
  </si>
  <si>
    <t>Loewen; Rothe</t>
  </si>
  <si>
    <t>1520 - 1735; 1520 - 1735</t>
  </si>
  <si>
    <t>Corcoran</t>
  </si>
  <si>
    <t>1030 - 1220</t>
  </si>
  <si>
    <t>MIC 370</t>
  </si>
  <si>
    <t>0830 - 1020</t>
  </si>
  <si>
    <t>MIC 318</t>
  </si>
  <si>
    <t>0815 - 1005</t>
  </si>
  <si>
    <t>Dea; Sheetz</t>
  </si>
  <si>
    <t>0820 - 1010; 0820 - 1010</t>
  </si>
  <si>
    <t>Chan; Newberry</t>
  </si>
  <si>
    <t>Gabay</t>
  </si>
  <si>
    <t>Walter; Walter</t>
  </si>
  <si>
    <t>DNTN 624</t>
  </si>
  <si>
    <t>MIC 354</t>
  </si>
  <si>
    <t>MIC 369</t>
  </si>
  <si>
    <t>Fraser</t>
  </si>
  <si>
    <t>1230 - 1420</t>
  </si>
  <si>
    <t>MIC 322</t>
  </si>
  <si>
    <t>MIC 353</t>
  </si>
  <si>
    <t>Crossman</t>
  </si>
  <si>
    <t>MIC 454</t>
  </si>
  <si>
    <t>Dajani; Vaughn</t>
  </si>
  <si>
    <t>1900 - 2115; 1900 - 2115</t>
  </si>
  <si>
    <t>MIC 369; MIC 369</t>
  </si>
  <si>
    <t>1630 - 1845</t>
  </si>
  <si>
    <t>MIC 320</t>
  </si>
  <si>
    <t>Moran</t>
  </si>
  <si>
    <t>Fleming</t>
  </si>
  <si>
    <t>MIC 321</t>
  </si>
  <si>
    <t>Beginning Low 1-2 Multilevel</t>
  </si>
  <si>
    <t>Olson</t>
  </si>
  <si>
    <t>Le; Allen</t>
  </si>
  <si>
    <t>1830 - 2045; 1830 - 2045</t>
  </si>
  <si>
    <t>ARI* ; TBA</t>
  </si>
  <si>
    <t>MTWR; MTWR; MTWR</t>
  </si>
  <si>
    <t>1430; 1430; 1430</t>
  </si>
  <si>
    <t>1645; 1645; 1645</t>
  </si>
  <si>
    <t>MIC; MIC; MIC</t>
  </si>
  <si>
    <t>322; 322; 322</t>
  </si>
  <si>
    <t>Dajani; Schwartz; Wilson</t>
  </si>
  <si>
    <t>1430 - 1645; 1430 - 1645; 1430 - 1645</t>
  </si>
  <si>
    <t>MIC 322; MIC 322; MIC 322</t>
  </si>
  <si>
    <t>1445 - 1700</t>
  </si>
  <si>
    <t>DNTN 619</t>
  </si>
  <si>
    <t>618; 618</t>
  </si>
  <si>
    <t>Chen; Dennehy</t>
  </si>
  <si>
    <t>1200 - 1350; 1200 - 1350</t>
  </si>
  <si>
    <t>DNTN 618; DNTN 618</t>
  </si>
  <si>
    <t>1400 - 1615</t>
  </si>
  <si>
    <t>MW; MW; MW; TR</t>
  </si>
  <si>
    <t>0910; 0910; 0910; 0910</t>
  </si>
  <si>
    <t>1125; 1125; 1125; 1125</t>
  </si>
  <si>
    <t>MUB; MUB; MUB; BNGL</t>
  </si>
  <si>
    <t>361; 361; 361; 703</t>
  </si>
  <si>
    <t>Fung; Hovhannes; Lai; Staff</t>
  </si>
  <si>
    <t>0910 - 1125; 0910 - 1125; 0910 - 1125; 0910 - 1125</t>
  </si>
  <si>
    <t>MUB 361; MUB 361; MUB 361; BNGL 703</t>
  </si>
  <si>
    <t>MUB 250</t>
  </si>
  <si>
    <t>Belcher</t>
  </si>
  <si>
    <t>MUB 360</t>
  </si>
  <si>
    <t>JAD 312</t>
  </si>
  <si>
    <t>Dea; Graham</t>
  </si>
  <si>
    <t>CHNB 502; TBA</t>
  </si>
  <si>
    <t>Walter</t>
  </si>
  <si>
    <t>1510; 1510</t>
  </si>
  <si>
    <t>Cox; Loewen</t>
  </si>
  <si>
    <t>1320 - 1510; 1320 - 1510</t>
  </si>
  <si>
    <t>Huynh; Roth</t>
  </si>
  <si>
    <t>1835 - 2050; 1835 - 2050</t>
  </si>
  <si>
    <t>Gallagher; Gallagher</t>
  </si>
  <si>
    <t>CHNB 705; TBA</t>
  </si>
  <si>
    <t>DNTN 818</t>
  </si>
  <si>
    <t>MIC 253</t>
  </si>
  <si>
    <t>Olstad</t>
  </si>
  <si>
    <t>Kailath; Kennedy</t>
  </si>
  <si>
    <t>MIC 301</t>
  </si>
  <si>
    <t>Hayes</t>
  </si>
  <si>
    <t>DNTN 425</t>
  </si>
  <si>
    <t>1030 - 1220; 1030 - 1220</t>
  </si>
  <si>
    <t>MIC 354; MIC 354</t>
  </si>
  <si>
    <t>Allen</t>
  </si>
  <si>
    <t>328; 328</t>
  </si>
  <si>
    <t>Oropeza; Simons</t>
  </si>
  <si>
    <t>JAD 328; JAD 328</t>
  </si>
  <si>
    <t>1430 - 1645</t>
  </si>
  <si>
    <t>Edwardson; Roman-Murray</t>
  </si>
  <si>
    <t>MIC 353; MIC 353</t>
  </si>
  <si>
    <t>SCIE; HC</t>
  </si>
  <si>
    <t>133; 203</t>
  </si>
  <si>
    <t>Van Meerbeek; Staff</t>
  </si>
  <si>
    <t>SCIE 133; HC 203</t>
  </si>
  <si>
    <t>Lovadino Crocomo</t>
  </si>
  <si>
    <t>MUB 380</t>
  </si>
  <si>
    <t>Yanuaria</t>
  </si>
  <si>
    <t>JAD 333</t>
  </si>
  <si>
    <t>Cogdill; Graham</t>
  </si>
  <si>
    <t>Franklin; Ousdahl</t>
  </si>
  <si>
    <t>0800 - 0950; 0800 - 0950</t>
  </si>
  <si>
    <t>DNTN 718; DNTN 718</t>
  </si>
  <si>
    <t>DNTN 418</t>
  </si>
  <si>
    <t>723; 723</t>
  </si>
  <si>
    <t>Crow; Kasten</t>
  </si>
  <si>
    <t>DNTN 723; DNTN 723</t>
  </si>
  <si>
    <t>Hallman; Hovhannes</t>
  </si>
  <si>
    <t>JAD 320</t>
  </si>
  <si>
    <t>CHNB 1305</t>
  </si>
  <si>
    <t>CHNB 1101</t>
  </si>
  <si>
    <t>253; 253</t>
  </si>
  <si>
    <t>Alvarez; Neumann</t>
  </si>
  <si>
    <t>MIC 253; MIC 253</t>
  </si>
  <si>
    <t>0900; 0900</t>
  </si>
  <si>
    <t>SCIE; ART</t>
  </si>
  <si>
    <t>309; 211</t>
  </si>
  <si>
    <t>Huntzinger; Staff</t>
  </si>
  <si>
    <t>0900 - 1125; 0900 - 1125</t>
  </si>
  <si>
    <t>SCIE 309; ART 211</t>
  </si>
  <si>
    <t>CLOU 103</t>
  </si>
  <si>
    <t>Cox; Fine</t>
  </si>
  <si>
    <t>MIC 367; MIC 367</t>
  </si>
  <si>
    <t>Boyer; Granoff</t>
  </si>
  <si>
    <t>1630 - 1845; 1630 - 1845</t>
  </si>
  <si>
    <t>Herman</t>
  </si>
  <si>
    <t>1200; 1200; 1200</t>
  </si>
  <si>
    <t>1350; 1350; 1350</t>
  </si>
  <si>
    <t>DNTN; DNTN; DNTN</t>
  </si>
  <si>
    <t>718; 718; 718</t>
  </si>
  <si>
    <t>Dennehy; Franklin; Gillespie</t>
  </si>
  <si>
    <t>1200 - 1350; 1200 - 1350; 1200 - 1350</t>
  </si>
  <si>
    <t>DNTN 718; DNTN 718; DNTN 718</t>
  </si>
  <si>
    <t>318; 318</t>
  </si>
  <si>
    <t>Alhadeff; Andrews</t>
  </si>
  <si>
    <t>JAD 318; JAD 318</t>
  </si>
  <si>
    <t>CHNB 1104</t>
  </si>
  <si>
    <t>CHNB 1201</t>
  </si>
  <si>
    <t>DNTN 623</t>
  </si>
  <si>
    <t>Finateri; Tai</t>
  </si>
  <si>
    <t>1000 - 1150; 1000 - 1150</t>
  </si>
  <si>
    <t>DNTN 420; DNTN 420</t>
  </si>
  <si>
    <t>Fraser; Simons</t>
  </si>
  <si>
    <t>MIC 322; MIC 322</t>
  </si>
  <si>
    <t>DNTN 721</t>
  </si>
  <si>
    <t>Alvarez; Tai</t>
  </si>
  <si>
    <t>DNTN 320; DNTN 320</t>
  </si>
  <si>
    <t>1900; 1900; 1900</t>
  </si>
  <si>
    <t>2115; 2115; 2115</t>
  </si>
  <si>
    <t>370; 370; 370</t>
  </si>
  <si>
    <t>Hovhannes; Manheimer; Wilson</t>
  </si>
  <si>
    <t>1900 - 2115; 1900 - 2115; 1900 - 2115</t>
  </si>
  <si>
    <t>MIC 370; MIC 370; MIC 370</t>
  </si>
  <si>
    <t>Interm High 7/8 Multi-Level</t>
  </si>
  <si>
    <t>1005; 1005</t>
  </si>
  <si>
    <t>323; 323</t>
  </si>
  <si>
    <t>Lardie; Owens</t>
  </si>
  <si>
    <t>0815 - 1005; 0815 - 1005</t>
  </si>
  <si>
    <t>JAD 323; JAD 323</t>
  </si>
  <si>
    <t>Herman; Powell</t>
  </si>
  <si>
    <t xml:space="preserve">ARI* ; ARI* </t>
  </si>
  <si>
    <t>0830; 0830</t>
  </si>
  <si>
    <t>319; 319</t>
  </si>
  <si>
    <t>Olstad; Vaughn</t>
  </si>
  <si>
    <t>0830 - 1020; 0830 - 1020</t>
  </si>
  <si>
    <t>MIC 319; MIC 319</t>
  </si>
  <si>
    <t>Simons</t>
  </si>
  <si>
    <t>1630; 1630; 1630</t>
  </si>
  <si>
    <t>1845; 1845; 1845</t>
  </si>
  <si>
    <t>321; 321; 321</t>
  </si>
  <si>
    <t>Alvarez; Neumann; Schwartz</t>
  </si>
  <si>
    <t>1630 - 1845; 1630 - 1845; 1630 - 1845</t>
  </si>
  <si>
    <t>MIC 321; MIC 321; MIC 321</t>
  </si>
  <si>
    <t>JAD 323</t>
  </si>
  <si>
    <t>Acker; Mustafa</t>
  </si>
  <si>
    <t>Boyer; Franklin</t>
  </si>
  <si>
    <t>DNTN 817</t>
  </si>
  <si>
    <t>DNTN 424</t>
  </si>
  <si>
    <t>254; 254</t>
  </si>
  <si>
    <t>Corcoran; Lafore</t>
  </si>
  <si>
    <t>MIC 254; MIC 254</t>
  </si>
  <si>
    <t>CHNB 602</t>
  </si>
  <si>
    <t>DNTN 321</t>
  </si>
  <si>
    <t>0800 - 0850</t>
  </si>
  <si>
    <t>0900 - 0950</t>
  </si>
  <si>
    <t>Kauffman</t>
  </si>
  <si>
    <t>MIC 363</t>
  </si>
  <si>
    <t>Computer VESL- High Interm</t>
  </si>
  <si>
    <t>1215 - 1445</t>
  </si>
  <si>
    <t>Manheimer</t>
  </si>
  <si>
    <t>Categorical Grant - No FTES</t>
  </si>
  <si>
    <t>1545 - 1800</t>
  </si>
  <si>
    <t>EVANS 227</t>
  </si>
  <si>
    <t>1000 - 1250</t>
  </si>
  <si>
    <t>DNTN 625</t>
  </si>
  <si>
    <t>1830 - 2050</t>
  </si>
  <si>
    <t>0800 - 1250</t>
  </si>
  <si>
    <t xml:space="preserve">EVANS </t>
  </si>
  <si>
    <t>ESL for Work-Low Beginning</t>
  </si>
  <si>
    <t>Galambos</t>
  </si>
  <si>
    <t>MIC 229</t>
  </si>
  <si>
    <t>MIC 213</t>
  </si>
  <si>
    <t>JAD 221</t>
  </si>
  <si>
    <t>MIC 314</t>
  </si>
  <si>
    <t>Cerone</t>
  </si>
  <si>
    <t>ARI* 403</t>
  </si>
  <si>
    <t>MIC 306</t>
  </si>
  <si>
    <t>MIC 315</t>
  </si>
  <si>
    <t>MIC 215</t>
  </si>
  <si>
    <t>Melendrez</t>
  </si>
  <si>
    <t>304; 304</t>
  </si>
  <si>
    <t>Reed; Rosales-Uribe</t>
  </si>
  <si>
    <t>MIC 304; MIC 304</t>
  </si>
  <si>
    <t>Seelam</t>
  </si>
  <si>
    <t>1615 - 1845</t>
  </si>
  <si>
    <t>BHS*</t>
  </si>
  <si>
    <t>Davis</t>
  </si>
  <si>
    <t xml:space="preserve">BHS* </t>
  </si>
  <si>
    <t>MHS*</t>
  </si>
  <si>
    <t>Huntley</t>
  </si>
  <si>
    <t xml:space="preserve">MHS* </t>
  </si>
  <si>
    <t>MIC 304</t>
  </si>
  <si>
    <t>De Rosales</t>
  </si>
  <si>
    <t>ART 312</t>
  </si>
  <si>
    <t>Belleci</t>
  </si>
  <si>
    <t>CLOU 223</t>
  </si>
  <si>
    <t>Quach</t>
  </si>
  <si>
    <t>MIC 230</t>
  </si>
  <si>
    <t>ART 218</t>
  </si>
  <si>
    <t>ART 210</t>
  </si>
  <si>
    <t>Mancillas</t>
  </si>
  <si>
    <t>CLOU 266</t>
  </si>
  <si>
    <t>A' Hearn</t>
  </si>
  <si>
    <t>Prince</t>
  </si>
  <si>
    <t>MIC 214</t>
  </si>
  <si>
    <t>MIC 106</t>
  </si>
  <si>
    <t>Vocational Skills: Read, Write</t>
  </si>
  <si>
    <t>1710 - 2000</t>
  </si>
  <si>
    <t>EVANS 107</t>
  </si>
  <si>
    <t>CE1</t>
  </si>
  <si>
    <t>Community Service - No FTES</t>
  </si>
  <si>
    <t>EVANS 227A</t>
  </si>
  <si>
    <t>Ind Reading and Writing</t>
  </si>
  <si>
    <t>ARI* 401</t>
  </si>
  <si>
    <t>HS Learning Lab: Humanities</t>
  </si>
  <si>
    <t>HS Learning Lab: English</t>
  </si>
  <si>
    <t>MIC 173</t>
  </si>
  <si>
    <t>Appleton</t>
  </si>
  <si>
    <t>1230 - 1455</t>
  </si>
  <si>
    <t>JAD 56A</t>
  </si>
  <si>
    <t>Ehnle</t>
  </si>
  <si>
    <t>CHNB 1303</t>
  </si>
  <si>
    <t>0910 - 1200</t>
  </si>
  <si>
    <t>MUB 151</t>
  </si>
  <si>
    <t>MUB 161</t>
  </si>
  <si>
    <t>1240 - 1530</t>
  </si>
  <si>
    <t>Wildman</t>
  </si>
  <si>
    <t>1100; 1100</t>
  </si>
  <si>
    <t>ELS*; ELS*</t>
  </si>
  <si>
    <t>Abayan; Larraburo Naranjo</t>
  </si>
  <si>
    <t>1100 - 1350; 1100 - 1350</t>
  </si>
  <si>
    <t xml:space="preserve">ELS* ; ELS* </t>
  </si>
  <si>
    <t>Burt</t>
  </si>
  <si>
    <t xml:space="preserve">ELS* </t>
  </si>
  <si>
    <t>CDEV Lab School</t>
  </si>
  <si>
    <t>BNGL 212</t>
  </si>
  <si>
    <t>0940 - 1230</t>
  </si>
  <si>
    <t>MIC 172</t>
  </si>
  <si>
    <t xml:space="preserve">ROC* </t>
  </si>
  <si>
    <t>Positive Parenting</t>
  </si>
  <si>
    <t>1500 - 1750</t>
  </si>
  <si>
    <t xml:space="preserve">AAP* </t>
  </si>
  <si>
    <t>TW; TW; TW</t>
  </si>
  <si>
    <t>1000; 1000; 1000</t>
  </si>
  <si>
    <t>EVANS; EVANS; EVANS</t>
  </si>
  <si>
    <t>107; 107; 107</t>
  </si>
  <si>
    <t>Luckey; Luckey; Luckey</t>
  </si>
  <si>
    <t>1000 - 1250; 1000 - 1250; 1000 - 1250</t>
  </si>
  <si>
    <t>EVANS 107; EVANS 107; EVANS 107</t>
  </si>
  <si>
    <t>0710 - 1200</t>
  </si>
  <si>
    <t xml:space="preserve">JAD </t>
  </si>
  <si>
    <t>Heartsaver CPR</t>
  </si>
  <si>
    <t>0900 - 1650</t>
  </si>
  <si>
    <t>JAD 47</t>
  </si>
  <si>
    <t>MRF</t>
  </si>
  <si>
    <t>Hall</t>
  </si>
  <si>
    <t>1900 - 2050</t>
  </si>
  <si>
    <t>JAD GYM</t>
  </si>
  <si>
    <t>1600 - 1750</t>
  </si>
  <si>
    <t>CHNB 402</t>
  </si>
  <si>
    <t>Nutrition for the Later Years</t>
  </si>
  <si>
    <t xml:space="preserve">EST* </t>
  </si>
  <si>
    <t xml:space="preserve">TEL* </t>
  </si>
  <si>
    <t>SSR*; SSR*</t>
  </si>
  <si>
    <t>Chan; Yan</t>
  </si>
  <si>
    <t xml:space="preserve">SSR* ; SSR* </t>
  </si>
  <si>
    <t xml:space="preserve">TWV* </t>
  </si>
  <si>
    <t>1330 - 1520</t>
  </si>
  <si>
    <t xml:space="preserve">GGP* </t>
  </si>
  <si>
    <t xml:space="preserve">NMS* </t>
  </si>
  <si>
    <t>CHJ*; CHJ*</t>
  </si>
  <si>
    <t xml:space="preserve">CHJ* ; CHJ* </t>
  </si>
  <si>
    <t xml:space="preserve">YCT* </t>
  </si>
  <si>
    <t>1100 - 1250</t>
  </si>
  <si>
    <t xml:space="preserve">SNR* </t>
  </si>
  <si>
    <t>1500; 1500</t>
  </si>
  <si>
    <t>WUY*; WUY*</t>
  </si>
  <si>
    <t>Fang; Yan</t>
  </si>
  <si>
    <t>1500 - 1650; 1500 - 1650</t>
  </si>
  <si>
    <t xml:space="preserve">WUY* ; WUY* </t>
  </si>
  <si>
    <t xml:space="preserve">WAD* </t>
  </si>
  <si>
    <t xml:space="preserve">POH* </t>
  </si>
  <si>
    <t>EXS*; EXS*</t>
  </si>
  <si>
    <t xml:space="preserve">EXS* ; EXS* </t>
  </si>
  <si>
    <t>0930; 0930</t>
  </si>
  <si>
    <t>1120; 1120</t>
  </si>
  <si>
    <t>VIS*; VIS*</t>
  </si>
  <si>
    <t>0930 - 1120; 0930 - 1120</t>
  </si>
  <si>
    <t xml:space="preserve">VIS* ; VIS* </t>
  </si>
  <si>
    <t xml:space="preserve">HOH* </t>
  </si>
  <si>
    <t xml:space="preserve">KIP* </t>
  </si>
  <si>
    <t xml:space="preserve">DIF* </t>
  </si>
  <si>
    <t>ABX*; ABX*</t>
  </si>
  <si>
    <t xml:space="preserve">ABX* ; ABX* </t>
  </si>
  <si>
    <t>BRV*; BRV*</t>
  </si>
  <si>
    <t xml:space="preserve">BRV* ; BRV* </t>
  </si>
  <si>
    <t>1000; TBA</t>
  </si>
  <si>
    <t>KNG*; TBA</t>
  </si>
  <si>
    <t>1000 - 1150; TBA</t>
  </si>
  <si>
    <t>KNG* ; TBA</t>
  </si>
  <si>
    <t xml:space="preserve">KNG* </t>
  </si>
  <si>
    <t>M; M; T; TWR; M; M; TW; R; R; R; TW; MTW; R; TBA</t>
  </si>
  <si>
    <t>1500; 1500; 1500; 1500; 1230; 1700; 0645; 1230; 1430; 1800; 1330; 1500; 1500; TBA</t>
  </si>
  <si>
    <t>2030; 2030; 1750; 2030; 1620; 1850; 1500; 1420; 1900; 2030; 2000; 2030; 1750; TBA</t>
  </si>
  <si>
    <t>JAD; JAD; JAD; JAD; JAD; JAD; JAD; JAD; JAD; TBA; JAD; JAD; JAD; TBA</t>
  </si>
  <si>
    <t>103; 103; 103; 103; 103; 103; 103; 103; 103; 103</t>
  </si>
  <si>
    <t>Brown; Kaushik; Staff; Staff; Hong; Staff; Boudewyn; Staff; Staff; Staff; Staff; Staff; Staff; Boudewyn</t>
  </si>
  <si>
    <t>1500 - 2030; 1500 - 2030; 1500 - 1750; 1500 - 2030; 1230 - 1620; 1700 - 1850; 0645 - 1500; 1230 - 1420; 1430 - 1900; 1800 - 2030; 1330 - 2000; 1500 - 2030; 1500 - 1750; TBA</t>
  </si>
  <si>
    <t>JAD 103; JAD 103; JAD 103; JAD 103; JAD 103; JAD 103; JAD ; JAD 103; JAD 103; TBA; JAD 103; JAD ; JAD 103; TBA</t>
  </si>
  <si>
    <t>1300 - 1450</t>
  </si>
  <si>
    <t xml:space="preserve">LIB* </t>
  </si>
  <si>
    <t>1250 - 1340</t>
  </si>
  <si>
    <t xml:space="preserve">NOS* </t>
  </si>
  <si>
    <t>1100 - 1150</t>
  </si>
  <si>
    <t xml:space="preserve">HOA* </t>
  </si>
  <si>
    <t>1000 - 1050</t>
  </si>
  <si>
    <t xml:space="preserve">AAV* </t>
  </si>
  <si>
    <t>1300 - 1350</t>
  </si>
  <si>
    <t xml:space="preserve">AAG* </t>
  </si>
  <si>
    <t>1010 - 1100</t>
  </si>
  <si>
    <t xml:space="preserve">EXS* </t>
  </si>
  <si>
    <t xml:space="preserve">TBA* </t>
  </si>
  <si>
    <t>WPA*</t>
  </si>
  <si>
    <t>1230 - 1320</t>
  </si>
  <si>
    <t xml:space="preserve">WPA* </t>
  </si>
  <si>
    <t>1400 - 1450</t>
  </si>
  <si>
    <t>1110 - 1200</t>
  </si>
  <si>
    <t>AAF*</t>
  </si>
  <si>
    <t xml:space="preserve">AAF* </t>
  </si>
  <si>
    <t>0900 - 1050</t>
  </si>
  <si>
    <t xml:space="preserve">JED* </t>
  </si>
  <si>
    <t>1600 - 1650</t>
  </si>
  <si>
    <t>1030 - 1120</t>
  </si>
  <si>
    <t xml:space="preserve">SEN* </t>
  </si>
  <si>
    <t>1500 - 1550</t>
  </si>
  <si>
    <t xml:space="preserve">MZA* </t>
  </si>
  <si>
    <t>1115 - 1205</t>
  </si>
  <si>
    <t xml:space="preserve">TWA* </t>
  </si>
  <si>
    <t>0930 - 1020</t>
  </si>
  <si>
    <t>0930 - 1120</t>
  </si>
  <si>
    <t>Healthier Living</t>
  </si>
  <si>
    <t xml:space="preserve">LAG* </t>
  </si>
  <si>
    <t>0930 - 1145</t>
  </si>
  <si>
    <t xml:space="preserve">ONH* </t>
  </si>
  <si>
    <t>Fraknoi</t>
  </si>
  <si>
    <t>0840 - 1055</t>
  </si>
  <si>
    <t>Weisbrot</t>
  </si>
  <si>
    <t>200B</t>
  </si>
  <si>
    <t>FORT 200B</t>
  </si>
  <si>
    <t xml:space="preserve">AAR* </t>
  </si>
  <si>
    <t xml:space="preserve">JCC* </t>
  </si>
  <si>
    <t>DNTN 821</t>
  </si>
  <si>
    <t xml:space="preserve">LPP* </t>
  </si>
  <si>
    <t>0830 - 1320</t>
  </si>
  <si>
    <t>FORT 103</t>
  </si>
  <si>
    <t>1300 - 1550</t>
  </si>
  <si>
    <t>Telling Your Life Story</t>
  </si>
  <si>
    <t>JAD 225</t>
  </si>
  <si>
    <t>RIR*</t>
  </si>
  <si>
    <t>1330 - 1620</t>
  </si>
  <si>
    <t xml:space="preserve">RIR* </t>
  </si>
  <si>
    <t>Intro to Computers I</t>
  </si>
  <si>
    <t>Intro to the Internet</t>
  </si>
  <si>
    <t>0830 - 1140</t>
  </si>
  <si>
    <t>Art &amp; Photo Using Digital Med</t>
  </si>
  <si>
    <t>Intro to Computers II</t>
  </si>
  <si>
    <t>0930 - 1220</t>
  </si>
  <si>
    <t>S; S; S; S; S; S; S; S; S; S</t>
  </si>
  <si>
    <t>0700; 0700; 0700; 0700; 0700; 0700; 0700; 0700; 0700; 0700</t>
  </si>
  <si>
    <t>1450; 1450; 1450; 1450; 1450; 1450; 1450; 1450; 1450; 1450</t>
  </si>
  <si>
    <t>TBA; TBA; TBA; TBA; TBA; TBA; TBA; TBA; TBA; TBA</t>
  </si>
  <si>
    <t>Nelson; Noto; Staff; Staff; Staff; Staff; Staff; Staff; Staff; Staff</t>
  </si>
  <si>
    <t>0700 - 1450; 0700 - 1450; 0700 - 1450; 0700 - 1450; 0700 - 1450; 0700 - 1450; 0700 - 1450; 0700 - 1450; 0700 - 1450; 0700 - 1450</t>
  </si>
  <si>
    <t>Harlan</t>
  </si>
  <si>
    <t>1700 - 1950</t>
  </si>
  <si>
    <t xml:space="preserve">GLZ* </t>
  </si>
  <si>
    <t>Perez</t>
  </si>
  <si>
    <t>MR</t>
  </si>
  <si>
    <t>King</t>
  </si>
  <si>
    <t>Christman</t>
  </si>
  <si>
    <t>1700; 1700</t>
  </si>
  <si>
    <t>1950; 1950</t>
  </si>
  <si>
    <t>1700 - 1950; 1700 - 1950</t>
  </si>
  <si>
    <t>Devlin; Flanery</t>
  </si>
  <si>
    <t>1830 - 2120</t>
  </si>
  <si>
    <t>EVANS 114</t>
  </si>
  <si>
    <t>Custodial for Healthcare</t>
  </si>
  <si>
    <t>Saenz</t>
  </si>
  <si>
    <t>Alford; Staff</t>
  </si>
  <si>
    <t>0800 - 1150; 1230 - 1420</t>
  </si>
  <si>
    <t>Rizzo</t>
  </si>
  <si>
    <t>0800 - 1420</t>
  </si>
  <si>
    <t>S; S; TBA</t>
  </si>
  <si>
    <t>0800; 0800; TBA</t>
  </si>
  <si>
    <t>1420; 1420; TBA</t>
  </si>
  <si>
    <t>EVANS; EVANS; TBA</t>
  </si>
  <si>
    <t>Escalante; Saenz; Escalante</t>
  </si>
  <si>
    <t>0800 - 1420; 0800 - 1420; TBA</t>
  </si>
  <si>
    <t>EVANS 106; EVANS 106; TBA</t>
  </si>
  <si>
    <t>Fuapopo</t>
  </si>
  <si>
    <t>EVANS 251</t>
  </si>
  <si>
    <t>EVANS 256</t>
  </si>
  <si>
    <t>EVANS 103</t>
  </si>
  <si>
    <t>1430 - 1820</t>
  </si>
  <si>
    <t>1150; 1520</t>
  </si>
  <si>
    <t>Scott; Scott</t>
  </si>
  <si>
    <t>0900 - 1150; 1230 - 1520</t>
  </si>
  <si>
    <t xml:space="preserve">REC* ; REC* </t>
  </si>
  <si>
    <t>T; T; T; T</t>
  </si>
  <si>
    <t>0930; 0930; 1230; 1230</t>
  </si>
  <si>
    <t>1145; 1145; 1520; 1520</t>
  </si>
  <si>
    <t>REC*; REC*; REC*; REC*</t>
  </si>
  <si>
    <t>Goodman; Scott; Goodman; Scott</t>
  </si>
  <si>
    <t>0930 - 1145; 0930 - 1145; 1230 - 1520; 1230 - 1520</t>
  </si>
  <si>
    <t xml:space="preserve">REC* ; REC* ; REC* ; REC* </t>
  </si>
  <si>
    <t>0900; 1245</t>
  </si>
  <si>
    <t>1150; 1435</t>
  </si>
  <si>
    <t>Fitzgerald; Fitzgerald</t>
  </si>
  <si>
    <t>0900 - 1150; 1245 - 1435</t>
  </si>
  <si>
    <t xml:space="preserve">CRT* ; CRT* </t>
  </si>
  <si>
    <t>0930; 1245</t>
  </si>
  <si>
    <t>1145; 1500</t>
  </si>
  <si>
    <t>0930 - 1145; 1245 - 1500</t>
  </si>
  <si>
    <t>JAD 108; JAD 108</t>
  </si>
  <si>
    <t>R; R; R; R</t>
  </si>
  <si>
    <t>DeBoer; Goodman; DeBoer; Goodman</t>
  </si>
  <si>
    <t>R; W</t>
  </si>
  <si>
    <t>1150; 1445</t>
  </si>
  <si>
    <t>SFR*; SFR*</t>
  </si>
  <si>
    <t>Scott; Fitch</t>
  </si>
  <si>
    <t>0900 - 1150; 1230 - 1445</t>
  </si>
  <si>
    <t xml:space="preserve">SFR* ; SFR* </t>
  </si>
  <si>
    <t>W; W; W; W</t>
  </si>
  <si>
    <t>0900; 0900; 1230; 1230</t>
  </si>
  <si>
    <t>1150; 1150; 1520; 1520</t>
  </si>
  <si>
    <t>0900 - 1150; 0900 - 1150; 1230 - 1520; 1230 - 1520</t>
  </si>
  <si>
    <t>Marti; Scott</t>
  </si>
  <si>
    <t>0900 - 1150; 0900 - 1150</t>
  </si>
  <si>
    <t xml:space="preserve">REC* </t>
  </si>
  <si>
    <t>Fitch; Fitch</t>
  </si>
  <si>
    <t>1600 - 1650; 1800 - 1950</t>
  </si>
  <si>
    <t>1030; 1300</t>
  </si>
  <si>
    <t>1145; 1415</t>
  </si>
  <si>
    <t>OLK*; OLK*</t>
  </si>
  <si>
    <t>1030 - 1145; 1300 - 1415</t>
  </si>
  <si>
    <t xml:space="preserve">OLK* ; OLK* </t>
  </si>
  <si>
    <t>SFR*</t>
  </si>
  <si>
    <t xml:space="preserve">SFR* </t>
  </si>
  <si>
    <t>1600; 1600; 1800; 1800</t>
  </si>
  <si>
    <t>1650; 1650; 1950; 1950</t>
  </si>
  <si>
    <t>REC*; REC*; TBA; TBA</t>
  </si>
  <si>
    <t>1600 - 1650; 1600 - 1650; 1800 - 1950; 1800 - 1950</t>
  </si>
  <si>
    <t>REC* ; REC* ; TBA; TBA</t>
  </si>
  <si>
    <t>1145; 1145</t>
  </si>
  <si>
    <t>Goodman; Marti</t>
  </si>
  <si>
    <t>0930 - 1145; 0930 - 1145</t>
  </si>
  <si>
    <t>MIC 109; MIC 109</t>
  </si>
  <si>
    <t>1415; 1415</t>
  </si>
  <si>
    <t>1200 - 1415; 1200 - 1415</t>
  </si>
  <si>
    <t>Coping with ABI</t>
  </si>
  <si>
    <t>JAD 108</t>
  </si>
  <si>
    <t>Stroke-Communication Class</t>
  </si>
  <si>
    <t>JAD 105</t>
  </si>
  <si>
    <t>JAD 109</t>
  </si>
  <si>
    <t>0910 - 1400</t>
  </si>
  <si>
    <t>BATL 231</t>
  </si>
  <si>
    <t>W; F</t>
  </si>
  <si>
    <t>1510; 0910</t>
  </si>
  <si>
    <t>1700; 1200</t>
  </si>
  <si>
    <t>BATL; TBA</t>
  </si>
  <si>
    <t>Rodriguez; Rodriguez</t>
  </si>
  <si>
    <t>1510 - 1700; 0910 - 1200</t>
  </si>
  <si>
    <t>BATL 231; TBA</t>
  </si>
  <si>
    <t>Gerasimova; Gerasimova</t>
  </si>
  <si>
    <t>0830 - 1145; 1230 - 1620</t>
  </si>
  <si>
    <t>JAD 104; JAD 104</t>
  </si>
  <si>
    <t>Lee; Lee</t>
  </si>
  <si>
    <t>0900 - 1150; 1230 - 1545</t>
  </si>
  <si>
    <t>JAD 104</t>
  </si>
  <si>
    <t xml:space="preserve">FNH* </t>
  </si>
  <si>
    <t>DSPS HS Learning Strategies</t>
  </si>
  <si>
    <t>1230; 1730</t>
  </si>
  <si>
    <t>1545; 2020</t>
  </si>
  <si>
    <t>174; 174</t>
  </si>
  <si>
    <t>Beck; Staff</t>
  </si>
  <si>
    <t>1230 - 1545; 1730 - 2020</t>
  </si>
  <si>
    <t>MIC 174; MIC 174</t>
  </si>
  <si>
    <t>1145; 1445</t>
  </si>
  <si>
    <t>0830 - 1145; 1230 - 1445</t>
  </si>
  <si>
    <t>0830 - 1145; 1230 - 1520</t>
  </si>
  <si>
    <t>Avrus; Rowley; Straus</t>
  </si>
  <si>
    <t>LIBR 207; LIBR 207; LIBR 207</t>
  </si>
  <si>
    <t>MIC 108</t>
  </si>
  <si>
    <t>WRF</t>
  </si>
  <si>
    <t>JAD 202</t>
  </si>
  <si>
    <t>M1</t>
  </si>
  <si>
    <t>M2</t>
  </si>
  <si>
    <t>JAD 201</t>
  </si>
  <si>
    <t>Hector; Clark; Darby; Fung; Morales; Orille; Rusali; Uchida</t>
  </si>
  <si>
    <t>BG</t>
  </si>
  <si>
    <t>1230 - 1450</t>
  </si>
  <si>
    <t>EVANS 223</t>
  </si>
  <si>
    <t>1102; 1102</t>
  </si>
  <si>
    <t>Jones; Lau</t>
  </si>
  <si>
    <t>0830 - 1045; 0830 - 1045</t>
  </si>
  <si>
    <t>CHNB 1102; CHNB 1102</t>
  </si>
  <si>
    <t>0830 - 1120</t>
  </si>
  <si>
    <t>1800; 1800</t>
  </si>
  <si>
    <t>516; 516</t>
  </si>
  <si>
    <t>McNeal; Wuthmann</t>
  </si>
  <si>
    <t>1800 - 2050; 1800 - 2050</t>
  </si>
  <si>
    <t>DNTN 516; DNTN 516</t>
  </si>
  <si>
    <t>0840 - 1500</t>
  </si>
  <si>
    <t>0910 - 1500; TBA</t>
  </si>
  <si>
    <t>DNTN 33; TBA</t>
  </si>
  <si>
    <t>JAD 214</t>
  </si>
  <si>
    <t>1835 - 2055</t>
  </si>
  <si>
    <t>CHNB 504</t>
  </si>
  <si>
    <t>CHNB 505</t>
  </si>
  <si>
    <t>ARI* 309</t>
  </si>
  <si>
    <t>ARI* 204</t>
  </si>
  <si>
    <t>ARI* 206</t>
  </si>
  <si>
    <t>CHNB 601</t>
  </si>
  <si>
    <t>CHNB 1204</t>
  </si>
  <si>
    <t>CHNB 605</t>
  </si>
  <si>
    <t>CHNB 1301</t>
  </si>
  <si>
    <t>Huntzinger; Lee</t>
  </si>
  <si>
    <t>JAD 316; JAD 316</t>
  </si>
  <si>
    <t>1225; 1225</t>
  </si>
  <si>
    <t>1440; 1440</t>
  </si>
  <si>
    <t>205; 205</t>
  </si>
  <si>
    <t>Crow; Herman</t>
  </si>
  <si>
    <t>1225 - 1440; 1225 - 1440</t>
  </si>
  <si>
    <t>ARI* 205; ARI* 205</t>
  </si>
  <si>
    <t>CHNB 501</t>
  </si>
  <si>
    <t>CHNB 801</t>
  </si>
  <si>
    <t>1020 - 1110</t>
  </si>
  <si>
    <t>CHNB 805</t>
  </si>
  <si>
    <t>Parker; Sheetz</t>
  </si>
  <si>
    <t>1040 - 1255; 1040 - 1255</t>
  </si>
  <si>
    <t>CHNB 702</t>
  </si>
  <si>
    <t>CHNB 502</t>
  </si>
  <si>
    <t>Parker</t>
  </si>
  <si>
    <t>McCarthy</t>
  </si>
  <si>
    <t>CHNB 503</t>
  </si>
  <si>
    <t>ARI* 311</t>
  </si>
  <si>
    <t>Law; Knox</t>
  </si>
  <si>
    <t>CHNB 504; TBA</t>
  </si>
  <si>
    <t>MTWRF; MTWRF; TBA</t>
  </si>
  <si>
    <t>1320; 1320; TBA</t>
  </si>
  <si>
    <t>1510; 1510; TBA</t>
  </si>
  <si>
    <t>1201; 1201</t>
  </si>
  <si>
    <t>Loewen; Sans; Staff</t>
  </si>
  <si>
    <t>1320 - 1510; 1320 - 1510; TBA</t>
  </si>
  <si>
    <t>CHNB 1201; CHNB 1201; TBA</t>
  </si>
  <si>
    <t>CHNB 704</t>
  </si>
  <si>
    <t>CHNB 603</t>
  </si>
  <si>
    <t>CHNB 1205</t>
  </si>
  <si>
    <t>Staff; Staff</t>
  </si>
  <si>
    <t>CHNB 1204; TBA</t>
  </si>
  <si>
    <t>Cox; Knox</t>
  </si>
  <si>
    <t xml:space="preserve">CHNB 601; CHNB </t>
  </si>
  <si>
    <t>Cogdill; Cox; Graham</t>
  </si>
  <si>
    <t>1020 - 1210; 1020 - 1210; 1020 - 1210</t>
  </si>
  <si>
    <t>CHNB 1205; CHNB 1205; CHNB 1205</t>
  </si>
  <si>
    <t>602; 602</t>
  </si>
  <si>
    <t>Dea; Loewen</t>
  </si>
  <si>
    <t>CHNB 602; CHNB 602</t>
  </si>
  <si>
    <t>1745 - 1850</t>
  </si>
  <si>
    <t>1630 - 1735</t>
  </si>
  <si>
    <t>Thompson</t>
  </si>
  <si>
    <t xml:space="preserve">APG* </t>
  </si>
  <si>
    <t>0910 - 1125</t>
  </si>
  <si>
    <t>160; 160</t>
  </si>
  <si>
    <t>Byvaltseva; Parks</t>
  </si>
  <si>
    <t>MUB 160; MUB 160</t>
  </si>
  <si>
    <t>Quinn; Staff</t>
  </si>
  <si>
    <t>Fane</t>
  </si>
  <si>
    <t>316; 316; 316</t>
  </si>
  <si>
    <t>Lee; Rosenfeld; Wilson</t>
  </si>
  <si>
    <t>1015 - 1205; 1015 - 1205; 1015 - 1205</t>
  </si>
  <si>
    <t>JAD 316; JAD 316; JAD 316</t>
  </si>
  <si>
    <t>Crow; Olstad</t>
  </si>
  <si>
    <t>CHNB 1105</t>
  </si>
  <si>
    <t>505; 505</t>
  </si>
  <si>
    <t>Humphreys; Kauffman</t>
  </si>
  <si>
    <t>CHNB 505; CHNB 505</t>
  </si>
  <si>
    <t>DNTN 723</t>
  </si>
  <si>
    <t>Kennedy; Olstad</t>
  </si>
  <si>
    <t>MIC 316</t>
  </si>
  <si>
    <t>ARI* 318</t>
  </si>
  <si>
    <t>503; 503</t>
  </si>
  <si>
    <t>CHNB 503; CHNB 503</t>
  </si>
  <si>
    <t>Hallman</t>
  </si>
  <si>
    <t>309; 309</t>
  </si>
  <si>
    <t>Le; Herman</t>
  </si>
  <si>
    <t>ARI* 309; ARI* 309</t>
  </si>
  <si>
    <t>354; 354; 354</t>
  </si>
  <si>
    <t>Bibliowicz; Blackwell; Manheimer</t>
  </si>
  <si>
    <t>MIC 354; MIC 354; MIC 354</t>
  </si>
  <si>
    <t>MTWR; TBA</t>
  </si>
  <si>
    <t>1125; TBA</t>
  </si>
  <si>
    <t>MUB; TBA</t>
  </si>
  <si>
    <t>Etlinger; Etlinger</t>
  </si>
  <si>
    <t>0910 - 1125; TBA</t>
  </si>
  <si>
    <t>MUB 370; TBA</t>
  </si>
  <si>
    <t>Grandits</t>
  </si>
  <si>
    <t>MUB 370</t>
  </si>
  <si>
    <t>150; 150</t>
  </si>
  <si>
    <t>Suer; Sunderland</t>
  </si>
  <si>
    <t>MUB 150; MUB 150</t>
  </si>
  <si>
    <t>ARI* 406</t>
  </si>
  <si>
    <t>DNTN 718</t>
  </si>
  <si>
    <t>Cox; Vaughn</t>
  </si>
  <si>
    <t>Lafore</t>
  </si>
  <si>
    <t>Granoff; Hallman</t>
  </si>
  <si>
    <t>271; 271</t>
  </si>
  <si>
    <t>Guan; Long</t>
  </si>
  <si>
    <t>MUB 271; MUB 271</t>
  </si>
  <si>
    <t>Helmy; Huntzinger</t>
  </si>
  <si>
    <t>1330 - 1545; 1330 - 1545</t>
  </si>
  <si>
    <t>MT; MT; MT; WR</t>
  </si>
  <si>
    <t>1830; 1830; 1830; 1830</t>
  </si>
  <si>
    <t>2045; 2045; 2045; 2045</t>
  </si>
  <si>
    <t>APG*; APG*; APG*; TBA</t>
  </si>
  <si>
    <t>Huntzinger; Mustazza; O'Neil-Annis; Staff</t>
  </si>
  <si>
    <t>1830 - 2045; 1830 - 2045; 1830 - 2045; 1830 - 2045</t>
  </si>
  <si>
    <t>APG* ; APG* ; APG* ; TBA</t>
  </si>
  <si>
    <t>0810 - 1000</t>
  </si>
  <si>
    <t>1200; 1200; TBA</t>
  </si>
  <si>
    <t>1350; 1350; TBA</t>
  </si>
  <si>
    <t>DNTN; DNTN; TBA</t>
  </si>
  <si>
    <t>Boyer; Chen; Chen</t>
  </si>
  <si>
    <t>1200 - 1350; 1200 - 1350; TBA</t>
  </si>
  <si>
    <t>DNTN 420; DNTN 420; TBA</t>
  </si>
  <si>
    <t>Acker; Gillespie</t>
  </si>
  <si>
    <t>DNTN 419; DNTN 419</t>
  </si>
  <si>
    <t>Mustazza</t>
  </si>
  <si>
    <t>Adamian; Finateri</t>
  </si>
  <si>
    <t>Walter; Staff</t>
  </si>
  <si>
    <t>ARI* 205</t>
  </si>
  <si>
    <t>Admokom; Sheetz</t>
  </si>
  <si>
    <t>Alvarez; Franklin; Tai</t>
  </si>
  <si>
    <t>1630; TBA</t>
  </si>
  <si>
    <t>1845; TBA</t>
  </si>
  <si>
    <t>Boyer; Boyer</t>
  </si>
  <si>
    <t>1630 - 1845; TBA</t>
  </si>
  <si>
    <t>DNTN 624; TBA</t>
  </si>
  <si>
    <t>Edwardson; Fine</t>
  </si>
  <si>
    <t>Neumann; Schwartz</t>
  </si>
  <si>
    <t>MIC 321; MIC 321</t>
  </si>
  <si>
    <t>Fane; Griffiths</t>
  </si>
  <si>
    <t>DNTN 424; DNTN 424</t>
  </si>
  <si>
    <t>Robinson; Simons</t>
  </si>
  <si>
    <t>1530 - 1750</t>
  </si>
  <si>
    <t>DNTN 621</t>
  </si>
  <si>
    <t>Basic ESL for Work</t>
  </si>
  <si>
    <t>FIT*</t>
  </si>
  <si>
    <t>1530 - 1640</t>
  </si>
  <si>
    <t xml:space="preserve">FIT* </t>
  </si>
  <si>
    <t>1545 - 1700</t>
  </si>
  <si>
    <t>JAD 220</t>
  </si>
  <si>
    <t>JAD 216</t>
  </si>
  <si>
    <t>JAD 222</t>
  </si>
  <si>
    <t>1600 - 1850</t>
  </si>
  <si>
    <t>1610 - 1900</t>
  </si>
  <si>
    <t>1610; 1610</t>
  </si>
  <si>
    <t>MHS*; MHS*</t>
  </si>
  <si>
    <t>Imson; Reed</t>
  </si>
  <si>
    <t>1610 - 1900; 1610 - 1900</t>
  </si>
  <si>
    <t xml:space="preserve">MHS* ; MHS* </t>
  </si>
  <si>
    <t>MIC 274</t>
  </si>
  <si>
    <t>1000 - 1430</t>
  </si>
  <si>
    <t>EVANS 106</t>
  </si>
  <si>
    <t>Applied Vocational Math Skills</t>
  </si>
  <si>
    <t>0710 - 0900</t>
  </si>
  <si>
    <t>1315 - 1420</t>
  </si>
  <si>
    <t>JAD 218</t>
  </si>
  <si>
    <t>A' Hearn; Furey</t>
  </si>
  <si>
    <t>High School Lab: Civics</t>
  </si>
  <si>
    <t>Abayan</t>
  </si>
  <si>
    <t>Cheng</t>
  </si>
  <si>
    <t>0910 - 1220</t>
  </si>
  <si>
    <t>1510 - 1820</t>
  </si>
  <si>
    <t>NAM2*</t>
  </si>
  <si>
    <t>1800 - 2110</t>
  </si>
  <si>
    <t xml:space="preserve">NAM2* </t>
  </si>
  <si>
    <t>1000 - 1415</t>
  </si>
  <si>
    <t>1000 - 1205</t>
  </si>
  <si>
    <t>1700 - 2050</t>
  </si>
  <si>
    <t>JAD 47D</t>
  </si>
  <si>
    <t>0800 - 1650</t>
  </si>
  <si>
    <t>JAD 44</t>
  </si>
  <si>
    <t>1230 - 2020</t>
  </si>
  <si>
    <t xml:space="preserve">SSR* </t>
  </si>
  <si>
    <t xml:space="preserve">CHJ* </t>
  </si>
  <si>
    <t>1500 - 1650</t>
  </si>
  <si>
    <t xml:space="preserve">WUY* </t>
  </si>
  <si>
    <t xml:space="preserve">VIS* </t>
  </si>
  <si>
    <t>ABX*</t>
  </si>
  <si>
    <t xml:space="preserve">ABX* </t>
  </si>
  <si>
    <t>BRV*</t>
  </si>
  <si>
    <t xml:space="preserve">BRV* </t>
  </si>
  <si>
    <t>M; MT; WR; WR; M; M; M; R; TW; TW; TW; TW; R; TBA</t>
  </si>
  <si>
    <t>1500; 1500; 1500; 1500; 1230; 1700; 1700; 1330; 1330; 1330; 1330; 1330; 1230; TBA</t>
  </si>
  <si>
    <t>1715; 2015; 2015; 2015; 1620; 1850; 1850; 2200; 2200; 2200; 2200; 2200; 1445; TBA</t>
  </si>
  <si>
    <t>JAD; JAD; JAD; JAD; JAD; JAD; JAD; JAD; TBA; TBA; TBA; TBA; JAD; TBA</t>
  </si>
  <si>
    <t>Brown; Hong; Brown; Hong; Hong; Brown; Hong; Brown; Boudewyn; Brown; Hong; Mostasisa; Kaushik; Hong</t>
  </si>
  <si>
    <t>1500 - 1715; 1500 - 2015; 1500 - 2015; 1500 - 2015; 1230 - 1620; 1700 - 1850; 1700 - 1850; 1330 - 2200; 1330 - 2200; 1330 - 2200; 1330 - 2200; 1330 - 2200; 1230 - 1445; TBA</t>
  </si>
  <si>
    <t>JAD 103; JAD 103; JAD 103; JAD 103; JAD 103; JAD 103; JAD 103; JAD 103; TBA; TBA; TBA; TBA; JAD ; TBA</t>
  </si>
  <si>
    <t>1400 - 1550</t>
  </si>
  <si>
    <t>0945 - 1035</t>
  </si>
  <si>
    <t>Body Dynamics/Aging Process II</t>
  </si>
  <si>
    <t>SHP*</t>
  </si>
  <si>
    <t xml:space="preserve">SHP* </t>
  </si>
  <si>
    <t>FORT B200</t>
  </si>
  <si>
    <t>Arts and Crafts</t>
  </si>
  <si>
    <t>0945 - 1200</t>
  </si>
  <si>
    <t>S; S; S; S; S; S; S; S; S</t>
  </si>
  <si>
    <t>0700; 0700; 0700; 0700; 0700; 0700; 0700; 0700; 0700</t>
  </si>
  <si>
    <t>1450; 1450; 1450; 1450; 1450; 1450; 1450; 1450; 1450</t>
  </si>
  <si>
    <t>TBA; TBA; TBA; TBA; TBA; TBA; TBA; TBA; TBA</t>
  </si>
  <si>
    <t>Noto; Staff; Staff; Staff; Staff; Staff; Staff; Staff; Staff</t>
  </si>
  <si>
    <t>0700 - 1450; 0700 - 1450; 0700 - 1450; 0700 - 1450; 0700 - 1450; 0700 - 1450; 0700 - 1450; 0700 - 1450; 0700 - 1450</t>
  </si>
  <si>
    <t>1710 - 2000; 1710 - 2000</t>
  </si>
  <si>
    <t xml:space="preserve">GLZ* ; GLZ* </t>
  </si>
  <si>
    <t>Gomez</t>
  </si>
  <si>
    <t>TWR; TWR</t>
  </si>
  <si>
    <t>222; 222</t>
  </si>
  <si>
    <t>Hong; Romero</t>
  </si>
  <si>
    <t>1510 - 1830; 1510 - 1830</t>
  </si>
  <si>
    <t>EVANS 222; EVANS 222</t>
  </si>
  <si>
    <t>EVANS 252</t>
  </si>
  <si>
    <t>EVANS 103; EVANS 103</t>
  </si>
  <si>
    <t>EVANS 106; EVANS 106</t>
  </si>
  <si>
    <t>EVANS 227A; EVANS 227A</t>
  </si>
  <si>
    <t>EVANS 251; EVANS 251</t>
  </si>
  <si>
    <t>Scott; Staff</t>
  </si>
  <si>
    <t>0930 - 1145; 1230 - 1520</t>
  </si>
  <si>
    <t>W; R</t>
  </si>
  <si>
    <t>1230; 0900</t>
  </si>
  <si>
    <t>1445; 1150</t>
  </si>
  <si>
    <t>ARK*; ARK*</t>
  </si>
  <si>
    <t>Fitch; Scott</t>
  </si>
  <si>
    <t>1230 - 1445; 0900 - 1150</t>
  </si>
  <si>
    <t xml:space="preserve">ARK* ; ARK* </t>
  </si>
  <si>
    <t>ARK*</t>
  </si>
  <si>
    <t xml:space="preserve">ARK* </t>
  </si>
  <si>
    <t>Beck; Beck</t>
  </si>
  <si>
    <t>JAD 109; JAD 109</t>
  </si>
  <si>
    <t>TBA; TBA; TBA; TBA</t>
  </si>
  <si>
    <t>LIBR; LIBR; LIBR; LIBR</t>
  </si>
  <si>
    <t>207; 207; 207; 207</t>
  </si>
  <si>
    <t>Avrus; Rowley; Stewart; Straus</t>
  </si>
  <si>
    <t>LIBR 207; LIBR 207; LIBR 207; LIBR 207</t>
  </si>
  <si>
    <t>1310 - 1515</t>
  </si>
  <si>
    <t>BATL 513</t>
  </si>
  <si>
    <t>Fall 2017</t>
  </si>
  <si>
    <t>Spring 2018</t>
  </si>
  <si>
    <t>Average Hourly Attendance</t>
  </si>
  <si>
    <t>Grand Totals</t>
  </si>
  <si>
    <t>Totals this Page</t>
  </si>
  <si>
    <t>Spring 2019 Noncredit</t>
  </si>
  <si>
    <t>0830 - 1450</t>
  </si>
  <si>
    <t>0700 - 1250</t>
  </si>
  <si>
    <t>0700; TBA</t>
  </si>
  <si>
    <t>1250; TBA</t>
  </si>
  <si>
    <t>0700 - 1250; TBA</t>
  </si>
  <si>
    <t>1110 - 1325</t>
  </si>
  <si>
    <t>JAD 234</t>
  </si>
  <si>
    <t>G5</t>
  </si>
  <si>
    <t>1810 - 2025</t>
  </si>
  <si>
    <t>1410 - 1625</t>
  </si>
  <si>
    <t>Orille</t>
  </si>
  <si>
    <t>Pugh</t>
  </si>
  <si>
    <t>0810 - 1225</t>
  </si>
  <si>
    <t>E4</t>
  </si>
  <si>
    <t>E5</t>
  </si>
  <si>
    <t>BC</t>
  </si>
  <si>
    <t>Bus DataEntry w/Medisoft Intro</t>
  </si>
  <si>
    <t>Bus. App using Medisoft level1</t>
  </si>
  <si>
    <t>Bus Off Skills Medisoft 2</t>
  </si>
  <si>
    <t>Medisoft Sim. Office Level 3</t>
  </si>
  <si>
    <t>Hector</t>
  </si>
  <si>
    <t>CLOU 111</t>
  </si>
  <si>
    <t>D5</t>
  </si>
  <si>
    <t>B9</t>
  </si>
  <si>
    <t>DD</t>
  </si>
  <si>
    <t>1540 - 1755</t>
  </si>
  <si>
    <t>0900 - 1400</t>
  </si>
  <si>
    <t>515B</t>
  </si>
  <si>
    <t>1310 - 1540</t>
  </si>
  <si>
    <t>DNTN 515B</t>
  </si>
  <si>
    <t>1010 - 1255</t>
  </si>
  <si>
    <t>1610 - 1825</t>
  </si>
  <si>
    <t>1210 - 1425</t>
  </si>
  <si>
    <t>1810 - 2100</t>
  </si>
  <si>
    <t>Etlinger</t>
  </si>
  <si>
    <t>MUB 371</t>
  </si>
  <si>
    <t>Berger</t>
  </si>
  <si>
    <t>1010 - 1225</t>
  </si>
  <si>
    <t>Smith</t>
  </si>
  <si>
    <t>1225 - 1445</t>
  </si>
  <si>
    <t>ESL Citizenship Intermed 5-8</t>
  </si>
  <si>
    <t>Computer Assisted ESL - Multi</t>
  </si>
  <si>
    <t>1230 - 1345</t>
  </si>
  <si>
    <t>Cox; Tarquino</t>
  </si>
  <si>
    <t>Reading - Beginning Low</t>
  </si>
  <si>
    <t>Reading - Beginning High</t>
  </si>
  <si>
    <t>Speak/List-Beginning Low</t>
  </si>
  <si>
    <t>Speak/List-Beginning High</t>
  </si>
  <si>
    <t>MWRF</t>
  </si>
  <si>
    <t>Speak/List-Intermediate Low</t>
  </si>
  <si>
    <t>Speak/List-Intermediate High</t>
  </si>
  <si>
    <t>370; 370</t>
  </si>
  <si>
    <t>MIC 370; MIC 370</t>
  </si>
  <si>
    <t>Beginning Low 1 Abridged</t>
  </si>
  <si>
    <t>1345 - 1605</t>
  </si>
  <si>
    <t>Beginning 1-4 Multilevel</t>
  </si>
  <si>
    <t xml:space="preserve">DNTN </t>
  </si>
  <si>
    <t>MIC 368</t>
  </si>
  <si>
    <t>ARTX</t>
  </si>
  <si>
    <t>ARTX 260</t>
  </si>
  <si>
    <t>BATL 613</t>
  </si>
  <si>
    <t>BATL 651</t>
  </si>
  <si>
    <t>CHNB 705</t>
  </si>
  <si>
    <t>Beginning Low 2 Abridged</t>
  </si>
  <si>
    <t>Beginning High 3 Abridged</t>
  </si>
  <si>
    <t>Edwardson; Kailath</t>
  </si>
  <si>
    <t>Johnson</t>
  </si>
  <si>
    <t>0840 - 1100</t>
  </si>
  <si>
    <t>Trahan</t>
  </si>
  <si>
    <t>Irvine</t>
  </si>
  <si>
    <t>Beginning High 4 Abridged</t>
  </si>
  <si>
    <t>HC</t>
  </si>
  <si>
    <t>HC 201</t>
  </si>
  <si>
    <t>CLOU 202</t>
  </si>
  <si>
    <t>Fine; Kennedy</t>
  </si>
  <si>
    <t>1430 - 1650</t>
  </si>
  <si>
    <t>368; 368</t>
  </si>
  <si>
    <t>Irvine; Vaughn</t>
  </si>
  <si>
    <t>MIC 368; MIC 368</t>
  </si>
  <si>
    <t>ESL Literacy A Abridged</t>
  </si>
  <si>
    <t>1015 - 1245</t>
  </si>
  <si>
    <t>ABE*</t>
  </si>
  <si>
    <t xml:space="preserve">ABE* </t>
  </si>
  <si>
    <t>0800 - 1350</t>
  </si>
  <si>
    <t>CLOU 260</t>
  </si>
  <si>
    <t>0800 - 1020</t>
  </si>
  <si>
    <t>1630 - 1850</t>
  </si>
  <si>
    <t>1900 - 2120</t>
  </si>
  <si>
    <t>High School US History 3</t>
  </si>
  <si>
    <t>CLOU 261</t>
  </si>
  <si>
    <t>HS Art and Literature</t>
  </si>
  <si>
    <t>Cantrell</t>
  </si>
  <si>
    <t>High School Lab: Economics</t>
  </si>
  <si>
    <t>1210 - 1415</t>
  </si>
  <si>
    <t>1240 - 1455</t>
  </si>
  <si>
    <t>1240 - 1445</t>
  </si>
  <si>
    <t>0910 - 1115</t>
  </si>
  <si>
    <t>Larraburo Naranjo</t>
  </si>
  <si>
    <t>Grubbs</t>
  </si>
  <si>
    <t>RF</t>
  </si>
  <si>
    <t>1000 - 1750</t>
  </si>
  <si>
    <t>1700 - 1925</t>
  </si>
  <si>
    <t>1200 - 1315</t>
  </si>
  <si>
    <t xml:space="preserve">MIC </t>
  </si>
  <si>
    <t>JAD ; JAD ; JAD ; JAD ; JAD ; JAD ; JAD ; JAD ; JAD ; TBA; JAD ; JAD ; JAD ; TBA</t>
  </si>
  <si>
    <t>Lara Rodgers</t>
  </si>
  <si>
    <t>Miller</t>
  </si>
  <si>
    <t>Harrell</t>
  </si>
  <si>
    <t>Ceramics for Older Adults</t>
  </si>
  <si>
    <t>Writer'sWorkshop Older Adults</t>
  </si>
  <si>
    <t>1300 - 1545</t>
  </si>
  <si>
    <t>Hazen</t>
  </si>
  <si>
    <t>0930 - 1150</t>
  </si>
  <si>
    <t>MIC 269</t>
  </si>
  <si>
    <t>MIC 472</t>
  </si>
  <si>
    <t>1520; 1445</t>
  </si>
  <si>
    <t>1230 - 1520; 1230 - 1445</t>
  </si>
  <si>
    <t>1000; 1130</t>
  </si>
  <si>
    <t>1115; 1245</t>
  </si>
  <si>
    <t>1000 - 1115; 1130 - 1245</t>
  </si>
  <si>
    <t>BATL; BATL</t>
  </si>
  <si>
    <t>231; 231</t>
  </si>
  <si>
    <t>BATL 231; BATL 231</t>
  </si>
  <si>
    <t>Breath Sound Motion Well-being</t>
  </si>
  <si>
    <t>WELL</t>
  </si>
  <si>
    <t>Elvin</t>
  </si>
  <si>
    <t>1010 - 1200</t>
  </si>
  <si>
    <t>WELL 207</t>
  </si>
  <si>
    <t>1145; 1545</t>
  </si>
  <si>
    <t>0930 - 1145; 1230 - 1545</t>
  </si>
  <si>
    <t>1150; 1550</t>
  </si>
  <si>
    <t>0900 - 1150; 1230 - 1550</t>
  </si>
  <si>
    <t>Accessible Art/Craft Essential</t>
  </si>
  <si>
    <t>0900 - 1015</t>
  </si>
  <si>
    <t>1030 - 1145</t>
  </si>
  <si>
    <t>Job Search Preparation</t>
  </si>
  <si>
    <t>ACBO9202</t>
  </si>
  <si>
    <t>ACBO9205</t>
  </si>
  <si>
    <t>ACBO9206</t>
  </si>
  <si>
    <t>ACBO9207</t>
  </si>
  <si>
    <t>ACBO9208</t>
  </si>
  <si>
    <t>ACBO9209</t>
  </si>
  <si>
    <t>ACBO9210</t>
  </si>
  <si>
    <t>ACBO9216</t>
  </si>
  <si>
    <t>AHWC9183</t>
  </si>
  <si>
    <t>APPR9713</t>
  </si>
  <si>
    <t>APPR9714</t>
  </si>
  <si>
    <t>AUTO9513</t>
  </si>
  <si>
    <t>BOSS2500</t>
  </si>
  <si>
    <t>BOSS3500</t>
  </si>
  <si>
    <t>BOSS3501</t>
  </si>
  <si>
    <t>BOSS3502</t>
  </si>
  <si>
    <t>BOSS4500</t>
  </si>
  <si>
    <t>BOSS4501</t>
  </si>
  <si>
    <t>BOSS4510</t>
  </si>
  <si>
    <t>BOSS5500</t>
  </si>
  <si>
    <t>BOSS5501</t>
  </si>
  <si>
    <t>BOSS5506</t>
  </si>
  <si>
    <t>BOSS5509</t>
  </si>
  <si>
    <t>BUSG9901</t>
  </si>
  <si>
    <t>CABT9000</t>
  </si>
  <si>
    <t>CDEV8002</t>
  </si>
  <si>
    <t>CDEV8003</t>
  </si>
  <si>
    <t>CDEV8100</t>
  </si>
  <si>
    <t>CDEV8101</t>
  </si>
  <si>
    <t>CDEV8104</t>
  </si>
  <si>
    <t>CDEV8117</t>
  </si>
  <si>
    <t>CDEV8202</t>
  </si>
  <si>
    <t>CNST1007</t>
  </si>
  <si>
    <t>COMP9000</t>
  </si>
  <si>
    <t>COMP9245</t>
  </si>
  <si>
    <t>COMP9857</t>
  </si>
  <si>
    <t>COMP9899</t>
  </si>
  <si>
    <t>COMP9900</t>
  </si>
  <si>
    <t>COMP9901</t>
  </si>
  <si>
    <t>COMP9903</t>
  </si>
  <si>
    <t>COMP9904</t>
  </si>
  <si>
    <t>COMP9905</t>
  </si>
  <si>
    <t>COMP9907</t>
  </si>
  <si>
    <t>COMP9908</t>
  </si>
  <si>
    <t>COMP9909</t>
  </si>
  <si>
    <t>COMP9910</t>
  </si>
  <si>
    <t>COMP9912</t>
  </si>
  <si>
    <t>COMP9917</t>
  </si>
  <si>
    <t>COMP9918</t>
  </si>
  <si>
    <t>COMP9919</t>
  </si>
  <si>
    <t>COMP9921</t>
  </si>
  <si>
    <t>COMP9922</t>
  </si>
  <si>
    <t>COMP9928</t>
  </si>
  <si>
    <t>COMP9932</t>
  </si>
  <si>
    <t>COMP9933</t>
  </si>
  <si>
    <t>COMP9934</t>
  </si>
  <si>
    <t>COMP9935</t>
  </si>
  <si>
    <t>COMP9936</t>
  </si>
  <si>
    <t>COMP9938</t>
  </si>
  <si>
    <t>COMP9941</t>
  </si>
  <si>
    <t>COMP9942</t>
  </si>
  <si>
    <t>COMP9944</t>
  </si>
  <si>
    <t>COMP9947</t>
  </si>
  <si>
    <t>COMP9952</t>
  </si>
  <si>
    <t>COMP9957</t>
  </si>
  <si>
    <t>COMP9958</t>
  </si>
  <si>
    <t>COMP9959</t>
  </si>
  <si>
    <t>COMP9964</t>
  </si>
  <si>
    <t>COMP9967</t>
  </si>
  <si>
    <t>COMP9968</t>
  </si>
  <si>
    <t>COMP9975</t>
  </si>
  <si>
    <t>COMP9976</t>
  </si>
  <si>
    <t>COMP9977</t>
  </si>
  <si>
    <t>CSST9650</t>
  </si>
  <si>
    <t>CSST9651</t>
  </si>
  <si>
    <t>CSST9660</t>
  </si>
  <si>
    <t>CSST9661</t>
  </si>
  <si>
    <t>DSPS4014</t>
  </si>
  <si>
    <t>DSPS4017</t>
  </si>
  <si>
    <t>DSPS4023</t>
  </si>
  <si>
    <t>DSPS4028</t>
  </si>
  <si>
    <t>DSPS4033</t>
  </si>
  <si>
    <t>DSPS4035</t>
  </si>
  <si>
    <t>DSPS4210</t>
  </si>
  <si>
    <t>DSPS4305</t>
  </si>
  <si>
    <t>EMT5000</t>
  </si>
  <si>
    <t>EMT5005</t>
  </si>
  <si>
    <t>ENGL1000</t>
  </si>
  <si>
    <t>ESLA3180</t>
  </si>
  <si>
    <t>ESLB3821</t>
  </si>
  <si>
    <t>ESLB3822</t>
  </si>
  <si>
    <t>ESLB4821</t>
  </si>
  <si>
    <t>ESLB4822</t>
  </si>
  <si>
    <t>ESLC3031</t>
  </si>
  <si>
    <t>ESLC3032</t>
  </si>
  <si>
    <t>ESLC4032</t>
  </si>
  <si>
    <t>ESLF3002</t>
  </si>
  <si>
    <t>ESLF3006</t>
  </si>
  <si>
    <t>ESLF3007</t>
  </si>
  <si>
    <t>ESLF3020</t>
  </si>
  <si>
    <t>ESLF3127</t>
  </si>
  <si>
    <t>ESLF3128</t>
  </si>
  <si>
    <t>ESLF3129</t>
  </si>
  <si>
    <t>ESLF3144</t>
  </si>
  <si>
    <t>ESLF3347</t>
  </si>
  <si>
    <t>ESLF3348</t>
  </si>
  <si>
    <t>ESLF3349</t>
  </si>
  <si>
    <t>ESLF3566</t>
  </si>
  <si>
    <t>ESLF3567</t>
  </si>
  <si>
    <t>ESLF3568</t>
  </si>
  <si>
    <t>ESLF3569</t>
  </si>
  <si>
    <t>ESLF3584</t>
  </si>
  <si>
    <t>ESLF3787</t>
  </si>
  <si>
    <t>ESLF3788</t>
  </si>
  <si>
    <t>ESLF3791</t>
  </si>
  <si>
    <t>ESLF4006</t>
  </si>
  <si>
    <t>ESLF4127</t>
  </si>
  <si>
    <t>ESLF4347</t>
  </si>
  <si>
    <t>ESLF4567</t>
  </si>
  <si>
    <t>ESLF4787</t>
  </si>
  <si>
    <t>ESLF5006</t>
  </si>
  <si>
    <t>ESLN3010</t>
  </si>
  <si>
    <t>ESLN3015</t>
  </si>
  <si>
    <t>ESLN3020</t>
  </si>
  <si>
    <t>ESLN3100</t>
  </si>
  <si>
    <t>ESLN3105</t>
  </si>
  <si>
    <t>ESLN3120</t>
  </si>
  <si>
    <t>ESLN3140</t>
  </si>
  <si>
    <t>ESLN3150</t>
  </si>
  <si>
    <t>ESLN3200</t>
  </si>
  <si>
    <t>ESLN3205</t>
  </si>
  <si>
    <t>ESLN3300</t>
  </si>
  <si>
    <t>ESLN3305</t>
  </si>
  <si>
    <t>ESLN3340</t>
  </si>
  <si>
    <t>ESLN3350</t>
  </si>
  <si>
    <t>ESLN3400</t>
  </si>
  <si>
    <t>ESLN3405</t>
  </si>
  <si>
    <t>ESLN3500</t>
  </si>
  <si>
    <t>ESLN3550</t>
  </si>
  <si>
    <t>ESLN3560</t>
  </si>
  <si>
    <t>ESLN3580</t>
  </si>
  <si>
    <t>ESLN3600</t>
  </si>
  <si>
    <t>ESLN3700</t>
  </si>
  <si>
    <t>ESLN3780</t>
  </si>
  <si>
    <t>ESLN3800</t>
  </si>
  <si>
    <t>ESLN3900</t>
  </si>
  <si>
    <t>ESLN4015</t>
  </si>
  <si>
    <t>ESLV3801</t>
  </si>
  <si>
    <t>ESLV3804</t>
  </si>
  <si>
    <t>ESLV3814</t>
  </si>
  <si>
    <t>ESLV3819</t>
  </si>
  <si>
    <t>ESLV3829</t>
  </si>
  <si>
    <t>ESLV3830</t>
  </si>
  <si>
    <t>ESLV3831</t>
  </si>
  <si>
    <t>ESLV3832</t>
  </si>
  <si>
    <t>ESLV3842</t>
  </si>
  <si>
    <t>ESLV3844</t>
  </si>
  <si>
    <t>ESLV4816</t>
  </si>
  <si>
    <t>ESLV4842</t>
  </si>
  <si>
    <t>ESLV5822</t>
  </si>
  <si>
    <t>FASH6008</t>
  </si>
  <si>
    <t>FASH6025</t>
  </si>
  <si>
    <t>FASH6055</t>
  </si>
  <si>
    <t>FASH6056</t>
  </si>
  <si>
    <t>HLTH5018</t>
  </si>
  <si>
    <t>HLTH5122</t>
  </si>
  <si>
    <t>HLTH5123</t>
  </si>
  <si>
    <t>LACR9802</t>
  </si>
  <si>
    <t>LERN1000</t>
  </si>
  <si>
    <t>LERN1010</t>
  </si>
  <si>
    <t>OLAD7003</t>
  </si>
  <si>
    <t>OLAD7004</t>
  </si>
  <si>
    <t>OLAD7005</t>
  </si>
  <si>
    <t>OLAD7007</t>
  </si>
  <si>
    <t>OLAD7201</t>
  </si>
  <si>
    <t>OLAD7203</t>
  </si>
  <si>
    <t>OLAD7204</t>
  </si>
  <si>
    <t>OLAD7209</t>
  </si>
  <si>
    <t>OLAD7214</t>
  </si>
  <si>
    <t>OLAD7300</t>
  </si>
  <si>
    <t>OLAD7301</t>
  </si>
  <si>
    <t>OLAD7303</t>
  </si>
  <si>
    <t>OLAD7305</t>
  </si>
  <si>
    <t>OLAD7307</t>
  </si>
  <si>
    <t>OLAD7309</t>
  </si>
  <si>
    <t>OLAD7310</t>
  </si>
  <si>
    <t>OLAD7316</t>
  </si>
  <si>
    <t>OLAD7402</t>
  </si>
  <si>
    <t>OLAD7410</t>
  </si>
  <si>
    <t>OLAD7412</t>
  </si>
  <si>
    <t>OLAD7501</t>
  </si>
  <si>
    <t>OLAD7502</t>
  </si>
  <si>
    <t>OLAD7503</t>
  </si>
  <si>
    <t>OLAD7504</t>
  </si>
  <si>
    <t>OLAD7509</t>
  </si>
  <si>
    <t>SMBU9419</t>
  </si>
  <si>
    <t>SMBU9467</t>
  </si>
  <si>
    <t>SMBU9476</t>
  </si>
  <si>
    <t>SMBU9792</t>
  </si>
  <si>
    <t>SMBU9793</t>
  </si>
  <si>
    <t>SMBU9799</t>
  </si>
  <si>
    <t>TICU9550</t>
  </si>
  <si>
    <t>TICU9551</t>
  </si>
  <si>
    <t>TRST1322</t>
  </si>
  <si>
    <t>TRST2322</t>
  </si>
  <si>
    <t>TRST2323</t>
  </si>
  <si>
    <t>TRST2421</t>
  </si>
  <si>
    <t>TRST2422</t>
  </si>
  <si>
    <t>TRST2533</t>
  </si>
  <si>
    <t>TRST2731</t>
  </si>
  <si>
    <t>TRST3331</t>
  </si>
  <si>
    <t>TRST3332</t>
  </si>
  <si>
    <t>TRST3333</t>
  </si>
  <si>
    <t>TRST3334</t>
  </si>
  <si>
    <t>TRST3335</t>
  </si>
  <si>
    <t>TRST3346</t>
  </si>
  <si>
    <t>TRST3347</t>
  </si>
  <si>
    <t>TRST3348</t>
  </si>
  <si>
    <t>TRST3421</t>
  </si>
  <si>
    <t>TRST3422</t>
  </si>
  <si>
    <t>TRST3423</t>
  </si>
  <si>
    <t>TRST3424</t>
  </si>
  <si>
    <t>TRST3531</t>
  </si>
  <si>
    <t>TRST3532</t>
  </si>
  <si>
    <t>TRST3533</t>
  </si>
  <si>
    <t>TRST3534</t>
  </si>
  <si>
    <t>TRST3535</t>
  </si>
  <si>
    <t>TRST3536</t>
  </si>
  <si>
    <t>TRST3631</t>
  </si>
  <si>
    <t>TRST3642</t>
  </si>
  <si>
    <t>TRST3643</t>
  </si>
  <si>
    <t>TRST3644</t>
  </si>
  <si>
    <t>TRST3721</t>
  </si>
  <si>
    <t>TRST3732</t>
  </si>
  <si>
    <t>TRST4600</t>
  </si>
  <si>
    <t>TRST5035</t>
  </si>
  <si>
    <t>TRST5036</t>
  </si>
  <si>
    <t>TRST5038</t>
  </si>
  <si>
    <t>TRST5041</t>
  </si>
  <si>
    <t>TRST5042</t>
  </si>
  <si>
    <t>TRST5044</t>
  </si>
  <si>
    <t>TRST5052</t>
  </si>
  <si>
    <t>TRST5053</t>
  </si>
  <si>
    <t>TRST5054</t>
  </si>
  <si>
    <t>TRST5055</t>
  </si>
  <si>
    <t>TRST5056</t>
  </si>
  <si>
    <t>VOCN9200</t>
  </si>
  <si>
    <t>WOMN2501</t>
  </si>
  <si>
    <t>WOPR9990</t>
  </si>
  <si>
    <t>WOPR9995</t>
  </si>
  <si>
    <t>WOPR9996</t>
  </si>
  <si>
    <t>SubjCrse</t>
  </si>
  <si>
    <t>Average</t>
  </si>
  <si>
    <t>Expected FTES</t>
  </si>
  <si>
    <t>Historic Attendance</t>
  </si>
  <si>
    <t>Expected Attendance</t>
  </si>
  <si>
    <t>Total</t>
  </si>
  <si>
    <t>Fall 2019</t>
  </si>
  <si>
    <t>Auto/Moto/Construction/Trades</t>
  </si>
  <si>
    <t>Centers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</si>
</sst>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ont="1" applyFill="1" applyBorder="1"/>
    <xf numFmtId="2" fontId="0" fillId="0" borderId="1" xfId="0" applyNumberFormat="1" applyBorder="1"/>
    <xf numFmtId="164" fontId="0" fillId="0" borderId="1" xfId="0" applyNumberFormat="1" applyBorder="1"/>
    <xf numFmtId="2" fontId="1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0" borderId="1" xfId="0" applyFont="1" applyBorder="1"/>
    <xf numFmtId="0" fontId="1" fillId="0" borderId="2" xfId="0" applyFont="1" applyFill="1" applyBorder="1" applyAlignment="1">
      <alignment horizontal="right"/>
    </xf>
    <xf numFmtId="2" fontId="0" fillId="0" borderId="0" xfId="0" applyNumberFormat="1"/>
    <xf numFmtId="2" fontId="1" fillId="0" borderId="0" xfId="0" applyNumberFormat="1" applyFont="1"/>
    <xf numFmtId="0" fontId="1" fillId="0" borderId="0" xfId="0" applyFont="1" applyAlignment="1">
      <alignment wrapText="1"/>
    </xf>
    <xf numFmtId="164" fontId="0" fillId="0" borderId="0" xfId="0" applyNumberFormat="1"/>
    <xf numFmtId="0" fontId="1" fillId="0" borderId="0" xfId="0" applyFont="1" applyFill="1" applyAlignment="1">
      <alignment wrapText="1"/>
    </xf>
    <xf numFmtId="0" fontId="0" fillId="0" borderId="0" xfId="0" applyFill="1"/>
    <xf numFmtId="0" fontId="1" fillId="0" borderId="0" xfId="0" applyFont="1" applyFill="1"/>
  </cellXfs>
  <cellStyles count="1">
    <cellStyle name="Normal" xfId="0" builtinId="0"/>
  </cellStyles>
  <dxfs count="19">
    <dxf>
      <numFmt numFmtId="0" formatCode="General"/>
    </dxf>
    <dxf>
      <numFmt numFmtId="165" formatCode="m/d/yy"/>
    </dxf>
    <dxf>
      <numFmt numFmtId="165" formatCode="m/d/yy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C09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352425</xdr:colOff>
      <xdr:row>4</xdr:row>
      <xdr:rowOff>28575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1275" y="8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2" name="Source1718" displayName="Source1718" ref="A1:AO1534" totalsRowShown="0">
  <autoFilter ref="A1:AO1534"/>
  <tableColumns count="41">
    <tableColumn id="1" name="TermDesc"/>
    <tableColumn id="2" name="Credit_Noncredit"/>
    <tableColumn id="3" name="School"/>
    <tableColumn id="4" name="Department"/>
    <tableColumn id="5" name="CRN"/>
    <tableColumn id="6" name="Subject"/>
    <tableColumn id="7" name="Course"/>
    <tableColumn id="8" name="Section"/>
    <tableColumn id="9" name="Title"/>
    <tableColumn id="10" name="SessionCode"/>
    <tableColumn id="11" name="ScheduleMethod"/>
    <tableColumn id="12" name="Days"/>
    <tableColumn id="13" name="BeginTime"/>
    <tableColumn id="14" name="EndTime"/>
    <tableColumn id="15" name="Bldg"/>
    <tableColumn id="16" name="Room"/>
    <tableColumn id="17" name="Center"/>
    <tableColumn id="18" name="PartOfTerm"/>
    <tableColumn id="19" name="StartDate" dataDxfId="2"/>
    <tableColumn id="20" name="EndDate" dataDxfId="1"/>
    <tableColumn id="21" name="Instructor"/>
    <tableColumn id="22" name="AccountingMethod"/>
    <tableColumn id="23" name="Enrollment320"/>
    <tableColumn id="24" name="CurrentEnrollment"/>
    <tableColumn id="25" name="Capacity"/>
    <tableColumn id="26" name="FillRate"/>
    <tableColumn id="27" name="CrosslistID"/>
    <tableColumn id="28" name="XLSTEnrollment"/>
    <tableColumn id="29" name="XLSTCapacity"/>
    <tableColumn id="30" name="XLSTFillRate"/>
    <tableColumn id="31" name="OverallFillRate"/>
    <tableColumn id="32" name="WaitlistEnrollment"/>
    <tableColumn id="33" name="WaitlistCapacity"/>
    <tableColumn id="34" name="ResidentFTES"/>
    <tableColumn id="35" name="TotalFTES"/>
    <tableColumn id="36" name="FTEF"/>
    <tableColumn id="37" name="Times"/>
    <tableColumn id="38" name="Locations"/>
    <tableColumn id="39" name="LinkCode"/>
    <tableColumn id="40" name="TotalScheduledHours"/>
    <tableColumn id="41" name="Average Hourly Attendance" dataDxfId="0">
      <calculatedColumnFormula>Source1718[[#This Row],[TotalFTES]]*525/Source1718[[#This Row],[TotalScheduledHours]]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opLeftCell="A61" zoomScaleNormal="100" workbookViewId="0">
      <selection activeCell="G82" sqref="G82"/>
    </sheetView>
  </sheetViews>
  <sheetFormatPr defaultColWidth="11" defaultRowHeight="15.75" x14ac:dyDescent="0.25"/>
  <cols>
    <col min="1" max="1" width="26.875" bestFit="1" customWidth="1"/>
    <col min="2" max="2" width="27.875" bestFit="1" customWidth="1"/>
    <col min="4" max="6" width="12.5" hidden="1" customWidth="1"/>
    <col min="7" max="7" width="12.5" customWidth="1"/>
  </cols>
  <sheetData>
    <row r="1" spans="1:7" x14ac:dyDescent="0.25">
      <c r="A1" s="3" t="s">
        <v>2</v>
      </c>
      <c r="B1" s="3" t="s">
        <v>3</v>
      </c>
      <c r="C1" s="4"/>
      <c r="D1" s="12" t="s">
        <v>1769</v>
      </c>
      <c r="E1" s="12" t="s">
        <v>1770</v>
      </c>
      <c r="F1" s="12"/>
      <c r="G1" s="12" t="s">
        <v>2168</v>
      </c>
    </row>
    <row r="2" spans="1:7" x14ac:dyDescent="0.25">
      <c r="A2" s="3" t="s">
        <v>40</v>
      </c>
      <c r="B2" s="13" t="s">
        <v>165</v>
      </c>
      <c r="C2" s="4" t="s">
        <v>201</v>
      </c>
      <c r="D2" s="6">
        <f>SUMIFS(Source1718[TotalFTES],Source1718[TermDesc],D$1,Source1718[Department],$B2)</f>
        <v>59.728999999999999</v>
      </c>
      <c r="E2" s="6">
        <f>SUMIFS(Source1718[TotalFTES],Source1718[TermDesc],E$1,Source1718[Department],$B2)</f>
        <v>49.690999999999995</v>
      </c>
      <c r="F2" s="6"/>
      <c r="G2" s="6">
        <v>52</v>
      </c>
    </row>
    <row r="3" spans="1:7" x14ac:dyDescent="0.25">
      <c r="A3" s="3"/>
      <c r="B3" s="3"/>
      <c r="C3" s="4" t="s">
        <v>31</v>
      </c>
      <c r="D3" s="7">
        <f>SUMIFS(Source1718[FTEF],Source1718[TermDesc],D$1,Source1718[Department],$B2)</f>
        <v>4.6398999999999999</v>
      </c>
      <c r="E3" s="7">
        <f>SUMIFS(Source1718[FTEF],Source1718[TermDesc],E$1,Source1718[Department],$B2)</f>
        <v>4.0685000000000002</v>
      </c>
      <c r="F3" s="7"/>
      <c r="G3" s="7">
        <v>3.8</v>
      </c>
    </row>
    <row r="4" spans="1:7" x14ac:dyDescent="0.25">
      <c r="A4" s="3"/>
      <c r="B4" s="3"/>
      <c r="C4" s="4" t="s">
        <v>202</v>
      </c>
      <c r="D4" s="6">
        <f>IF(D3&gt;0,D2/D3,"")</f>
        <v>12.87290674367982</v>
      </c>
      <c r="E4" s="6">
        <f t="shared" ref="E4:G4" si="0">IF(E3&gt;0,E2/E3,"")</f>
        <v>12.213592233009708</v>
      </c>
      <c r="F4" s="6" t="str">
        <f t="shared" si="0"/>
        <v/>
      </c>
      <c r="G4" s="6">
        <f t="shared" si="0"/>
        <v>13.684210526315789</v>
      </c>
    </row>
    <row r="5" spans="1:7" x14ac:dyDescent="0.25">
      <c r="A5" s="3"/>
      <c r="B5" s="3"/>
      <c r="C5" s="4"/>
      <c r="D5" s="12"/>
      <c r="E5" s="12"/>
      <c r="F5" s="12"/>
      <c r="G5" s="12"/>
    </row>
    <row r="6" spans="1:7" x14ac:dyDescent="0.25">
      <c r="A6" s="3"/>
      <c r="B6" s="13" t="s">
        <v>242</v>
      </c>
      <c r="C6" s="4" t="s">
        <v>201</v>
      </c>
      <c r="D6" s="6">
        <f>SUMIFS(Source1718[TotalFTES],Source1718[TermDesc],D$1,Source1718[Department],$B6)</f>
        <v>10.705</v>
      </c>
      <c r="E6" s="6">
        <f>SUMIFS(Source1718[TotalFTES],Source1718[TermDesc],E$1,Source1718[Department],$B6)</f>
        <v>11.882</v>
      </c>
      <c r="F6" s="6"/>
      <c r="G6" s="6">
        <v>3</v>
      </c>
    </row>
    <row r="7" spans="1:7" x14ac:dyDescent="0.25">
      <c r="A7" s="3"/>
      <c r="B7" s="3"/>
      <c r="C7" s="4" t="s">
        <v>31</v>
      </c>
      <c r="D7" s="7">
        <f>SUMIFS(Source1718[FTEF],Source1718[TermDesc],D$1,Source1718[Department],$B6)</f>
        <v>0.74970000000000003</v>
      </c>
      <c r="E7" s="7">
        <f>SUMIFS(Source1718[FTEF],Source1718[TermDesc],E$1,Source1718[Department],$B6)</f>
        <v>0.80000000000000016</v>
      </c>
      <c r="F7" s="7"/>
      <c r="G7" s="7">
        <v>0.2</v>
      </c>
    </row>
    <row r="8" spans="1:7" x14ac:dyDescent="0.25">
      <c r="A8" s="3"/>
      <c r="B8" s="3"/>
      <c r="C8" s="4" t="s">
        <v>202</v>
      </c>
      <c r="D8" s="6">
        <f>IF(D7&gt;0,D6/D7,"")</f>
        <v>14.279044951313859</v>
      </c>
      <c r="E8" s="6">
        <f t="shared" ref="E8" si="1">IF(E7&gt;0,E6/E7,"")</f>
        <v>14.852499999999997</v>
      </c>
      <c r="F8" s="6" t="str">
        <f t="shared" ref="F8" si="2">IF(F7&gt;0,F6/F7,"")</f>
        <v/>
      </c>
      <c r="G8" s="6">
        <f>G6/G7</f>
        <v>15</v>
      </c>
    </row>
    <row r="9" spans="1:7" x14ac:dyDescent="0.25">
      <c r="A9" s="3"/>
      <c r="B9" s="3"/>
      <c r="C9" s="4"/>
      <c r="D9" s="12"/>
      <c r="E9" s="12"/>
      <c r="F9" s="12"/>
      <c r="G9" s="12"/>
    </row>
    <row r="10" spans="1:7" x14ac:dyDescent="0.25">
      <c r="A10" s="11" t="s">
        <v>167</v>
      </c>
      <c r="B10" s="4" t="s">
        <v>168</v>
      </c>
      <c r="C10" s="4" t="s">
        <v>201</v>
      </c>
      <c r="D10" s="6">
        <f>SUMIFS(Source1718[TotalFTES],Source1718[TermDesc],D$1,Source1718[Department],$B10)</f>
        <v>0.49199999999999999</v>
      </c>
      <c r="E10" s="6">
        <f>SUMIFS(Source1718[TotalFTES],Source1718[TermDesc],E$1,Source1718[Department],$B10)</f>
        <v>0</v>
      </c>
      <c r="F10" s="6"/>
      <c r="G10" s="6">
        <v>0</v>
      </c>
    </row>
    <row r="11" spans="1:7" x14ac:dyDescent="0.25">
      <c r="A11" s="4"/>
      <c r="B11" s="4"/>
      <c r="C11" s="4" t="s">
        <v>31</v>
      </c>
      <c r="D11" s="7">
        <f>SUMIFS(Source1718[FTEF],Source1718[TermDesc],D$1,Source1718[Department],$B10)</f>
        <v>0.08</v>
      </c>
      <c r="E11" s="7">
        <f>SUMIFS(Source1718[FTEF],Source1718[TermDesc],E$1,Source1718[Department],$B10)</f>
        <v>0</v>
      </c>
      <c r="F11" s="7"/>
      <c r="G11" s="7">
        <v>0</v>
      </c>
    </row>
    <row r="12" spans="1:7" x14ac:dyDescent="0.25">
      <c r="A12" s="4"/>
      <c r="B12" s="4"/>
      <c r="C12" s="4" t="s">
        <v>202</v>
      </c>
      <c r="D12" s="6">
        <f>IF(D11&gt;0,D10/D11,"")</f>
        <v>6.1499999999999995</v>
      </c>
      <c r="E12" s="6" t="str">
        <f t="shared" ref="E12" si="3">IF(E11&gt;0,E10/E11,"")</f>
        <v/>
      </c>
      <c r="F12" s="6" t="str">
        <f t="shared" ref="F12" si="4">IF(F11&gt;0,F10/F11,"")</f>
        <v/>
      </c>
      <c r="G12" s="6" t="str">
        <f t="shared" ref="G12" si="5">IF(G11&gt;0,G10/G11,"")</f>
        <v/>
      </c>
    </row>
    <row r="13" spans="1:7" x14ac:dyDescent="0.25">
      <c r="A13" s="4"/>
      <c r="B13" s="4"/>
      <c r="C13" s="4"/>
      <c r="D13" s="4"/>
      <c r="E13" s="4"/>
      <c r="F13" s="4"/>
      <c r="G13" s="4"/>
    </row>
    <row r="14" spans="1:7" x14ac:dyDescent="0.25">
      <c r="A14" s="4"/>
      <c r="B14" s="4" t="s">
        <v>247</v>
      </c>
      <c r="C14" s="4" t="s">
        <v>201</v>
      </c>
      <c r="D14" s="6">
        <f>SUMIFS(Source1718[TotalFTES],Source1718[TermDesc],D$1,Source1718[Department],$B14)</f>
        <v>0.9870000000000001</v>
      </c>
      <c r="E14" s="6">
        <f>SUMIFS(Source1718[TotalFTES],Source1718[TermDesc],E$1,Source1718[Department],$B14)</f>
        <v>1.645</v>
      </c>
      <c r="F14" s="6"/>
      <c r="G14" s="6">
        <v>1.6</v>
      </c>
    </row>
    <row r="15" spans="1:7" x14ac:dyDescent="0.25">
      <c r="A15" s="4"/>
      <c r="B15" s="4"/>
      <c r="C15" s="4" t="s">
        <v>31</v>
      </c>
      <c r="D15" s="7">
        <f>SUMIFS(Source1718[FTEF],Source1718[TermDesc],D$1,Source1718[Department],$B14)</f>
        <v>7.3200000000000001E-2</v>
      </c>
      <c r="E15" s="7">
        <f>SUMIFS(Source1718[FTEF],Source1718[TermDesc],E$1,Source1718[Department],$B14)</f>
        <v>7.3200000000000001E-2</v>
      </c>
      <c r="F15" s="7"/>
      <c r="G15" s="7">
        <v>7.2999999999999995E-2</v>
      </c>
    </row>
    <row r="16" spans="1:7" x14ac:dyDescent="0.25">
      <c r="A16" s="4"/>
      <c r="B16" s="4"/>
      <c r="C16" s="4" t="s">
        <v>202</v>
      </c>
      <c r="D16" s="6">
        <f>IF(D15&gt;0,D14/D15,"")</f>
        <v>13.483606557377051</v>
      </c>
      <c r="E16" s="6">
        <f t="shared" ref="E16" si="6">IF(E15&gt;0,E14/E15,"")</f>
        <v>22.472677595628415</v>
      </c>
      <c r="F16" s="6" t="str">
        <f t="shared" ref="F16" si="7">IF(F15&gt;0,F14/F15,"")</f>
        <v/>
      </c>
      <c r="G16" s="6">
        <f t="shared" ref="G16" si="8">IF(G15&gt;0,G14/G15,"")</f>
        <v>21.917808219178085</v>
      </c>
    </row>
    <row r="17" spans="1:8" x14ac:dyDescent="0.25">
      <c r="A17" s="4"/>
      <c r="B17" s="4"/>
      <c r="C17" s="4"/>
      <c r="D17" s="4"/>
      <c r="E17" s="4"/>
      <c r="F17" s="4"/>
      <c r="G17" s="4"/>
    </row>
    <row r="18" spans="1:8" x14ac:dyDescent="0.25">
      <c r="A18" s="3" t="s">
        <v>125</v>
      </c>
      <c r="B18" s="4" t="s">
        <v>249</v>
      </c>
      <c r="C18" s="4" t="s">
        <v>201</v>
      </c>
      <c r="D18" s="6">
        <f>SUMIFS(Source1718[TotalFTES],Source1718[TermDesc],D$1,Source1718[Department],$B18)</f>
        <v>126.97099999999999</v>
      </c>
      <c r="E18" s="6">
        <f>SUMIFS(Source1718[TotalFTES],Source1718[TermDesc],E$1,Source1718[Department],$B18)</f>
        <v>122.82600000000002</v>
      </c>
      <c r="F18" s="6"/>
      <c r="G18" s="6">
        <v>122</v>
      </c>
    </row>
    <row r="19" spans="1:8" x14ac:dyDescent="0.25">
      <c r="A19" s="4"/>
      <c r="B19" s="4"/>
      <c r="C19" s="4" t="s">
        <v>31</v>
      </c>
      <c r="D19" s="7">
        <f>SUMIFS(Source1718[FTEF],Source1718[TermDesc],D$1,Source1718[Department],$B18)</f>
        <v>7.8521000000000072</v>
      </c>
      <c r="E19" s="7">
        <f>SUMIFS(Source1718[FTEF],Source1718[TermDesc],E$1,Source1718[Department],$B18)</f>
        <v>7.811000000000007</v>
      </c>
      <c r="F19" s="7"/>
      <c r="G19" s="7">
        <v>7.2</v>
      </c>
    </row>
    <row r="20" spans="1:8" x14ac:dyDescent="0.25">
      <c r="A20" s="4"/>
      <c r="B20" s="4"/>
      <c r="C20" s="4" t="s">
        <v>202</v>
      </c>
      <c r="D20" s="6">
        <f>IF(D19&gt;0,D18/D19,"")</f>
        <v>16.170323862406221</v>
      </c>
      <c r="E20" s="6">
        <f t="shared" ref="E20" si="9">IF(E19&gt;0,E18/E19,"")</f>
        <v>15.724747151453068</v>
      </c>
      <c r="F20" s="6" t="str">
        <f t="shared" ref="F20" si="10">IF(F19&gt;0,F18/F19,"")</f>
        <v/>
      </c>
      <c r="G20" s="6">
        <f t="shared" ref="G20" si="11">IF(G19&gt;0,G18/G19,"")</f>
        <v>16.944444444444443</v>
      </c>
    </row>
    <row r="21" spans="1:8" x14ac:dyDescent="0.25">
      <c r="A21" s="4"/>
      <c r="B21" s="4"/>
      <c r="C21" s="4"/>
      <c r="D21" s="4"/>
      <c r="E21" s="4"/>
      <c r="F21" s="4"/>
      <c r="G21" s="4"/>
    </row>
    <row r="22" spans="1:8" x14ac:dyDescent="0.25">
      <c r="A22" s="4"/>
      <c r="B22" s="4" t="s">
        <v>126</v>
      </c>
      <c r="C22" s="4" t="s">
        <v>201</v>
      </c>
      <c r="D22" s="6">
        <f>SUMIFS(Source1718[TotalFTES],Source1718[TermDesc],D$1,Source1718[Department],$B22)</f>
        <v>6.27</v>
      </c>
      <c r="E22" s="6">
        <f>SUMIFS(Source1718[TotalFTES],Source1718[TermDesc],E$1,Source1718[Department],$B22)</f>
        <v>3.2809999999999997</v>
      </c>
      <c r="F22" s="6"/>
      <c r="G22" s="6">
        <v>6.5</v>
      </c>
    </row>
    <row r="23" spans="1:8" x14ac:dyDescent="0.25">
      <c r="A23" s="4"/>
      <c r="B23" s="4"/>
      <c r="C23" s="4" t="s">
        <v>31</v>
      </c>
      <c r="D23" s="7">
        <f>SUMIFS(Source1718[FTEF],Source1718[TermDesc],D$1,Source1718[Department],$B22)</f>
        <v>0.38570000000000004</v>
      </c>
      <c r="E23" s="7">
        <f>SUMIFS(Source1718[FTEF],Source1718[TermDesc],E$1,Source1718[Department],$B22)</f>
        <v>0.40370000000000006</v>
      </c>
      <c r="F23" s="7"/>
      <c r="G23" s="7">
        <v>0.34</v>
      </c>
    </row>
    <row r="24" spans="1:8" x14ac:dyDescent="0.25">
      <c r="A24" s="4"/>
      <c r="B24" s="4"/>
      <c r="C24" s="4" t="s">
        <v>202</v>
      </c>
      <c r="D24" s="6">
        <f>IF(D23&gt;0,D22/D23,"")</f>
        <v>16.256157635467979</v>
      </c>
      <c r="E24" s="6">
        <f t="shared" ref="E24" si="12">IF(E23&gt;0,E22/E23,"")</f>
        <v>8.1273222690116409</v>
      </c>
      <c r="F24" s="6" t="str">
        <f t="shared" ref="F24" si="13">IF(F23&gt;0,F22/F23,"")</f>
        <v/>
      </c>
      <c r="G24" s="6">
        <f t="shared" ref="G24" si="14">IF(G23&gt;0,G22/G23,"")</f>
        <v>19.117647058823529</v>
      </c>
    </row>
    <row r="25" spans="1:8" x14ac:dyDescent="0.25">
      <c r="A25" s="4"/>
      <c r="B25" s="4"/>
      <c r="C25" s="4"/>
      <c r="D25" s="4"/>
      <c r="E25" s="4"/>
      <c r="F25" s="4"/>
      <c r="G25" s="4"/>
    </row>
    <row r="26" spans="1:8" x14ac:dyDescent="0.25">
      <c r="A26" s="4"/>
      <c r="B26" s="4" t="s">
        <v>132</v>
      </c>
      <c r="C26" s="4" t="s">
        <v>201</v>
      </c>
      <c r="D26" s="6">
        <f>SUMIFS(Source1718[TotalFTES],Source1718[TermDesc],D$1,Source1718[Department],$B26)</f>
        <v>40.462000000000003</v>
      </c>
      <c r="E26" s="6">
        <f>SUMIFS(Source1718[TotalFTES],Source1718[TermDesc],E$1,Source1718[Department],$B26)</f>
        <v>46.598000000000006</v>
      </c>
      <c r="F26" s="6"/>
      <c r="G26" s="6">
        <v>41</v>
      </c>
    </row>
    <row r="27" spans="1:8" x14ac:dyDescent="0.25">
      <c r="A27" s="4"/>
      <c r="B27" s="4"/>
      <c r="C27" s="4" t="s">
        <v>31</v>
      </c>
      <c r="D27" s="7">
        <f>SUMIFS(Source1718[FTEF],Source1718[TermDesc],D$1,Source1718[Department],$B26)</f>
        <v>1.5748000000000004</v>
      </c>
      <c r="E27" s="7">
        <f>SUMIFS(Source1718[FTEF],Source1718[TermDesc],E$1,Source1718[Department],$B26)</f>
        <v>1.8148000000000006</v>
      </c>
      <c r="F27" s="7"/>
      <c r="G27" s="7">
        <v>1.57</v>
      </c>
    </row>
    <row r="28" spans="1:8" x14ac:dyDescent="0.25">
      <c r="A28" s="4"/>
      <c r="B28" s="4"/>
      <c r="C28" s="4" t="s">
        <v>202</v>
      </c>
      <c r="D28" s="6">
        <f>IF(D27&gt;0,D26/D27,"")</f>
        <v>25.693421386842768</v>
      </c>
      <c r="E28" s="6">
        <f t="shared" ref="E28" si="15">IF(E27&gt;0,E26/E27,"")</f>
        <v>25.676658584968035</v>
      </c>
      <c r="F28" s="6" t="str">
        <f t="shared" ref="F28" si="16">IF(F27&gt;0,F26/F27,"")</f>
        <v/>
      </c>
      <c r="G28" s="6">
        <f t="shared" ref="G28" si="17">IF(G27&gt;0,G26/G27,"")</f>
        <v>26.114649681528661</v>
      </c>
    </row>
    <row r="29" spans="1:8" x14ac:dyDescent="0.25">
      <c r="A29" s="4"/>
      <c r="B29" s="4"/>
      <c r="C29" s="4"/>
      <c r="D29" s="4"/>
      <c r="E29" s="4"/>
      <c r="F29" s="4"/>
      <c r="G29" s="4"/>
    </row>
    <row r="30" spans="1:8" x14ac:dyDescent="0.25">
      <c r="A30" s="4"/>
      <c r="B30" s="4" t="s">
        <v>270</v>
      </c>
      <c r="C30" s="4" t="s">
        <v>201</v>
      </c>
      <c r="D30" s="6">
        <f>SUMIFS(Source1718[TotalFTES],Source1718[TermDesc],D$1,Source1718[Department],$B30)</f>
        <v>10.465</v>
      </c>
      <c r="E30" s="6">
        <f>SUMIFS(Source1718[TotalFTES],Source1718[TermDesc],E$1,Source1718[Department],$B30)</f>
        <v>8.9830000000000005</v>
      </c>
      <c r="F30" s="6"/>
      <c r="G30" s="6">
        <v>10.47</v>
      </c>
    </row>
    <row r="31" spans="1:8" x14ac:dyDescent="0.25">
      <c r="A31" s="4"/>
      <c r="B31" s="4"/>
      <c r="C31" s="4" t="s">
        <v>31</v>
      </c>
      <c r="D31" s="7">
        <f>SUMIFS(Source1718[FTEF],Source1718[TermDesc],D$1,Source1718[Department],$B30)</f>
        <v>1.7623</v>
      </c>
      <c r="E31" s="7">
        <f>SUMIFS(Source1718[FTEF],Source1718[TermDesc],E$1,Source1718[Department],$B30)</f>
        <v>0.78290000000000004</v>
      </c>
      <c r="F31" s="7"/>
      <c r="G31" s="7">
        <v>0.79300000000000004</v>
      </c>
    </row>
    <row r="32" spans="1:8" x14ac:dyDescent="0.25">
      <c r="A32" s="4"/>
      <c r="B32" s="4"/>
      <c r="C32" s="4" t="s">
        <v>202</v>
      </c>
      <c r="D32" s="6">
        <f>IF(D31&gt;0,D30/D31,"")</f>
        <v>5.938262497872099</v>
      </c>
      <c r="E32" s="6">
        <f t="shared" ref="E32" si="18">IF(E31&gt;0,E30/E31,"")</f>
        <v>11.474006897432622</v>
      </c>
      <c r="F32" s="6" t="str">
        <f t="shared" ref="F32" si="19">IF(F31&gt;0,F30/F31,"")</f>
        <v/>
      </c>
      <c r="G32" s="6">
        <f t="shared" ref="G32" si="20">IF(G31&gt;0,G30/G31,"")</f>
        <v>13.203026481715007</v>
      </c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 t="s">
        <v>139</v>
      </c>
      <c r="C34" s="4" t="s">
        <v>201</v>
      </c>
      <c r="D34" s="6">
        <f>SUMIFS(Source1718[TotalFTES],Source1718[TermDesc],D$1,Source1718[Department],$B34)</f>
        <v>102.84600000000002</v>
      </c>
      <c r="E34" s="6">
        <f>SUMIFS(Source1718[TotalFTES],Source1718[TermDesc],E$1,Source1718[Department],$B34)</f>
        <v>111.51300000000001</v>
      </c>
      <c r="F34" s="6"/>
      <c r="G34" s="6">
        <v>113</v>
      </c>
    </row>
    <row r="35" spans="1:7" x14ac:dyDescent="0.25">
      <c r="A35" s="4"/>
      <c r="B35" s="4"/>
      <c r="C35" s="4" t="s">
        <v>31</v>
      </c>
      <c r="D35" s="7">
        <f>SUMIFS(Source1718[FTEF],Source1718[TermDesc],D$1,Source1718[Department],$B34)</f>
        <v>5.1967000000000008</v>
      </c>
      <c r="E35" s="7">
        <f>SUMIFS(Source1718[FTEF],Source1718[TermDesc],E$1,Source1718[Department],$B34)</f>
        <v>5.7039000000000017</v>
      </c>
      <c r="F35" s="7"/>
      <c r="G35" s="7">
        <v>4.5</v>
      </c>
    </row>
    <row r="36" spans="1:7" x14ac:dyDescent="0.25">
      <c r="A36" s="4"/>
      <c r="B36" s="4"/>
      <c r="C36" s="4" t="s">
        <v>202</v>
      </c>
      <c r="D36" s="6">
        <f>IF(D35&gt;0,D34/D35,"")</f>
        <v>19.790636365385726</v>
      </c>
      <c r="E36" s="6">
        <f t="shared" ref="E36" si="21">IF(E35&gt;0,E34/E35,"")</f>
        <v>19.550307684216058</v>
      </c>
      <c r="F36" s="6" t="str">
        <f t="shared" ref="F36" si="22">IF(F35&gt;0,F34/F35,"")</f>
        <v/>
      </c>
      <c r="G36" s="6">
        <f t="shared" ref="G36" si="23">IF(G35&gt;0,G34/G35,"")</f>
        <v>25.111111111111111</v>
      </c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11" t="s">
        <v>121</v>
      </c>
      <c r="B38" s="4" t="s">
        <v>122</v>
      </c>
      <c r="C38" s="4" t="s">
        <v>201</v>
      </c>
      <c r="D38" s="6">
        <f>SUMIFS(Source1718[TotalFTES],Source1718[TermDesc],D$1,Source1718[Department],$B38)</f>
        <v>38.146000000000001</v>
      </c>
      <c r="E38" s="6">
        <f>SUMIFS(Source1718[TotalFTES],Source1718[TermDesc],E$1,Source1718[Department],$B38)</f>
        <v>27.451000000000001</v>
      </c>
      <c r="F38" s="6"/>
      <c r="G38" s="6">
        <v>40</v>
      </c>
    </row>
    <row r="39" spans="1:7" x14ac:dyDescent="0.25">
      <c r="A39" s="4"/>
      <c r="B39" s="4"/>
      <c r="C39" s="4" t="s">
        <v>31</v>
      </c>
      <c r="D39" s="7">
        <f>SUMIFS(Source1718[FTEF],Source1718[TermDesc],D$1,Source1718[Department],$B38)</f>
        <v>0</v>
      </c>
      <c r="E39" s="7">
        <f>SUMIFS(Source1718[FTEF],Source1718[TermDesc],E$1,Source1718[Department],$B38)</f>
        <v>0</v>
      </c>
      <c r="F39" s="7"/>
      <c r="G39" s="7">
        <v>0</v>
      </c>
    </row>
    <row r="40" spans="1:7" x14ac:dyDescent="0.25">
      <c r="A40" s="4"/>
      <c r="B40" s="4"/>
      <c r="C40" s="4" t="s">
        <v>202</v>
      </c>
      <c r="D40" s="6" t="str">
        <f>IF(D39&gt;0,D38/D39,"")</f>
        <v/>
      </c>
      <c r="E40" s="6" t="str">
        <f t="shared" ref="E40" si="24">IF(E39&gt;0,E38/E39,"")</f>
        <v/>
      </c>
      <c r="F40" s="6" t="str">
        <f t="shared" ref="F40" si="25">IF(F39&gt;0,F38/F39,"")</f>
        <v/>
      </c>
      <c r="G40" s="6" t="str">
        <f t="shared" ref="G40" si="26">IF(G39&gt;0,G38/G39,"")</f>
        <v/>
      </c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11" t="s">
        <v>33</v>
      </c>
      <c r="B42" s="4" t="s">
        <v>34</v>
      </c>
      <c r="C42" s="4" t="s">
        <v>201</v>
      </c>
      <c r="D42" s="6">
        <f>SUMIFS(Source1718[TotalFTES],Source1718[TermDesc],D$1,Source1718[Department],$B42)</f>
        <v>0</v>
      </c>
      <c r="E42" s="6">
        <f>SUMIFS(Source1718[TotalFTES],Source1718[TermDesc],E$1,Source1718[Department],$B42)</f>
        <v>0</v>
      </c>
      <c r="F42" s="6"/>
      <c r="G42" s="6">
        <v>0</v>
      </c>
    </row>
    <row r="43" spans="1:7" x14ac:dyDescent="0.25">
      <c r="A43" s="11"/>
      <c r="B43" s="4"/>
      <c r="C43" s="4" t="s">
        <v>31</v>
      </c>
      <c r="D43" s="7">
        <f>SUMIFS(Source1718[FTEF],Source1718[TermDesc],D$1,Source1718[Department],$B42)</f>
        <v>0</v>
      </c>
      <c r="E43" s="7">
        <f>SUMIFS(Source1718[FTEF],Source1718[TermDesc],E$1,Source1718[Department],$B42)</f>
        <v>0</v>
      </c>
      <c r="F43" s="7"/>
      <c r="G43" s="7">
        <v>0</v>
      </c>
    </row>
    <row r="44" spans="1:7" x14ac:dyDescent="0.25">
      <c r="A44" s="11"/>
      <c r="B44" s="4"/>
      <c r="C44" s="4" t="s">
        <v>202</v>
      </c>
      <c r="D44" s="6" t="str">
        <f>IF(D43&gt;0,D42/D43,"")</f>
        <v/>
      </c>
      <c r="E44" s="6" t="str">
        <f t="shared" ref="E44" si="27">IF(E43&gt;0,E42/E43,"")</f>
        <v/>
      </c>
      <c r="F44" s="6" t="str">
        <f t="shared" ref="F44" si="28">IF(F43&gt;0,F42/F43,"")</f>
        <v/>
      </c>
      <c r="G44" s="6" t="str">
        <f t="shared" ref="G44" si="29">IF(G43&gt;0,G42/G43,"")</f>
        <v/>
      </c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3" t="s">
        <v>151</v>
      </c>
      <c r="B46" s="4" t="s">
        <v>378</v>
      </c>
      <c r="C46" s="4" t="s">
        <v>201</v>
      </c>
      <c r="D46" s="6">
        <f>SUMIFS(Source1718[TotalFTES],Source1718[TermDesc],D$1,Source1718[Department],$B46)</f>
        <v>0</v>
      </c>
      <c r="E46" s="6">
        <f>SUMIFS(Source1718[TotalFTES],Source1718[TermDesc],E$1,Source1718[Department],$B46)</f>
        <v>0</v>
      </c>
      <c r="F46" s="6"/>
      <c r="G46" s="6">
        <v>0</v>
      </c>
    </row>
    <row r="47" spans="1:7" x14ac:dyDescent="0.25">
      <c r="A47" s="4"/>
      <c r="B47" s="4"/>
      <c r="C47" s="4" t="s">
        <v>31</v>
      </c>
      <c r="D47" s="7">
        <f>SUMIFS(Source1718[FTEF],Source1718[TermDesc],D$1,Source1718[Department],$B46)</f>
        <v>0</v>
      </c>
      <c r="E47" s="7">
        <f>SUMIFS(Source1718[FTEF],Source1718[TermDesc],E$1,Source1718[Department],$B46)</f>
        <v>0</v>
      </c>
      <c r="F47" s="7"/>
      <c r="G47" s="7">
        <v>0</v>
      </c>
    </row>
    <row r="48" spans="1:7" x14ac:dyDescent="0.25">
      <c r="A48" s="4"/>
      <c r="B48" s="4"/>
      <c r="C48" s="4" t="s">
        <v>202</v>
      </c>
      <c r="D48" s="6" t="str">
        <f>IF(D47&gt;0,D46/D47,"")</f>
        <v/>
      </c>
      <c r="E48" s="6" t="str">
        <f t="shared" ref="E48" si="30">IF(E47&gt;0,E46/E47,"")</f>
        <v/>
      </c>
      <c r="F48" s="6" t="str">
        <f t="shared" ref="F48" si="31">IF(F47&gt;0,F46/F47,"")</f>
        <v/>
      </c>
      <c r="G48" s="6" t="str">
        <f t="shared" ref="G48" si="32">IF(G47&gt;0,G46/G47,"")</f>
        <v/>
      </c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 t="s">
        <v>343</v>
      </c>
      <c r="C50" s="4" t="s">
        <v>201</v>
      </c>
      <c r="D50" s="6">
        <f>SUMIFS(Source1718[TotalFTES],Source1718[TermDesc],D$1,Source1718[Department],$B50)</f>
        <v>0</v>
      </c>
      <c r="E50" s="6">
        <f>SUMIFS(Source1718[TotalFTES],Source1718[TermDesc],E$1,Source1718[Department],$B50)</f>
        <v>0</v>
      </c>
      <c r="F50" s="6"/>
      <c r="G50" s="6">
        <v>0</v>
      </c>
    </row>
    <row r="51" spans="1:7" x14ac:dyDescent="0.25">
      <c r="A51" s="4"/>
      <c r="B51" s="4"/>
      <c r="C51" s="4" t="s">
        <v>31</v>
      </c>
      <c r="D51" s="7">
        <f>SUMIFS(Source1718[FTEF],Source1718[TermDesc],D$1,Source1718[Department],$B50)</f>
        <v>0</v>
      </c>
      <c r="E51" s="7">
        <f>SUMIFS(Source1718[FTEF],Source1718[TermDesc],E$1,Source1718[Department],$B50)</f>
        <v>0</v>
      </c>
      <c r="F51" s="7"/>
      <c r="G51" s="7">
        <v>0</v>
      </c>
    </row>
    <row r="52" spans="1:7" x14ac:dyDescent="0.25">
      <c r="A52" s="4"/>
      <c r="B52" s="4"/>
      <c r="C52" s="4" t="s">
        <v>202</v>
      </c>
      <c r="D52" s="6" t="str">
        <f>IF(D51&gt;0,D50/D51,"")</f>
        <v/>
      </c>
      <c r="E52" s="6" t="str">
        <f t="shared" ref="E52" si="33">IF(E51&gt;0,E50/E51,"")</f>
        <v/>
      </c>
      <c r="F52" s="6" t="str">
        <f t="shared" ref="F52" si="34">IF(F51&gt;0,F50/F51,"")</f>
        <v/>
      </c>
      <c r="G52" s="6" t="str">
        <f t="shared" ref="G52" si="35">IF(G51&gt;0,G50/G51,"")</f>
        <v/>
      </c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 t="s">
        <v>152</v>
      </c>
      <c r="C54" s="4" t="s">
        <v>201</v>
      </c>
      <c r="D54" s="6">
        <f>SUMIFS(Source1718[TotalFTES],Source1718[TermDesc],D$1,Source1718[Department],$B54)</f>
        <v>101.26700000000001</v>
      </c>
      <c r="E54" s="6">
        <f>SUMIFS(Source1718[TotalFTES],Source1718[TermDesc],E$1,Source1718[Department],$B54)</f>
        <v>88.88300000000001</v>
      </c>
      <c r="F54" s="6"/>
      <c r="G54" s="6">
        <v>98</v>
      </c>
    </row>
    <row r="55" spans="1:7" x14ac:dyDescent="0.25">
      <c r="A55" s="4"/>
      <c r="B55" s="4"/>
      <c r="C55" s="4" t="s">
        <v>31</v>
      </c>
      <c r="D55" s="7">
        <f>SUMIFS(Source1718[FTEF],Source1718[TermDesc],D$1,Source1718[Department],$B54)</f>
        <v>8.06</v>
      </c>
      <c r="E55" s="7">
        <f>SUMIFS(Source1718[FTEF],Source1718[TermDesc],E$1,Source1718[Department],$B54)</f>
        <v>7.1958000000000011</v>
      </c>
      <c r="F55" s="7"/>
      <c r="G55" s="7">
        <v>6.88</v>
      </c>
    </row>
    <row r="56" spans="1:7" x14ac:dyDescent="0.25">
      <c r="A56" s="4"/>
      <c r="B56" s="4"/>
      <c r="C56" s="4" t="s">
        <v>202</v>
      </c>
      <c r="D56" s="6">
        <f>IF(D55&gt;0,D54/D55,"")</f>
        <v>12.564143920595534</v>
      </c>
      <c r="E56" s="6">
        <f t="shared" ref="E56" si="36">IF(E55&gt;0,E54/E55,"")</f>
        <v>12.352066483226325</v>
      </c>
      <c r="F56" s="6" t="str">
        <f t="shared" ref="F56" si="37">IF(F55&gt;0,F54/F55,"")</f>
        <v/>
      </c>
      <c r="G56" s="6">
        <f t="shared" ref="G56" si="38">IF(G55&gt;0,G54/G55,"")</f>
        <v>14.244186046511627</v>
      </c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 t="s">
        <v>159</v>
      </c>
      <c r="C58" s="4" t="s">
        <v>201</v>
      </c>
      <c r="D58" s="6">
        <f>SUMIFS(Source1718[TotalFTES],Source1718[TermDesc],D$1,Source1718[Department],$B58)</f>
        <v>170.81700000000001</v>
      </c>
      <c r="E58" s="6">
        <f>SUMIFS(Source1718[TotalFTES],Source1718[TermDesc],E$1,Source1718[Department],$B58)</f>
        <v>154.34899999999999</v>
      </c>
      <c r="F58" s="6"/>
      <c r="G58" s="6">
        <v>167</v>
      </c>
    </row>
    <row r="59" spans="1:7" x14ac:dyDescent="0.25">
      <c r="A59" s="4"/>
      <c r="B59" s="4"/>
      <c r="C59" s="4" t="s">
        <v>31</v>
      </c>
      <c r="D59" s="7">
        <f>SUMIFS(Source1718[FTEF],Source1718[TermDesc],D$1,Source1718[Department],$B58)</f>
        <v>0.69810000000000005</v>
      </c>
      <c r="E59" s="7">
        <f>SUMIFS(Source1718[FTEF],Source1718[TermDesc],E$1,Source1718[Department],$B58)</f>
        <v>0.1333</v>
      </c>
      <c r="F59" s="7"/>
      <c r="G59" s="7">
        <v>0.13300000000000001</v>
      </c>
    </row>
    <row r="60" spans="1:7" x14ac:dyDescent="0.25">
      <c r="A60" s="4"/>
      <c r="B60" s="4"/>
      <c r="C60" s="4" t="s">
        <v>202</v>
      </c>
      <c r="D60" s="6">
        <f>IF(D59&gt;0,D58/D59,"")</f>
        <v>244.68844005156853</v>
      </c>
      <c r="E60" s="6">
        <f t="shared" ref="E60" si="39">IF(E59&gt;0,E58/E59,"")</f>
        <v>1157.9069767441858</v>
      </c>
      <c r="F60" s="6" t="str">
        <f t="shared" ref="F60" si="40">IF(F59&gt;0,F58/F59,"")</f>
        <v/>
      </c>
      <c r="G60" s="6">
        <f t="shared" ref="G60" si="41">IF(G59&gt;0,G58/G59,"")</f>
        <v>1255.6390977443609</v>
      </c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3" t="s">
        <v>183</v>
      </c>
      <c r="B62" s="4" t="s">
        <v>346</v>
      </c>
      <c r="C62" s="4" t="s">
        <v>201</v>
      </c>
      <c r="D62" s="6">
        <f>SUMIFS(Source1718[TotalFTES],Source1718[TermDesc],D$1,Source1718[Department],$B62)</f>
        <v>0</v>
      </c>
      <c r="E62" s="6">
        <f>SUMIFS(Source1718[TotalFTES],Source1718[TermDesc],E$1,Source1718[Department],$B62)</f>
        <v>0</v>
      </c>
      <c r="F62" s="6"/>
      <c r="G62" s="6">
        <v>0</v>
      </c>
    </row>
    <row r="63" spans="1:7" x14ac:dyDescent="0.25">
      <c r="A63" s="4"/>
      <c r="B63" s="4"/>
      <c r="C63" s="4" t="s">
        <v>31</v>
      </c>
      <c r="D63" s="7">
        <f>SUMIFS(Source1718[FTEF],Source1718[TermDesc],D$1,Source1718[Department],$B62)</f>
        <v>1.3646</v>
      </c>
      <c r="E63" s="7">
        <f>SUMIFS(Source1718[FTEF],Source1718[TermDesc],E$1,Source1718[Department],$B62)</f>
        <v>1.6595</v>
      </c>
      <c r="F63" s="7"/>
      <c r="G63" s="7">
        <v>1.3</v>
      </c>
    </row>
    <row r="64" spans="1:7" x14ac:dyDescent="0.25">
      <c r="A64" s="4"/>
      <c r="B64" s="4"/>
      <c r="C64" s="4" t="s">
        <v>202</v>
      </c>
      <c r="D64" s="6">
        <f>IF(D63&gt;0,D62/D63,"")</f>
        <v>0</v>
      </c>
      <c r="E64" s="6">
        <f t="shared" ref="E64" si="42">IF(E63&gt;0,E62/E63,"")</f>
        <v>0</v>
      </c>
      <c r="F64" s="6" t="str">
        <f t="shared" ref="F64" si="43">IF(F63&gt;0,F62/F63,"")</f>
        <v/>
      </c>
      <c r="G64" s="6">
        <f t="shared" ref="G64" si="44">IF(G63&gt;0,G62/G63,"")</f>
        <v>0</v>
      </c>
    </row>
    <row r="65" spans="1:9" x14ac:dyDescent="0.25">
      <c r="A65" s="4"/>
      <c r="B65" s="4"/>
      <c r="C65" s="4"/>
      <c r="D65" s="4"/>
      <c r="E65" s="4"/>
      <c r="F65" s="4"/>
      <c r="G65" s="4"/>
    </row>
    <row r="66" spans="1:9" x14ac:dyDescent="0.25">
      <c r="A66" s="4"/>
      <c r="B66" s="4" t="s">
        <v>2169</v>
      </c>
      <c r="C66" s="4" t="s">
        <v>201</v>
      </c>
      <c r="D66" s="6">
        <f>SUMIFS(Source1718[TotalFTES],Source1718[TermDesc],D$1,Source1718[Department],$B66)</f>
        <v>0</v>
      </c>
      <c r="E66" s="6">
        <f>SUMIFS(Source1718[TotalFTES],Source1718[TermDesc],E$1,Source1718[Department],$B66)</f>
        <v>0</v>
      </c>
      <c r="F66" s="6"/>
      <c r="G66" s="6">
        <v>12</v>
      </c>
      <c r="H66" s="15"/>
      <c r="I66" s="15"/>
    </row>
    <row r="67" spans="1:9" x14ac:dyDescent="0.25">
      <c r="A67" s="4"/>
      <c r="B67" s="4"/>
      <c r="C67" s="4" t="s">
        <v>31</v>
      </c>
      <c r="D67" s="7">
        <f>SUMIFS(Source1718[FTEF],Source1718[TermDesc],D$1,Source1718[Department],$B66)</f>
        <v>0</v>
      </c>
      <c r="E67" s="7">
        <f>SUMIFS(Source1718[FTEF],Source1718[TermDesc],E$1,Source1718[Department],$B66)</f>
        <v>0</v>
      </c>
      <c r="F67" s="7"/>
      <c r="G67" s="7">
        <v>1.93</v>
      </c>
      <c r="H67" s="15"/>
      <c r="I67" s="18"/>
    </row>
    <row r="68" spans="1:9" x14ac:dyDescent="0.25">
      <c r="A68" s="4"/>
      <c r="B68" s="4"/>
      <c r="C68" s="4" t="s">
        <v>202</v>
      </c>
      <c r="D68" s="6" t="str">
        <f>IF(D67&gt;0,D66/D67,"")</f>
        <v/>
      </c>
      <c r="E68" s="6" t="str">
        <f t="shared" ref="E68" si="45">IF(E67&gt;0,E66/E67,"")</f>
        <v/>
      </c>
      <c r="F68" s="6" t="str">
        <f t="shared" ref="F68" si="46">IF(F67&gt;0,F66/F67,"")</f>
        <v/>
      </c>
      <c r="G68" s="6">
        <f t="shared" ref="G68" si="47">IF(G67&gt;0,G66/G67,"")</f>
        <v>6.2176165803108807</v>
      </c>
      <c r="I68" s="15"/>
    </row>
    <row r="69" spans="1:9" x14ac:dyDescent="0.25">
      <c r="A69" s="4"/>
      <c r="B69" s="4"/>
      <c r="C69" s="4"/>
      <c r="D69" s="4"/>
      <c r="E69" s="4"/>
      <c r="F69" s="4"/>
      <c r="G69" s="4"/>
    </row>
    <row r="70" spans="1:9" x14ac:dyDescent="0.25">
      <c r="A70" s="3"/>
      <c r="B70" s="4" t="s">
        <v>362</v>
      </c>
      <c r="C70" s="4" t="s">
        <v>201</v>
      </c>
      <c r="D70" s="6">
        <f>SUMIFS(Source1718[TotalFTES],Source1718[TermDesc],D$1,Source1718[Department],$B70)</f>
        <v>0</v>
      </c>
      <c r="E70" s="6">
        <f>SUMIFS(Source1718[TotalFTES],Source1718[TermDesc],E$1,Source1718[Department],$B70)</f>
        <v>0</v>
      </c>
      <c r="F70" s="6"/>
      <c r="G70" s="6">
        <v>0</v>
      </c>
    </row>
    <row r="71" spans="1:9" x14ac:dyDescent="0.25">
      <c r="A71" s="4"/>
      <c r="B71" s="4"/>
      <c r="C71" s="4" t="s">
        <v>31</v>
      </c>
      <c r="D71" s="7">
        <f>SUMIFS(Source1718[FTEF],Source1718[TermDesc],D$1,Source1718[Department],$B70)</f>
        <v>0</v>
      </c>
      <c r="E71" s="7">
        <f>SUMIFS(Source1718[FTEF],Source1718[TermDesc],E$1,Source1718[Department],$B70)</f>
        <v>0</v>
      </c>
      <c r="F71" s="7"/>
      <c r="G71" s="7">
        <v>0</v>
      </c>
    </row>
    <row r="72" spans="1:9" x14ac:dyDescent="0.25">
      <c r="A72" s="4"/>
      <c r="B72" s="4"/>
      <c r="C72" s="4" t="s">
        <v>202</v>
      </c>
      <c r="D72" s="6" t="str">
        <f>IF(D71&gt;0,D70/D71,"")</f>
        <v/>
      </c>
      <c r="E72" s="6" t="str">
        <f t="shared" ref="E72" si="48">IF(E71&gt;0,E70/E71,"")</f>
        <v/>
      </c>
      <c r="F72" s="6" t="str">
        <f t="shared" ref="F72" si="49">IF(F71&gt;0,F70/F71,"")</f>
        <v/>
      </c>
      <c r="G72" s="6" t="str">
        <f t="shared" ref="G72" si="50">IF(G71&gt;0,G70/G71,"")</f>
        <v/>
      </c>
    </row>
    <row r="73" spans="1:9" x14ac:dyDescent="0.25">
      <c r="A73" s="4"/>
      <c r="B73" s="4"/>
      <c r="C73" s="4"/>
      <c r="D73" s="4"/>
      <c r="E73" s="4"/>
      <c r="F73" s="4"/>
      <c r="G73" s="4"/>
    </row>
    <row r="75" spans="1:9" x14ac:dyDescent="0.25">
      <c r="B75" s="3" t="s">
        <v>1773</v>
      </c>
      <c r="C75" s="10" t="s">
        <v>203</v>
      </c>
      <c r="D75" s="12" t="s">
        <v>1769</v>
      </c>
      <c r="E75" s="12" t="s">
        <v>1770</v>
      </c>
      <c r="F75" s="12"/>
      <c r="G75" s="12" t="s">
        <v>2168</v>
      </c>
    </row>
    <row r="76" spans="1:9" x14ac:dyDescent="0.25">
      <c r="B76" s="4"/>
      <c r="C76" s="4" t="s">
        <v>201</v>
      </c>
      <c r="D76" s="6">
        <f>D2+D6+D10+D14+D18+D22+D26+D30+D34+D38+D42+D46+D50+D54+D58+D62+D66+D70</f>
        <v>669.15699999999993</v>
      </c>
      <c r="E76" s="6">
        <f>E2+E6+E10+E14+E18+E22+E26+E30+E34+E38+E42+E46+E50+E54+E58+E62+E66+E70</f>
        <v>627.10200000000009</v>
      </c>
      <c r="F76" s="4"/>
      <c r="G76" s="6">
        <f>G2+G6+G10+G14+G18+G22+G26+G30+G34+G38+G42+G46+G50+G54+G58+G62+G66+G70</f>
        <v>666.56999999999994</v>
      </c>
    </row>
    <row r="77" spans="1:9" x14ac:dyDescent="0.25">
      <c r="B77" s="4"/>
      <c r="C77" s="4" t="s">
        <v>31</v>
      </c>
      <c r="D77" s="6">
        <f>D3+D7+D11+D15+D19+D23+D27+D31+D35+D39+D43+D47+D51+D55+D59+D63+D67+D71</f>
        <v>32.437100000000008</v>
      </c>
      <c r="E77" s="6">
        <f>E3+E7+E11+E15+E19+E23+E27+E31+E35+E39+E43+E47+E51+E55+E59+E63+E67+E71</f>
        <v>30.446600000000011</v>
      </c>
      <c r="F77" s="4"/>
      <c r="G77" s="6">
        <f>G3+G7+G11+G15+G19+G23+G27+G31+G35+G39+G43+G47+G51+G55+G59+G63+G67+G71</f>
        <v>28.718999999999998</v>
      </c>
    </row>
    <row r="78" spans="1:9" x14ac:dyDescent="0.25">
      <c r="B78" s="4"/>
      <c r="C78" s="4" t="s">
        <v>202</v>
      </c>
      <c r="D78" s="6">
        <f>D76/D77</f>
        <v>20.629371922890755</v>
      </c>
      <c r="E78" s="6">
        <f>E76/E77</f>
        <v>20.596782563570311</v>
      </c>
      <c r="F78" s="4"/>
      <c r="G78" s="6">
        <f>G76/G77</f>
        <v>23.21006998850935</v>
      </c>
    </row>
    <row r="80" spans="1:9" x14ac:dyDescent="0.25">
      <c r="B80" s="3" t="s">
        <v>1772</v>
      </c>
      <c r="C80" s="10" t="s">
        <v>203</v>
      </c>
      <c r="D80" s="12" t="s">
        <v>1769</v>
      </c>
      <c r="E80" s="12" t="s">
        <v>1770</v>
      </c>
      <c r="F80" s="12"/>
      <c r="G80" s="12" t="s">
        <v>2168</v>
      </c>
    </row>
    <row r="81" spans="2:7" x14ac:dyDescent="0.25">
      <c r="B81" s="4"/>
      <c r="C81" s="4" t="s">
        <v>201</v>
      </c>
      <c r="D81" s="6" t="e">
        <f>D76+'Bus, ESL, TRST'!#REF!</f>
        <v>#REF!</v>
      </c>
      <c r="E81" s="6" t="e">
        <f>E76+'Bus, ESL, TRST'!#REF!</f>
        <v>#REF!</v>
      </c>
      <c r="F81" s="6"/>
      <c r="G81" s="6">
        <f>G76+'Bus, ESL, TRST'!D94</f>
        <v>2364.5699999999997</v>
      </c>
    </row>
    <row r="82" spans="2:7" x14ac:dyDescent="0.25">
      <c r="B82" s="4"/>
      <c r="C82" s="4" t="s">
        <v>31</v>
      </c>
      <c r="D82" s="6" t="e">
        <f>D77+'Bus, ESL, TRST'!#REF!</f>
        <v>#REF!</v>
      </c>
      <c r="E82" s="6" t="e">
        <f>E77+'Bus, ESL, TRST'!#REF!</f>
        <v>#REF!</v>
      </c>
      <c r="F82" s="7"/>
      <c r="G82" s="6">
        <f>G77+'Bus, ESL, TRST'!D95</f>
        <v>135.22899999999998</v>
      </c>
    </row>
    <row r="83" spans="2:7" x14ac:dyDescent="0.25">
      <c r="B83" s="4"/>
      <c r="C83" s="4" t="s">
        <v>202</v>
      </c>
      <c r="D83" s="6" t="e">
        <f>IF(D82&gt;0,D81/D82,"")</f>
        <v>#REF!</v>
      </c>
      <c r="E83" s="6" t="e">
        <f t="shared" ref="E83" si="51">IF(E82&gt;0,E81/E82,"")</f>
        <v>#REF!</v>
      </c>
      <c r="F83" s="6"/>
      <c r="G83" s="6">
        <f>G81/G82</f>
        <v>17.485672451914901</v>
      </c>
    </row>
  </sheetData>
  <sortState ref="B2:B9">
    <sortCondition ref="B1"/>
  </sortState>
  <phoneticPr fontId="3" type="noConversion"/>
  <pageMargins left="0.7" right="0.7" top="0.75" bottom="0.75" header="0.3" footer="0.3"/>
  <pageSetup scale="81" fitToHeight="0" orientation="landscape" r:id="rId1"/>
  <headerFooter>
    <oddHeader>&amp;C&amp;"Calibri Bold,Bold"&amp;14&amp;K000000Spring 2019 Noncredit FTEF Budgets and FTES Goals</oddHeader>
    <oddFooter>&amp;L&amp;"Calibri,Regular"&amp;K000000August 2018</oddFooter>
  </headerFooter>
  <rowBreaks count="1" manualBreakCount="1">
    <brk id="60" max="9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topLeftCell="T1" workbookViewId="0">
      <selection activeCell="AQ27" sqref="AQ27"/>
    </sheetView>
  </sheetViews>
  <sheetFormatPr defaultColWidth="8.875" defaultRowHeight="15.75" x14ac:dyDescent="0.25"/>
  <sheetData>
    <row r="1" spans="1:43" ht="47.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751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752</v>
      </c>
      <c r="AG1" t="s">
        <v>753</v>
      </c>
      <c r="AH1" t="s">
        <v>754</v>
      </c>
      <c r="AI1" t="s">
        <v>30</v>
      </c>
      <c r="AJ1" t="s">
        <v>31</v>
      </c>
      <c r="AK1" t="s">
        <v>755</v>
      </c>
      <c r="AL1" t="s">
        <v>756</v>
      </c>
      <c r="AM1" t="s">
        <v>757</v>
      </c>
      <c r="AN1" t="s">
        <v>758</v>
      </c>
      <c r="AO1" s="17" t="s">
        <v>2165</v>
      </c>
      <c r="AP1" s="17" t="s">
        <v>2166</v>
      </c>
      <c r="AQ1" s="17" t="s">
        <v>2164</v>
      </c>
    </row>
    <row r="2" spans="1:43" x14ac:dyDescent="0.25">
      <c r="A2" t="s">
        <v>1774</v>
      </c>
      <c r="B2" t="s">
        <v>32</v>
      </c>
      <c r="C2" t="s">
        <v>125</v>
      </c>
      <c r="D2" t="s">
        <v>132</v>
      </c>
      <c r="E2">
        <v>47998</v>
      </c>
      <c r="F2" t="s">
        <v>133</v>
      </c>
      <c r="G2">
        <v>5018</v>
      </c>
      <c r="H2">
        <v>201</v>
      </c>
      <c r="I2" t="s">
        <v>264</v>
      </c>
      <c r="J2" t="s">
        <v>35</v>
      </c>
      <c r="K2" t="s">
        <v>44</v>
      </c>
      <c r="L2" t="s">
        <v>73</v>
      </c>
      <c r="M2">
        <v>1700</v>
      </c>
      <c r="N2">
        <v>1925</v>
      </c>
      <c r="O2" t="s">
        <v>46</v>
      </c>
      <c r="P2" t="s">
        <v>265</v>
      </c>
      <c r="Q2" t="s">
        <v>47</v>
      </c>
      <c r="R2">
        <v>1</v>
      </c>
      <c r="S2" s="1">
        <v>43479</v>
      </c>
      <c r="T2" s="1">
        <v>43607</v>
      </c>
      <c r="U2" t="s">
        <v>1267</v>
      </c>
      <c r="V2" t="s">
        <v>39</v>
      </c>
      <c r="W2">
        <v>0</v>
      </c>
      <c r="X2">
        <v>0</v>
      </c>
      <c r="Y2">
        <v>45</v>
      </c>
      <c r="Z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0.08</v>
      </c>
      <c r="AK2" t="s">
        <v>1876</v>
      </c>
      <c r="AL2" t="s">
        <v>1269</v>
      </c>
      <c r="AN2">
        <v>48.6</v>
      </c>
      <c r="AO2">
        <f>VLOOKUP(CONCATENATE(F2,TRIM(G2)),'Avg Attend'!$A$2:$D$252,4,FALSE)</f>
        <v>22.38</v>
      </c>
      <c r="AP2">
        <v>22.38</v>
      </c>
      <c r="AQ2" s="15">
        <f>AP2*AN2/525</f>
        <v>2.0717485714285711</v>
      </c>
    </row>
    <row r="3" spans="1:43" x14ac:dyDescent="0.25">
      <c r="A3" t="s">
        <v>1774</v>
      </c>
      <c r="B3" t="s">
        <v>32</v>
      </c>
      <c r="C3" t="s">
        <v>125</v>
      </c>
      <c r="D3" t="s">
        <v>132</v>
      </c>
      <c r="E3">
        <v>48023</v>
      </c>
      <c r="F3" t="s">
        <v>133</v>
      </c>
      <c r="G3">
        <v>5018</v>
      </c>
      <c r="H3">
        <v>401</v>
      </c>
      <c r="I3" t="s">
        <v>264</v>
      </c>
      <c r="J3" t="s">
        <v>35</v>
      </c>
      <c r="K3" t="s">
        <v>44</v>
      </c>
      <c r="L3" t="s">
        <v>75</v>
      </c>
      <c r="M3">
        <v>1700</v>
      </c>
      <c r="N3">
        <v>1925</v>
      </c>
      <c r="O3" t="s">
        <v>55</v>
      </c>
      <c r="P3">
        <v>402</v>
      </c>
      <c r="Q3" t="s">
        <v>56</v>
      </c>
      <c r="R3">
        <v>1</v>
      </c>
      <c r="S3" s="1">
        <v>43479</v>
      </c>
      <c r="T3" s="1">
        <v>43607</v>
      </c>
      <c r="U3" t="s">
        <v>1267</v>
      </c>
      <c r="V3" t="s">
        <v>39</v>
      </c>
      <c r="W3">
        <v>0</v>
      </c>
      <c r="X3">
        <v>0</v>
      </c>
      <c r="Y3">
        <v>100</v>
      </c>
      <c r="Z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0.16</v>
      </c>
      <c r="AK3" t="s">
        <v>1876</v>
      </c>
      <c r="AL3" t="s">
        <v>1271</v>
      </c>
      <c r="AN3">
        <v>45.9</v>
      </c>
      <c r="AO3">
        <f>VLOOKUP(CONCATENATE(F3,TRIM(G3)),'Avg Attend'!$A$2:$D$252,4,FALSE)</f>
        <v>22.38</v>
      </c>
      <c r="AP3">
        <v>22.38</v>
      </c>
      <c r="AQ3" s="15">
        <f t="shared" ref="AQ3:AQ26" si="0">AP3*AN3/525</f>
        <v>1.9566514285714285</v>
      </c>
    </row>
    <row r="4" spans="1:43" x14ac:dyDescent="0.25">
      <c r="A4" t="s">
        <v>1774</v>
      </c>
      <c r="B4" t="s">
        <v>32</v>
      </c>
      <c r="C4" t="s">
        <v>125</v>
      </c>
      <c r="D4" t="s">
        <v>132</v>
      </c>
      <c r="E4">
        <v>48085</v>
      </c>
      <c r="F4" t="s">
        <v>133</v>
      </c>
      <c r="G4">
        <v>5018</v>
      </c>
      <c r="H4">
        <v>402</v>
      </c>
      <c r="I4" t="s">
        <v>264</v>
      </c>
      <c r="J4" t="s">
        <v>35</v>
      </c>
      <c r="K4" t="s">
        <v>44</v>
      </c>
      <c r="L4" t="s">
        <v>67</v>
      </c>
      <c r="M4">
        <v>1700</v>
      </c>
      <c r="N4">
        <v>1925</v>
      </c>
      <c r="O4" t="s">
        <v>55</v>
      </c>
      <c r="P4">
        <v>402</v>
      </c>
      <c r="Q4" t="s">
        <v>56</v>
      </c>
      <c r="R4">
        <v>1</v>
      </c>
      <c r="S4" s="1">
        <v>43479</v>
      </c>
      <c r="T4" s="1">
        <v>43607</v>
      </c>
      <c r="U4" t="s">
        <v>1267</v>
      </c>
      <c r="V4" t="s">
        <v>39</v>
      </c>
      <c r="W4">
        <v>0</v>
      </c>
      <c r="X4">
        <v>0</v>
      </c>
      <c r="Y4">
        <v>45</v>
      </c>
      <c r="Z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0.08</v>
      </c>
      <c r="AK4" t="s">
        <v>1876</v>
      </c>
      <c r="AL4" t="s">
        <v>1271</v>
      </c>
      <c r="AN4">
        <v>45.9</v>
      </c>
      <c r="AO4">
        <f>VLOOKUP(CONCATENATE(F4,TRIM(G4)),'Avg Attend'!$A$2:$D$252,4,FALSE)</f>
        <v>22.38</v>
      </c>
      <c r="AP4">
        <v>22.38</v>
      </c>
      <c r="AQ4" s="15">
        <f t="shared" si="0"/>
        <v>1.9566514285714285</v>
      </c>
    </row>
    <row r="5" spans="1:43" x14ac:dyDescent="0.25">
      <c r="A5" t="s">
        <v>1774</v>
      </c>
      <c r="B5" t="s">
        <v>32</v>
      </c>
      <c r="C5" t="s">
        <v>125</v>
      </c>
      <c r="D5" t="s">
        <v>132</v>
      </c>
      <c r="E5">
        <v>48084</v>
      </c>
      <c r="F5" t="s">
        <v>133</v>
      </c>
      <c r="G5">
        <v>5018</v>
      </c>
      <c r="H5">
        <v>701</v>
      </c>
      <c r="I5" t="s">
        <v>264</v>
      </c>
      <c r="J5" t="s">
        <v>35</v>
      </c>
      <c r="K5" t="s">
        <v>44</v>
      </c>
      <c r="L5" t="s">
        <v>189</v>
      </c>
      <c r="M5">
        <v>1200</v>
      </c>
      <c r="N5">
        <v>1315</v>
      </c>
      <c r="O5" t="s">
        <v>64</v>
      </c>
      <c r="Q5" t="s">
        <v>65</v>
      </c>
      <c r="R5">
        <v>1</v>
      </c>
      <c r="S5" s="1">
        <v>43479</v>
      </c>
      <c r="T5" s="1">
        <v>43607</v>
      </c>
      <c r="U5" t="s">
        <v>1267</v>
      </c>
      <c r="V5" t="s">
        <v>39</v>
      </c>
      <c r="W5">
        <v>0</v>
      </c>
      <c r="X5">
        <v>0</v>
      </c>
      <c r="Y5">
        <v>45</v>
      </c>
      <c r="Z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0.08</v>
      </c>
      <c r="AK5" t="s">
        <v>1877</v>
      </c>
      <c r="AL5" t="s">
        <v>1878</v>
      </c>
      <c r="AN5">
        <v>51</v>
      </c>
      <c r="AO5">
        <f>VLOOKUP(CONCATENATE(F5,TRIM(G5)),'Avg Attend'!$A$2:$D$252,4,FALSE)</f>
        <v>22.38</v>
      </c>
      <c r="AP5">
        <v>22.38</v>
      </c>
      <c r="AQ5" s="15">
        <f t="shared" si="0"/>
        <v>2.1740571428571425</v>
      </c>
    </row>
    <row r="6" spans="1:43" x14ac:dyDescent="0.25">
      <c r="A6" t="s">
        <v>1774</v>
      </c>
      <c r="B6" t="s">
        <v>32</v>
      </c>
      <c r="C6" t="s">
        <v>125</v>
      </c>
      <c r="D6" t="s">
        <v>132</v>
      </c>
      <c r="E6">
        <v>40741</v>
      </c>
      <c r="F6" t="s">
        <v>133</v>
      </c>
      <c r="G6">
        <v>5122</v>
      </c>
      <c r="H6">
        <v>201</v>
      </c>
      <c r="I6" t="s">
        <v>1272</v>
      </c>
      <c r="J6" t="s">
        <v>35</v>
      </c>
      <c r="K6" t="s">
        <v>44</v>
      </c>
      <c r="L6" t="s">
        <v>86</v>
      </c>
      <c r="M6">
        <v>1000</v>
      </c>
      <c r="N6">
        <v>1150</v>
      </c>
      <c r="O6" t="s">
        <v>198</v>
      </c>
      <c r="Q6" t="s">
        <v>47</v>
      </c>
      <c r="R6">
        <v>1</v>
      </c>
      <c r="S6" s="1">
        <v>43479</v>
      </c>
      <c r="T6" s="1">
        <v>43607</v>
      </c>
      <c r="U6" t="s">
        <v>626</v>
      </c>
      <c r="V6" t="s">
        <v>39</v>
      </c>
      <c r="W6">
        <v>0</v>
      </c>
      <c r="X6">
        <v>0</v>
      </c>
      <c r="Y6">
        <v>50</v>
      </c>
      <c r="Z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0.08</v>
      </c>
      <c r="AK6" t="s">
        <v>883</v>
      </c>
      <c r="AL6" t="s">
        <v>1274</v>
      </c>
      <c r="AN6">
        <v>32</v>
      </c>
      <c r="AO6">
        <f>VLOOKUP(CONCATENATE(F6,TRIM(G6)),'Avg Attend'!$A$2:$D$252,4,FALSE)</f>
        <v>32.76</v>
      </c>
      <c r="AP6">
        <v>32.76</v>
      </c>
      <c r="AQ6" s="15">
        <f t="shared" si="0"/>
        <v>1.9967999999999999</v>
      </c>
    </row>
    <row r="7" spans="1:43" x14ac:dyDescent="0.25">
      <c r="A7" t="s">
        <v>1774</v>
      </c>
      <c r="B7" t="s">
        <v>32</v>
      </c>
      <c r="C7" t="s">
        <v>125</v>
      </c>
      <c r="D7" t="s">
        <v>132</v>
      </c>
      <c r="E7">
        <v>42483</v>
      </c>
      <c r="F7" t="s">
        <v>133</v>
      </c>
      <c r="G7">
        <v>5122</v>
      </c>
      <c r="H7">
        <v>202</v>
      </c>
      <c r="I7" t="s">
        <v>1272</v>
      </c>
      <c r="J7" t="s">
        <v>35</v>
      </c>
      <c r="K7" t="s">
        <v>44</v>
      </c>
      <c r="L7" t="s">
        <v>86</v>
      </c>
      <c r="M7">
        <v>1000</v>
      </c>
      <c r="N7">
        <v>1150</v>
      </c>
      <c r="O7" t="s">
        <v>137</v>
      </c>
      <c r="Q7" t="s">
        <v>47</v>
      </c>
      <c r="R7">
        <v>1</v>
      </c>
      <c r="S7" s="1">
        <v>43479</v>
      </c>
      <c r="T7" s="1">
        <v>43607</v>
      </c>
      <c r="U7" t="s">
        <v>625</v>
      </c>
      <c r="V7" t="s">
        <v>39</v>
      </c>
      <c r="W7">
        <v>0</v>
      </c>
      <c r="X7">
        <v>0</v>
      </c>
      <c r="Y7">
        <v>140</v>
      </c>
      <c r="Z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0.08</v>
      </c>
      <c r="AK7" t="s">
        <v>883</v>
      </c>
      <c r="AL7" t="s">
        <v>1706</v>
      </c>
      <c r="AN7">
        <v>32</v>
      </c>
      <c r="AO7">
        <f>VLOOKUP(CONCATENATE(F7,TRIM(G7)),'Avg Attend'!$A$2:$D$252,4,FALSE)</f>
        <v>32.76</v>
      </c>
      <c r="AP7">
        <v>32.76</v>
      </c>
      <c r="AQ7" s="15">
        <f t="shared" si="0"/>
        <v>1.9967999999999999</v>
      </c>
    </row>
    <row r="8" spans="1:43" x14ac:dyDescent="0.25">
      <c r="A8" t="s">
        <v>1774</v>
      </c>
      <c r="B8" t="s">
        <v>32</v>
      </c>
      <c r="C8" t="s">
        <v>125</v>
      </c>
      <c r="D8" t="s">
        <v>132</v>
      </c>
      <c r="E8">
        <v>43043</v>
      </c>
      <c r="F8" t="s">
        <v>133</v>
      </c>
      <c r="G8">
        <v>5122</v>
      </c>
      <c r="H8">
        <v>203</v>
      </c>
      <c r="I8" t="s">
        <v>1272</v>
      </c>
      <c r="J8" t="s">
        <v>35</v>
      </c>
      <c r="K8" t="s">
        <v>44</v>
      </c>
      <c r="L8" t="s">
        <v>86</v>
      </c>
      <c r="M8">
        <v>1000</v>
      </c>
      <c r="N8">
        <v>1150</v>
      </c>
      <c r="O8" t="s">
        <v>147</v>
      </c>
      <c r="Q8" t="s">
        <v>47</v>
      </c>
      <c r="R8">
        <v>1</v>
      </c>
      <c r="S8" s="1">
        <v>43479</v>
      </c>
      <c r="T8" s="1">
        <v>43607</v>
      </c>
      <c r="U8" t="s">
        <v>624</v>
      </c>
      <c r="V8" t="s">
        <v>39</v>
      </c>
      <c r="W8">
        <v>0</v>
      </c>
      <c r="X8">
        <v>0</v>
      </c>
      <c r="Y8">
        <v>100</v>
      </c>
      <c r="Z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0.08</v>
      </c>
      <c r="AK8" t="s">
        <v>883</v>
      </c>
      <c r="AL8" t="s">
        <v>1278</v>
      </c>
      <c r="AN8">
        <v>32</v>
      </c>
      <c r="AO8">
        <f>VLOOKUP(CONCATENATE(F8,TRIM(G8)),'Avg Attend'!$A$2:$D$252,4,FALSE)</f>
        <v>32.76</v>
      </c>
      <c r="AP8">
        <v>32.76</v>
      </c>
      <c r="AQ8" s="15">
        <f t="shared" si="0"/>
        <v>1.9967999999999999</v>
      </c>
    </row>
    <row r="9" spans="1:43" x14ac:dyDescent="0.25">
      <c r="A9" t="s">
        <v>1774</v>
      </c>
      <c r="B9" t="s">
        <v>32</v>
      </c>
      <c r="C9" t="s">
        <v>125</v>
      </c>
      <c r="D9" t="s">
        <v>132</v>
      </c>
      <c r="E9">
        <v>40714</v>
      </c>
      <c r="F9" t="s">
        <v>133</v>
      </c>
      <c r="G9">
        <v>5122</v>
      </c>
      <c r="H9">
        <v>204</v>
      </c>
      <c r="I9" t="s">
        <v>1272</v>
      </c>
      <c r="J9" t="s">
        <v>35</v>
      </c>
      <c r="K9" t="s">
        <v>44</v>
      </c>
      <c r="L9" t="s">
        <v>86</v>
      </c>
      <c r="M9">
        <v>1330</v>
      </c>
      <c r="N9">
        <v>1520</v>
      </c>
      <c r="O9" t="s">
        <v>144</v>
      </c>
      <c r="Q9" t="s">
        <v>47</v>
      </c>
      <c r="R9">
        <v>1</v>
      </c>
      <c r="S9" s="1">
        <v>43479</v>
      </c>
      <c r="T9" s="1">
        <v>43607</v>
      </c>
      <c r="U9" t="s">
        <v>626</v>
      </c>
      <c r="V9" t="s">
        <v>39</v>
      </c>
      <c r="W9">
        <v>0</v>
      </c>
      <c r="X9">
        <v>0</v>
      </c>
      <c r="Y9">
        <v>50</v>
      </c>
      <c r="Z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0.08</v>
      </c>
      <c r="AK9" t="s">
        <v>1279</v>
      </c>
      <c r="AL9" t="s">
        <v>1280</v>
      </c>
      <c r="AN9">
        <v>32</v>
      </c>
      <c r="AO9">
        <f>VLOOKUP(CONCATENATE(F9,TRIM(G9)),'Avg Attend'!$A$2:$D$252,4,FALSE)</f>
        <v>32.76</v>
      </c>
      <c r="AP9">
        <v>32.76</v>
      </c>
      <c r="AQ9" s="15">
        <f t="shared" si="0"/>
        <v>1.9967999999999999</v>
      </c>
    </row>
    <row r="10" spans="1:43" x14ac:dyDescent="0.25">
      <c r="A10" t="s">
        <v>1774</v>
      </c>
      <c r="B10" t="s">
        <v>32</v>
      </c>
      <c r="C10" t="s">
        <v>125</v>
      </c>
      <c r="D10" t="s">
        <v>132</v>
      </c>
      <c r="E10">
        <v>41431</v>
      </c>
      <c r="F10" t="s">
        <v>133</v>
      </c>
      <c r="G10">
        <v>5122</v>
      </c>
      <c r="H10">
        <v>205</v>
      </c>
      <c r="I10" t="s">
        <v>1272</v>
      </c>
      <c r="J10" t="s">
        <v>35</v>
      </c>
      <c r="K10" t="s">
        <v>44</v>
      </c>
      <c r="L10" t="s">
        <v>75</v>
      </c>
      <c r="M10">
        <v>830</v>
      </c>
      <c r="N10">
        <v>1020</v>
      </c>
      <c r="O10" t="s">
        <v>134</v>
      </c>
      <c r="Q10" t="s">
        <v>47</v>
      </c>
      <c r="R10">
        <v>1</v>
      </c>
      <c r="S10" s="1">
        <v>43479</v>
      </c>
      <c r="T10" s="1">
        <v>43607</v>
      </c>
      <c r="U10" t="s">
        <v>624</v>
      </c>
      <c r="V10" t="s">
        <v>39</v>
      </c>
      <c r="W10">
        <v>0</v>
      </c>
      <c r="X10">
        <v>0</v>
      </c>
      <c r="Y10">
        <v>100</v>
      </c>
      <c r="Z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0.08</v>
      </c>
      <c r="AK10" t="s">
        <v>990</v>
      </c>
      <c r="AL10" t="s">
        <v>1281</v>
      </c>
      <c r="AN10">
        <v>34</v>
      </c>
      <c r="AO10">
        <f>VLOOKUP(CONCATENATE(F10,TRIM(G10)),'Avg Attend'!$A$2:$D$252,4,FALSE)</f>
        <v>32.76</v>
      </c>
      <c r="AP10">
        <v>32.76</v>
      </c>
      <c r="AQ10" s="15">
        <f t="shared" si="0"/>
        <v>2.1215999999999999</v>
      </c>
    </row>
    <row r="11" spans="1:43" x14ac:dyDescent="0.25">
      <c r="A11" t="s">
        <v>1774</v>
      </c>
      <c r="B11" t="s">
        <v>32</v>
      </c>
      <c r="C11" t="s">
        <v>125</v>
      </c>
      <c r="D11" t="s">
        <v>132</v>
      </c>
      <c r="E11">
        <v>40739</v>
      </c>
      <c r="F11" t="s">
        <v>133</v>
      </c>
      <c r="G11">
        <v>5122</v>
      </c>
      <c r="H11">
        <v>206</v>
      </c>
      <c r="I11" t="s">
        <v>1272</v>
      </c>
      <c r="J11" t="s">
        <v>35</v>
      </c>
      <c r="K11" t="s">
        <v>44</v>
      </c>
      <c r="L11" t="s">
        <v>75</v>
      </c>
      <c r="M11">
        <v>1000</v>
      </c>
      <c r="N11">
        <v>1150</v>
      </c>
      <c r="O11" t="s">
        <v>172</v>
      </c>
      <c r="Q11" t="s">
        <v>47</v>
      </c>
      <c r="R11">
        <v>1</v>
      </c>
      <c r="S11" s="1">
        <v>43479</v>
      </c>
      <c r="T11" s="1">
        <v>43607</v>
      </c>
      <c r="U11" t="s">
        <v>625</v>
      </c>
      <c r="V11" t="s">
        <v>39</v>
      </c>
      <c r="W11">
        <v>0</v>
      </c>
      <c r="X11">
        <v>0</v>
      </c>
      <c r="Y11">
        <v>150</v>
      </c>
      <c r="Z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0.08</v>
      </c>
      <c r="AK11" t="s">
        <v>883</v>
      </c>
      <c r="AL11" t="s">
        <v>1707</v>
      </c>
      <c r="AN11">
        <v>34</v>
      </c>
      <c r="AO11">
        <f>VLOOKUP(CONCATENATE(F11,TRIM(G11)),'Avg Attend'!$A$2:$D$252,4,FALSE)</f>
        <v>32.76</v>
      </c>
      <c r="AP11">
        <v>32.76</v>
      </c>
      <c r="AQ11" s="15">
        <f t="shared" si="0"/>
        <v>2.1215999999999999</v>
      </c>
    </row>
    <row r="12" spans="1:43" x14ac:dyDescent="0.25">
      <c r="A12" t="s">
        <v>1774</v>
      </c>
      <c r="B12" t="s">
        <v>32</v>
      </c>
      <c r="C12" t="s">
        <v>125</v>
      </c>
      <c r="D12" t="s">
        <v>132</v>
      </c>
      <c r="E12">
        <v>40724</v>
      </c>
      <c r="F12" t="s">
        <v>133</v>
      </c>
      <c r="G12">
        <v>5122</v>
      </c>
      <c r="H12">
        <v>207</v>
      </c>
      <c r="I12" t="s">
        <v>1272</v>
      </c>
      <c r="J12" t="s">
        <v>35</v>
      </c>
      <c r="K12" t="s">
        <v>44</v>
      </c>
      <c r="L12" t="s">
        <v>75</v>
      </c>
      <c r="M12">
        <v>1000</v>
      </c>
      <c r="N12">
        <v>1150</v>
      </c>
      <c r="O12" t="s">
        <v>196</v>
      </c>
      <c r="Q12" t="s">
        <v>65</v>
      </c>
      <c r="R12">
        <v>1</v>
      </c>
      <c r="S12" s="1">
        <v>43479</v>
      </c>
      <c r="T12" s="1">
        <v>43607</v>
      </c>
      <c r="U12" t="s">
        <v>626</v>
      </c>
      <c r="V12" t="s">
        <v>39</v>
      </c>
      <c r="W12">
        <v>0</v>
      </c>
      <c r="X12">
        <v>0</v>
      </c>
      <c r="Y12">
        <v>100</v>
      </c>
      <c r="Z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0.08</v>
      </c>
      <c r="AK12" t="s">
        <v>883</v>
      </c>
      <c r="AL12" t="s">
        <v>1284</v>
      </c>
      <c r="AN12">
        <v>34</v>
      </c>
      <c r="AO12">
        <f>VLOOKUP(CONCATENATE(F12,TRIM(G12)),'Avg Attend'!$A$2:$D$252,4,FALSE)</f>
        <v>32.76</v>
      </c>
      <c r="AP12">
        <v>32.76</v>
      </c>
      <c r="AQ12" s="15">
        <f t="shared" si="0"/>
        <v>2.1215999999999999</v>
      </c>
    </row>
    <row r="13" spans="1:43" x14ac:dyDescent="0.25">
      <c r="A13" t="s">
        <v>1774</v>
      </c>
      <c r="B13" t="s">
        <v>32</v>
      </c>
      <c r="C13" t="s">
        <v>125</v>
      </c>
      <c r="D13" t="s">
        <v>132</v>
      </c>
      <c r="E13">
        <v>40704</v>
      </c>
      <c r="F13" t="s">
        <v>133</v>
      </c>
      <c r="G13">
        <v>5122</v>
      </c>
      <c r="H13">
        <v>208</v>
      </c>
      <c r="I13" t="s">
        <v>1272</v>
      </c>
      <c r="J13" t="s">
        <v>35</v>
      </c>
      <c r="K13" t="s">
        <v>44</v>
      </c>
      <c r="L13" t="s">
        <v>75</v>
      </c>
      <c r="M13">
        <v>1100</v>
      </c>
      <c r="N13">
        <v>1250</v>
      </c>
      <c r="O13" t="s">
        <v>197</v>
      </c>
      <c r="Q13" t="s">
        <v>47</v>
      </c>
      <c r="R13">
        <v>1</v>
      </c>
      <c r="S13" s="1">
        <v>43479</v>
      </c>
      <c r="T13" s="1">
        <v>43607</v>
      </c>
      <c r="U13" t="s">
        <v>624</v>
      </c>
      <c r="V13" t="s">
        <v>39</v>
      </c>
      <c r="W13">
        <v>0</v>
      </c>
      <c r="X13">
        <v>0</v>
      </c>
      <c r="Y13">
        <v>100</v>
      </c>
      <c r="Z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0.08</v>
      </c>
      <c r="AK13" t="s">
        <v>1285</v>
      </c>
      <c r="AL13" t="s">
        <v>1286</v>
      </c>
      <c r="AN13">
        <v>34</v>
      </c>
      <c r="AO13">
        <f>VLOOKUP(CONCATENATE(F13,TRIM(G13)),'Avg Attend'!$A$2:$D$252,4,FALSE)</f>
        <v>32.76</v>
      </c>
      <c r="AP13">
        <v>32.76</v>
      </c>
      <c r="AQ13" s="15">
        <f t="shared" si="0"/>
        <v>2.1215999999999999</v>
      </c>
    </row>
    <row r="14" spans="1:43" x14ac:dyDescent="0.25">
      <c r="A14" t="s">
        <v>1774</v>
      </c>
      <c r="B14" t="s">
        <v>32</v>
      </c>
      <c r="C14" t="s">
        <v>125</v>
      </c>
      <c r="D14" t="s">
        <v>132</v>
      </c>
      <c r="E14">
        <v>48059</v>
      </c>
      <c r="F14" t="s">
        <v>133</v>
      </c>
      <c r="G14">
        <v>5122</v>
      </c>
      <c r="H14">
        <v>209</v>
      </c>
      <c r="I14" t="s">
        <v>1272</v>
      </c>
      <c r="J14" t="s">
        <v>35</v>
      </c>
      <c r="K14" t="s">
        <v>44</v>
      </c>
      <c r="L14" t="s">
        <v>613</v>
      </c>
      <c r="M14" t="s">
        <v>1287</v>
      </c>
      <c r="N14" t="s">
        <v>735</v>
      </c>
      <c r="O14" t="s">
        <v>1288</v>
      </c>
      <c r="Q14" t="s">
        <v>47</v>
      </c>
      <c r="R14">
        <v>1</v>
      </c>
      <c r="S14" s="1">
        <v>43479</v>
      </c>
      <c r="T14" s="1">
        <v>43607</v>
      </c>
      <c r="U14" t="s">
        <v>1289</v>
      </c>
      <c r="V14" t="s">
        <v>39</v>
      </c>
      <c r="W14">
        <v>0</v>
      </c>
      <c r="X14">
        <v>0</v>
      </c>
      <c r="Y14">
        <v>120</v>
      </c>
      <c r="Z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0.08</v>
      </c>
      <c r="AK14" t="s">
        <v>1290</v>
      </c>
      <c r="AL14" t="s">
        <v>1291</v>
      </c>
      <c r="AN14">
        <v>34</v>
      </c>
      <c r="AO14">
        <f>VLOOKUP(CONCATENATE(F14,TRIM(G14)),'Avg Attend'!$A$2:$D$252,4,FALSE)</f>
        <v>32.76</v>
      </c>
      <c r="AP14">
        <v>32.76</v>
      </c>
      <c r="AQ14" s="15">
        <f t="shared" si="0"/>
        <v>2.1215999999999999</v>
      </c>
    </row>
    <row r="15" spans="1:43" x14ac:dyDescent="0.25">
      <c r="A15" t="s">
        <v>1774</v>
      </c>
      <c r="B15" t="s">
        <v>32</v>
      </c>
      <c r="C15" t="s">
        <v>125</v>
      </c>
      <c r="D15" t="s">
        <v>132</v>
      </c>
      <c r="E15">
        <v>40737</v>
      </c>
      <c r="F15" t="s">
        <v>133</v>
      </c>
      <c r="G15">
        <v>5122</v>
      </c>
      <c r="H15">
        <v>210</v>
      </c>
      <c r="I15" t="s">
        <v>1272</v>
      </c>
      <c r="J15" t="s">
        <v>35</v>
      </c>
      <c r="K15" t="s">
        <v>44</v>
      </c>
      <c r="L15" t="s">
        <v>73</v>
      </c>
      <c r="M15">
        <v>1000</v>
      </c>
      <c r="N15">
        <v>1150</v>
      </c>
      <c r="O15" t="s">
        <v>170</v>
      </c>
      <c r="Q15" t="s">
        <v>47</v>
      </c>
      <c r="R15">
        <v>1</v>
      </c>
      <c r="S15" s="1">
        <v>43479</v>
      </c>
      <c r="T15" s="1">
        <v>43607</v>
      </c>
      <c r="U15" t="s">
        <v>626</v>
      </c>
      <c r="V15" t="s">
        <v>39</v>
      </c>
      <c r="W15">
        <v>0</v>
      </c>
      <c r="X15">
        <v>0</v>
      </c>
      <c r="Y15">
        <v>100</v>
      </c>
      <c r="Z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0.08</v>
      </c>
      <c r="AK15" t="s">
        <v>883</v>
      </c>
      <c r="AL15" t="s">
        <v>1292</v>
      </c>
      <c r="AN15">
        <v>36</v>
      </c>
      <c r="AO15">
        <f>VLOOKUP(CONCATENATE(F15,TRIM(G15)),'Avg Attend'!$A$2:$D$252,4,FALSE)</f>
        <v>32.76</v>
      </c>
      <c r="AP15">
        <v>32.76</v>
      </c>
      <c r="AQ15" s="15">
        <f t="shared" si="0"/>
        <v>2.2464</v>
      </c>
    </row>
    <row r="16" spans="1:43" x14ac:dyDescent="0.25">
      <c r="A16" t="s">
        <v>1774</v>
      </c>
      <c r="B16" t="s">
        <v>32</v>
      </c>
      <c r="C16" t="s">
        <v>125</v>
      </c>
      <c r="D16" t="s">
        <v>132</v>
      </c>
      <c r="E16">
        <v>40746</v>
      </c>
      <c r="F16" t="s">
        <v>133</v>
      </c>
      <c r="G16">
        <v>5122</v>
      </c>
      <c r="H16">
        <v>211</v>
      </c>
      <c r="I16" t="s">
        <v>1272</v>
      </c>
      <c r="J16" t="s">
        <v>35</v>
      </c>
      <c r="K16" t="s">
        <v>44</v>
      </c>
      <c r="L16" t="s">
        <v>73</v>
      </c>
      <c r="M16">
        <v>1000</v>
      </c>
      <c r="N16">
        <v>1150</v>
      </c>
      <c r="O16" t="s">
        <v>267</v>
      </c>
      <c r="Q16" t="s">
        <v>47</v>
      </c>
      <c r="R16">
        <v>1</v>
      </c>
      <c r="S16" s="1">
        <v>43479</v>
      </c>
      <c r="T16" s="1">
        <v>43607</v>
      </c>
      <c r="U16" t="s">
        <v>624</v>
      </c>
      <c r="V16" t="s">
        <v>39</v>
      </c>
      <c r="W16">
        <v>0</v>
      </c>
      <c r="X16">
        <v>0</v>
      </c>
      <c r="Y16">
        <v>100</v>
      </c>
      <c r="Z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0.08</v>
      </c>
      <c r="AK16" t="s">
        <v>883</v>
      </c>
      <c r="AL16" t="s">
        <v>1293</v>
      </c>
      <c r="AN16">
        <v>36</v>
      </c>
      <c r="AO16">
        <f>VLOOKUP(CONCATENATE(F16,TRIM(G16)),'Avg Attend'!$A$2:$D$252,4,FALSE)</f>
        <v>32.76</v>
      </c>
      <c r="AP16">
        <v>32.76</v>
      </c>
      <c r="AQ16" s="15">
        <f t="shared" si="0"/>
        <v>2.2464</v>
      </c>
    </row>
    <row r="17" spans="1:43" x14ac:dyDescent="0.25">
      <c r="A17" t="s">
        <v>1774</v>
      </c>
      <c r="B17" t="s">
        <v>32</v>
      </c>
      <c r="C17" t="s">
        <v>125</v>
      </c>
      <c r="D17" t="s">
        <v>132</v>
      </c>
      <c r="E17">
        <v>40730</v>
      </c>
      <c r="F17" t="s">
        <v>133</v>
      </c>
      <c r="G17">
        <v>5122</v>
      </c>
      <c r="H17">
        <v>212</v>
      </c>
      <c r="I17" t="s">
        <v>1272</v>
      </c>
      <c r="J17" t="s">
        <v>35</v>
      </c>
      <c r="K17" t="s">
        <v>44</v>
      </c>
      <c r="L17" t="s">
        <v>676</v>
      </c>
      <c r="M17" t="s">
        <v>558</v>
      </c>
      <c r="N17" t="s">
        <v>559</v>
      </c>
      <c r="O17" t="s">
        <v>1294</v>
      </c>
      <c r="Q17" t="s">
        <v>65</v>
      </c>
      <c r="R17">
        <v>1</v>
      </c>
      <c r="S17" s="1">
        <v>43479</v>
      </c>
      <c r="T17" s="1">
        <v>43607</v>
      </c>
      <c r="U17" t="s">
        <v>1276</v>
      </c>
      <c r="V17" t="s">
        <v>39</v>
      </c>
      <c r="W17">
        <v>0</v>
      </c>
      <c r="X17">
        <v>0</v>
      </c>
      <c r="Y17">
        <v>100</v>
      </c>
      <c r="Z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0.08</v>
      </c>
      <c r="AK17" t="s">
        <v>1122</v>
      </c>
      <c r="AL17" t="s">
        <v>1295</v>
      </c>
      <c r="AN17">
        <v>36</v>
      </c>
      <c r="AO17">
        <f>VLOOKUP(CONCATENATE(F17,TRIM(G17)),'Avg Attend'!$A$2:$D$252,4,FALSE)</f>
        <v>32.76</v>
      </c>
      <c r="AP17">
        <v>32.76</v>
      </c>
      <c r="AQ17" s="15">
        <f t="shared" si="0"/>
        <v>2.2464</v>
      </c>
    </row>
    <row r="18" spans="1:43" x14ac:dyDescent="0.25">
      <c r="A18" t="s">
        <v>1774</v>
      </c>
      <c r="B18" t="s">
        <v>32</v>
      </c>
      <c r="C18" t="s">
        <v>125</v>
      </c>
      <c r="D18" t="s">
        <v>132</v>
      </c>
      <c r="E18">
        <v>47909</v>
      </c>
      <c r="F18" t="s">
        <v>133</v>
      </c>
      <c r="G18">
        <v>5122</v>
      </c>
      <c r="H18">
        <v>213</v>
      </c>
      <c r="I18" t="s">
        <v>1272</v>
      </c>
      <c r="J18" t="s">
        <v>35</v>
      </c>
      <c r="K18" t="s">
        <v>44</v>
      </c>
      <c r="L18" t="s">
        <v>678</v>
      </c>
      <c r="M18" t="s">
        <v>1296</v>
      </c>
      <c r="N18" t="s">
        <v>1297</v>
      </c>
      <c r="O18" t="s">
        <v>1298</v>
      </c>
      <c r="Q18" t="s">
        <v>65</v>
      </c>
      <c r="R18">
        <v>1</v>
      </c>
      <c r="S18" s="1">
        <v>43479</v>
      </c>
      <c r="T18" s="1">
        <v>43607</v>
      </c>
      <c r="U18" t="s">
        <v>1276</v>
      </c>
      <c r="V18" t="s">
        <v>39</v>
      </c>
      <c r="W18">
        <v>0</v>
      </c>
      <c r="X18">
        <v>0</v>
      </c>
      <c r="Y18">
        <v>150</v>
      </c>
      <c r="Z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0.08</v>
      </c>
      <c r="AK18" t="s">
        <v>1299</v>
      </c>
      <c r="AL18" t="s">
        <v>1300</v>
      </c>
      <c r="AN18">
        <v>34</v>
      </c>
      <c r="AO18">
        <f>VLOOKUP(CONCATENATE(F18,TRIM(G18)),'Avg Attend'!$A$2:$D$252,4,FALSE)</f>
        <v>32.76</v>
      </c>
      <c r="AP18">
        <v>32.76</v>
      </c>
      <c r="AQ18" s="15">
        <f t="shared" si="0"/>
        <v>2.1215999999999999</v>
      </c>
    </row>
    <row r="19" spans="1:43" x14ac:dyDescent="0.25">
      <c r="A19" t="s">
        <v>1774</v>
      </c>
      <c r="B19" t="s">
        <v>32</v>
      </c>
      <c r="C19" t="s">
        <v>125</v>
      </c>
      <c r="D19" t="s">
        <v>132</v>
      </c>
      <c r="E19">
        <v>47908</v>
      </c>
      <c r="F19" t="s">
        <v>133</v>
      </c>
      <c r="G19">
        <v>5122</v>
      </c>
      <c r="H19">
        <v>214</v>
      </c>
      <c r="I19" t="s">
        <v>1272</v>
      </c>
      <c r="J19" t="s">
        <v>35</v>
      </c>
      <c r="K19" t="s">
        <v>44</v>
      </c>
      <c r="L19" t="s">
        <v>67</v>
      </c>
      <c r="M19">
        <v>1000</v>
      </c>
      <c r="N19">
        <v>1150</v>
      </c>
      <c r="O19" t="s">
        <v>192</v>
      </c>
      <c r="Q19" t="s">
        <v>47</v>
      </c>
      <c r="R19">
        <v>1</v>
      </c>
      <c r="S19" s="1">
        <v>43479</v>
      </c>
      <c r="T19" s="1">
        <v>43607</v>
      </c>
      <c r="U19" t="s">
        <v>626</v>
      </c>
      <c r="V19" t="s">
        <v>39</v>
      </c>
      <c r="W19">
        <v>0</v>
      </c>
      <c r="X19">
        <v>0</v>
      </c>
      <c r="Y19">
        <v>100</v>
      </c>
      <c r="Z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0.08</v>
      </c>
      <c r="AK19" t="s">
        <v>883</v>
      </c>
      <c r="AL19" t="s">
        <v>1273</v>
      </c>
      <c r="AN19">
        <v>34</v>
      </c>
      <c r="AO19">
        <f>VLOOKUP(CONCATENATE(F19,TRIM(G19)),'Avg Attend'!$A$2:$D$252,4,FALSE)</f>
        <v>32.76</v>
      </c>
      <c r="AP19">
        <v>32.76</v>
      </c>
      <c r="AQ19" s="15">
        <f t="shared" si="0"/>
        <v>2.1215999999999999</v>
      </c>
    </row>
    <row r="20" spans="1:43" x14ac:dyDescent="0.25">
      <c r="A20" t="s">
        <v>1774</v>
      </c>
      <c r="B20" t="s">
        <v>32</v>
      </c>
      <c r="C20" t="s">
        <v>125</v>
      </c>
      <c r="D20" t="s">
        <v>132</v>
      </c>
      <c r="E20">
        <v>40715</v>
      </c>
      <c r="F20" t="s">
        <v>133</v>
      </c>
      <c r="G20">
        <v>5122</v>
      </c>
      <c r="H20">
        <v>215</v>
      </c>
      <c r="I20" t="s">
        <v>1272</v>
      </c>
      <c r="J20" t="s">
        <v>35</v>
      </c>
      <c r="K20" t="s">
        <v>44</v>
      </c>
      <c r="L20" t="s">
        <v>67</v>
      </c>
      <c r="M20">
        <v>1000</v>
      </c>
      <c r="N20">
        <v>1150</v>
      </c>
      <c r="O20" t="s">
        <v>268</v>
      </c>
      <c r="Q20" t="s">
        <v>47</v>
      </c>
      <c r="R20">
        <v>1</v>
      </c>
      <c r="S20" s="1">
        <v>43479</v>
      </c>
      <c r="T20" s="1">
        <v>43607</v>
      </c>
      <c r="U20" t="s">
        <v>627</v>
      </c>
      <c r="V20" t="s">
        <v>39</v>
      </c>
      <c r="W20">
        <v>0</v>
      </c>
      <c r="X20">
        <v>0</v>
      </c>
      <c r="Y20">
        <v>150</v>
      </c>
      <c r="Z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0.08</v>
      </c>
      <c r="AK20" t="s">
        <v>883</v>
      </c>
      <c r="AL20" t="s">
        <v>1301</v>
      </c>
      <c r="AN20">
        <v>34</v>
      </c>
      <c r="AO20">
        <f>VLOOKUP(CONCATENATE(F20,TRIM(G20)),'Avg Attend'!$A$2:$D$252,4,FALSE)</f>
        <v>32.76</v>
      </c>
      <c r="AP20">
        <v>32.76</v>
      </c>
      <c r="AQ20" s="15">
        <f t="shared" si="0"/>
        <v>2.1215999999999999</v>
      </c>
    </row>
    <row r="21" spans="1:43" x14ac:dyDescent="0.25">
      <c r="A21" t="s">
        <v>1774</v>
      </c>
      <c r="B21" t="s">
        <v>32</v>
      </c>
      <c r="C21" t="s">
        <v>125</v>
      </c>
      <c r="D21" t="s">
        <v>132</v>
      </c>
      <c r="E21">
        <v>40719</v>
      </c>
      <c r="F21" t="s">
        <v>133</v>
      </c>
      <c r="G21">
        <v>5122</v>
      </c>
      <c r="H21">
        <v>216</v>
      </c>
      <c r="I21" t="s">
        <v>1272</v>
      </c>
      <c r="J21" t="s">
        <v>35</v>
      </c>
      <c r="K21" t="s">
        <v>44</v>
      </c>
      <c r="L21" t="s">
        <v>54</v>
      </c>
      <c r="M21">
        <v>1000</v>
      </c>
      <c r="N21">
        <v>1150</v>
      </c>
      <c r="O21" t="s">
        <v>135</v>
      </c>
      <c r="Q21" t="s">
        <v>47</v>
      </c>
      <c r="R21">
        <v>1</v>
      </c>
      <c r="S21" s="1">
        <v>43479</v>
      </c>
      <c r="T21" s="1">
        <v>43607</v>
      </c>
      <c r="U21" t="s">
        <v>626</v>
      </c>
      <c r="V21" t="s">
        <v>39</v>
      </c>
      <c r="W21">
        <v>0</v>
      </c>
      <c r="X21">
        <v>0</v>
      </c>
      <c r="Y21">
        <v>80</v>
      </c>
      <c r="Z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0.08</v>
      </c>
      <c r="AK21" t="s">
        <v>883</v>
      </c>
      <c r="AL21" t="s">
        <v>1302</v>
      </c>
      <c r="AN21">
        <v>32</v>
      </c>
      <c r="AO21">
        <f>VLOOKUP(CONCATENATE(F21,TRIM(G21)),'Avg Attend'!$A$2:$D$252,4,FALSE)</f>
        <v>32.76</v>
      </c>
      <c r="AP21">
        <v>32.76</v>
      </c>
      <c r="AQ21" s="15">
        <f t="shared" si="0"/>
        <v>1.9967999999999999</v>
      </c>
    </row>
    <row r="22" spans="1:43" x14ac:dyDescent="0.25">
      <c r="A22" t="s">
        <v>1774</v>
      </c>
      <c r="B22" t="s">
        <v>32</v>
      </c>
      <c r="C22" t="s">
        <v>125</v>
      </c>
      <c r="D22" t="s">
        <v>132</v>
      </c>
      <c r="E22">
        <v>40708</v>
      </c>
      <c r="F22" t="s">
        <v>133</v>
      </c>
      <c r="G22">
        <v>5122</v>
      </c>
      <c r="H22">
        <v>217</v>
      </c>
      <c r="I22" t="s">
        <v>1272</v>
      </c>
      <c r="J22" t="s">
        <v>35</v>
      </c>
      <c r="K22" t="s">
        <v>44</v>
      </c>
      <c r="L22" t="s">
        <v>54</v>
      </c>
      <c r="M22">
        <v>1000</v>
      </c>
      <c r="N22">
        <v>1150</v>
      </c>
      <c r="O22" t="s">
        <v>146</v>
      </c>
      <c r="Q22" t="s">
        <v>47</v>
      </c>
      <c r="R22">
        <v>1</v>
      </c>
      <c r="S22" s="1">
        <v>43479</v>
      </c>
      <c r="T22" s="1">
        <v>43607</v>
      </c>
      <c r="U22" t="s">
        <v>741</v>
      </c>
      <c r="V22" t="s">
        <v>39</v>
      </c>
      <c r="W22">
        <v>0</v>
      </c>
      <c r="X22">
        <v>0</v>
      </c>
      <c r="Y22">
        <v>70</v>
      </c>
      <c r="Z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0.08</v>
      </c>
      <c r="AK22" t="s">
        <v>883</v>
      </c>
      <c r="AL22" t="s">
        <v>1303</v>
      </c>
      <c r="AN22">
        <v>32</v>
      </c>
      <c r="AO22">
        <f>VLOOKUP(CONCATENATE(F22,TRIM(G22)),'Avg Attend'!$A$2:$D$252,4,FALSE)</f>
        <v>32.76</v>
      </c>
      <c r="AP22">
        <v>32.76</v>
      </c>
      <c r="AQ22" s="15">
        <f t="shared" si="0"/>
        <v>1.9967999999999999</v>
      </c>
    </row>
    <row r="23" spans="1:43" x14ac:dyDescent="0.25">
      <c r="A23" t="s">
        <v>1774</v>
      </c>
      <c r="B23" t="s">
        <v>32</v>
      </c>
      <c r="C23" t="s">
        <v>125</v>
      </c>
      <c r="D23" t="s">
        <v>132</v>
      </c>
      <c r="E23">
        <v>48086</v>
      </c>
      <c r="F23" t="s">
        <v>133</v>
      </c>
      <c r="G23">
        <v>5122</v>
      </c>
      <c r="H23">
        <v>218</v>
      </c>
      <c r="I23" t="s">
        <v>1272</v>
      </c>
      <c r="J23" t="s">
        <v>35</v>
      </c>
      <c r="K23" t="s">
        <v>44</v>
      </c>
      <c r="L23" t="s">
        <v>54</v>
      </c>
      <c r="M23">
        <v>1000</v>
      </c>
      <c r="N23">
        <v>1150</v>
      </c>
      <c r="O23" t="s">
        <v>1711</v>
      </c>
      <c r="Q23" t="s">
        <v>47</v>
      </c>
      <c r="R23">
        <v>1</v>
      </c>
      <c r="S23" s="1">
        <v>43479</v>
      </c>
      <c r="T23" s="1">
        <v>43607</v>
      </c>
      <c r="U23" t="s">
        <v>625</v>
      </c>
      <c r="V23" t="s">
        <v>39</v>
      </c>
      <c r="W23">
        <v>0</v>
      </c>
      <c r="X23">
        <v>0</v>
      </c>
      <c r="Y23">
        <v>150</v>
      </c>
      <c r="Z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0.08</v>
      </c>
      <c r="AK23" t="s">
        <v>883</v>
      </c>
      <c r="AL23" t="s">
        <v>1712</v>
      </c>
      <c r="AN23">
        <v>32</v>
      </c>
      <c r="AO23">
        <f>VLOOKUP(CONCATENATE(F23,TRIM(G23)),'Avg Attend'!$A$2:$D$252,4,FALSE)</f>
        <v>32.76</v>
      </c>
      <c r="AP23">
        <v>32.76</v>
      </c>
      <c r="AQ23" s="15">
        <f t="shared" si="0"/>
        <v>1.9967999999999999</v>
      </c>
    </row>
    <row r="24" spans="1:43" x14ac:dyDescent="0.25">
      <c r="A24" t="s">
        <v>1774</v>
      </c>
      <c r="B24" t="s">
        <v>32</v>
      </c>
      <c r="C24" t="s">
        <v>125</v>
      </c>
      <c r="D24" t="s">
        <v>132</v>
      </c>
      <c r="E24">
        <v>40735</v>
      </c>
      <c r="F24" t="s">
        <v>133</v>
      </c>
      <c r="G24">
        <v>5122</v>
      </c>
      <c r="H24">
        <v>219</v>
      </c>
      <c r="I24" t="s">
        <v>1272</v>
      </c>
      <c r="J24" t="s">
        <v>35</v>
      </c>
      <c r="K24" t="s">
        <v>44</v>
      </c>
      <c r="L24" t="s">
        <v>679</v>
      </c>
      <c r="M24" t="s">
        <v>492</v>
      </c>
      <c r="N24" t="s">
        <v>493</v>
      </c>
      <c r="O24" t="s">
        <v>1306</v>
      </c>
      <c r="Q24" t="s">
        <v>47</v>
      </c>
      <c r="R24">
        <v>1</v>
      </c>
      <c r="S24" s="1">
        <v>43479</v>
      </c>
      <c r="T24" s="1">
        <v>43607</v>
      </c>
      <c r="U24" t="s">
        <v>1276</v>
      </c>
      <c r="V24" t="s">
        <v>39</v>
      </c>
      <c r="W24">
        <v>0</v>
      </c>
      <c r="X24">
        <v>0</v>
      </c>
      <c r="Y24">
        <v>100</v>
      </c>
      <c r="Z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0.08</v>
      </c>
      <c r="AK24" t="s">
        <v>928</v>
      </c>
      <c r="AL24" t="s">
        <v>1307</v>
      </c>
      <c r="AN24">
        <v>32</v>
      </c>
      <c r="AO24">
        <f>VLOOKUP(CONCATENATE(F24,TRIM(G24)),'Avg Attend'!$A$2:$D$252,4,FALSE)</f>
        <v>32.76</v>
      </c>
      <c r="AP24">
        <v>32.76</v>
      </c>
      <c r="AQ24" s="15">
        <f t="shared" si="0"/>
        <v>1.9967999999999999</v>
      </c>
    </row>
    <row r="25" spans="1:43" x14ac:dyDescent="0.25">
      <c r="A25" t="s">
        <v>1774</v>
      </c>
      <c r="B25" t="s">
        <v>32</v>
      </c>
      <c r="C25" t="s">
        <v>125</v>
      </c>
      <c r="D25" t="s">
        <v>132</v>
      </c>
      <c r="E25">
        <v>47547</v>
      </c>
      <c r="F25" t="s">
        <v>133</v>
      </c>
      <c r="G25">
        <v>5123</v>
      </c>
      <c r="H25">
        <v>201</v>
      </c>
      <c r="I25" t="s">
        <v>628</v>
      </c>
      <c r="J25" t="s">
        <v>73</v>
      </c>
      <c r="K25" t="s">
        <v>44</v>
      </c>
      <c r="L25" t="s">
        <v>74</v>
      </c>
      <c r="M25">
        <v>1000</v>
      </c>
      <c r="N25">
        <v>1150</v>
      </c>
      <c r="O25" t="s">
        <v>138</v>
      </c>
      <c r="Q25" t="s">
        <v>47</v>
      </c>
      <c r="R25" t="s">
        <v>38</v>
      </c>
      <c r="S25" s="1">
        <v>43485</v>
      </c>
      <c r="T25" s="1">
        <v>43527</v>
      </c>
      <c r="U25" t="s">
        <v>570</v>
      </c>
      <c r="V25" t="s">
        <v>39</v>
      </c>
      <c r="W25">
        <v>0</v>
      </c>
      <c r="X25">
        <v>0</v>
      </c>
      <c r="Y25">
        <v>120</v>
      </c>
      <c r="Z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2.7400000000000001E-2</v>
      </c>
      <c r="AK25" t="s">
        <v>883</v>
      </c>
      <c r="AL25" t="s">
        <v>1312</v>
      </c>
      <c r="AN25">
        <v>32</v>
      </c>
      <c r="AO25">
        <f>VLOOKUP(CONCATENATE(F25,TRIM(G25)),'Avg Attend'!$A$2:$D$252,4,FALSE)</f>
        <v>38.46</v>
      </c>
      <c r="AP25">
        <v>38.46</v>
      </c>
      <c r="AQ25" s="15">
        <f t="shared" si="0"/>
        <v>2.3442285714285713</v>
      </c>
    </row>
    <row r="26" spans="1:43" x14ac:dyDescent="0.25">
      <c r="A26" t="s">
        <v>1774</v>
      </c>
      <c r="B26" t="s">
        <v>32</v>
      </c>
      <c r="C26" t="s">
        <v>125</v>
      </c>
      <c r="D26" t="s">
        <v>132</v>
      </c>
      <c r="E26">
        <v>47910</v>
      </c>
      <c r="F26" t="s">
        <v>133</v>
      </c>
      <c r="G26">
        <v>5123</v>
      </c>
      <c r="H26">
        <v>202</v>
      </c>
      <c r="I26" t="s">
        <v>628</v>
      </c>
      <c r="J26" t="s">
        <v>73</v>
      </c>
      <c r="K26" t="s">
        <v>44</v>
      </c>
      <c r="L26" t="s">
        <v>74</v>
      </c>
      <c r="M26">
        <v>1000</v>
      </c>
      <c r="N26">
        <v>1150</v>
      </c>
      <c r="O26" t="s">
        <v>138</v>
      </c>
      <c r="Q26" t="s">
        <v>47</v>
      </c>
      <c r="R26" t="s">
        <v>38</v>
      </c>
      <c r="S26" s="1">
        <v>43534</v>
      </c>
      <c r="T26" s="1">
        <v>43576</v>
      </c>
      <c r="U26" t="s">
        <v>626</v>
      </c>
      <c r="V26" t="s">
        <v>39</v>
      </c>
      <c r="W26">
        <v>0</v>
      </c>
      <c r="X26">
        <v>0</v>
      </c>
      <c r="Y26">
        <v>120</v>
      </c>
      <c r="Z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2.7400000000000001E-2</v>
      </c>
      <c r="AK26" t="s">
        <v>883</v>
      </c>
      <c r="AL26" t="s">
        <v>1312</v>
      </c>
      <c r="AN26">
        <v>32</v>
      </c>
      <c r="AO26">
        <f>VLOOKUP(CONCATENATE(F26,TRIM(G26)),'Avg Attend'!$A$2:$D$252,4,FALSE)</f>
        <v>38.46</v>
      </c>
      <c r="AP26">
        <v>38.46</v>
      </c>
      <c r="AQ26" s="15">
        <f t="shared" si="0"/>
        <v>2.3442285714285713</v>
      </c>
    </row>
    <row r="27" spans="1:43" s="2" customFormat="1" x14ac:dyDescent="0.25">
      <c r="AI27" s="2" t="s">
        <v>2167</v>
      </c>
      <c r="AJ27" s="2">
        <f>SUM(AJ2:AJ26)</f>
        <v>1.9748000000000008</v>
      </c>
      <c r="AP27" s="2" t="s">
        <v>2167</v>
      </c>
      <c r="AQ27" s="16">
        <f>SUM(AQ2:AQ26)</f>
        <v>52.533965714285728</v>
      </c>
    </row>
  </sheetData>
  <conditionalFormatting sqref="AO2:AO26">
    <cfRule type="cellIs" dxfId="13" priority="1" operator="lessThan">
      <formula>20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"/>
  <sheetViews>
    <sheetView topLeftCell="L1" workbookViewId="0">
      <selection activeCell="I2" sqref="I2"/>
    </sheetView>
  </sheetViews>
  <sheetFormatPr defaultColWidth="8.875" defaultRowHeight="15.75" x14ac:dyDescent="0.25"/>
  <sheetData>
    <row r="1" spans="1:43" ht="47.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751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752</v>
      </c>
      <c r="AG1" t="s">
        <v>753</v>
      </c>
      <c r="AH1" t="s">
        <v>754</v>
      </c>
      <c r="AI1" t="s">
        <v>30</v>
      </c>
      <c r="AJ1" t="s">
        <v>31</v>
      </c>
      <c r="AK1" t="s">
        <v>755</v>
      </c>
      <c r="AL1" t="s">
        <v>756</v>
      </c>
      <c r="AM1" t="s">
        <v>757</v>
      </c>
      <c r="AN1" t="s">
        <v>758</v>
      </c>
      <c r="AO1" s="17" t="s">
        <v>2165</v>
      </c>
      <c r="AP1" s="17" t="s">
        <v>2166</v>
      </c>
      <c r="AQ1" s="17" t="s">
        <v>2164</v>
      </c>
    </row>
    <row r="2" spans="1:43" x14ac:dyDescent="0.25">
      <c r="A2" t="s">
        <v>1774</v>
      </c>
      <c r="B2" t="s">
        <v>32</v>
      </c>
      <c r="C2" t="s">
        <v>125</v>
      </c>
      <c r="D2" t="s">
        <v>270</v>
      </c>
      <c r="E2">
        <v>41517</v>
      </c>
      <c r="F2" t="s">
        <v>271</v>
      </c>
      <c r="G2">
        <v>9200</v>
      </c>
      <c r="H2">
        <v>201</v>
      </c>
      <c r="I2" t="s">
        <v>272</v>
      </c>
      <c r="J2" t="s">
        <v>35</v>
      </c>
      <c r="K2" t="s">
        <v>44</v>
      </c>
      <c r="L2" t="s">
        <v>1313</v>
      </c>
      <c r="M2" t="s">
        <v>1314</v>
      </c>
      <c r="N2" t="s">
        <v>1315</v>
      </c>
      <c r="O2" t="s">
        <v>1316</v>
      </c>
      <c r="Q2" t="s">
        <v>47</v>
      </c>
      <c r="R2" t="s">
        <v>38</v>
      </c>
      <c r="S2" s="1">
        <v>43479</v>
      </c>
      <c r="T2" s="1">
        <v>43607</v>
      </c>
      <c r="U2" t="s">
        <v>1318</v>
      </c>
      <c r="V2" t="s">
        <v>39</v>
      </c>
      <c r="W2">
        <v>0</v>
      </c>
      <c r="X2">
        <v>0</v>
      </c>
      <c r="Y2">
        <v>30</v>
      </c>
      <c r="Z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0.78290000000000004</v>
      </c>
      <c r="AK2" t="s">
        <v>1319</v>
      </c>
      <c r="AL2" t="s">
        <v>1879</v>
      </c>
      <c r="AN2">
        <v>455</v>
      </c>
      <c r="AO2">
        <f>VLOOKUP(CONCATENATE(F2,TRIM(G2)),'Avg Attend'!$A$2:$D$252,4,FALSE)</f>
        <v>68.349999999999994</v>
      </c>
      <c r="AP2">
        <v>68.349999999999994</v>
      </c>
      <c r="AQ2" s="15">
        <f>AP2*AN2/525</f>
        <v>59.236666666666657</v>
      </c>
    </row>
  </sheetData>
  <conditionalFormatting sqref="AO2:AO5">
    <cfRule type="cellIs" dxfId="12" priority="1" operator="lessThan">
      <formula>20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"/>
  <sheetViews>
    <sheetView workbookViewId="0">
      <selection activeCell="AJ2" sqref="AJ2"/>
    </sheetView>
  </sheetViews>
  <sheetFormatPr defaultColWidth="8.875" defaultRowHeight="15.75" x14ac:dyDescent="0.25"/>
  <sheetData>
    <row r="1" spans="1:43" ht="47.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751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752</v>
      </c>
      <c r="AG1" t="s">
        <v>753</v>
      </c>
      <c r="AH1" t="s">
        <v>754</v>
      </c>
      <c r="AI1" t="s">
        <v>30</v>
      </c>
      <c r="AJ1" t="s">
        <v>31</v>
      </c>
      <c r="AK1" t="s">
        <v>755</v>
      </c>
      <c r="AL1" t="s">
        <v>756</v>
      </c>
      <c r="AM1" t="s">
        <v>757</v>
      </c>
      <c r="AN1" t="s">
        <v>758</v>
      </c>
      <c r="AO1" s="17" t="s">
        <v>2165</v>
      </c>
      <c r="AP1" s="17" t="s">
        <v>2166</v>
      </c>
      <c r="AQ1" s="17" t="s">
        <v>2164</v>
      </c>
    </row>
    <row r="2" spans="1:43" x14ac:dyDescent="0.25">
      <c r="A2" t="s">
        <v>1774</v>
      </c>
      <c r="B2" t="s">
        <v>32</v>
      </c>
      <c r="C2" t="s">
        <v>125</v>
      </c>
      <c r="D2" t="s">
        <v>126</v>
      </c>
      <c r="E2">
        <v>46977</v>
      </c>
      <c r="F2" t="s">
        <v>261</v>
      </c>
      <c r="G2">
        <v>9183</v>
      </c>
      <c r="H2">
        <v>201</v>
      </c>
      <c r="I2" t="s">
        <v>262</v>
      </c>
      <c r="J2" t="s">
        <v>76</v>
      </c>
      <c r="K2" t="s">
        <v>44</v>
      </c>
      <c r="L2" t="s">
        <v>111</v>
      </c>
      <c r="M2">
        <v>1800</v>
      </c>
      <c r="N2">
        <v>2050</v>
      </c>
      <c r="O2" t="s">
        <v>46</v>
      </c>
      <c r="P2">
        <v>320</v>
      </c>
      <c r="Q2" t="s">
        <v>47</v>
      </c>
      <c r="R2">
        <v>1</v>
      </c>
      <c r="S2" s="1">
        <v>43479</v>
      </c>
      <c r="T2" s="1">
        <v>43607</v>
      </c>
      <c r="U2" t="s">
        <v>621</v>
      </c>
      <c r="V2" t="s">
        <v>39</v>
      </c>
      <c r="W2">
        <v>0</v>
      </c>
      <c r="X2">
        <v>0</v>
      </c>
      <c r="Y2">
        <v>25</v>
      </c>
      <c r="Z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0.24</v>
      </c>
      <c r="AK2" t="s">
        <v>837</v>
      </c>
      <c r="AL2" t="s">
        <v>1090</v>
      </c>
      <c r="AN2">
        <v>105</v>
      </c>
      <c r="AO2">
        <f>VLOOKUP(CONCATENATE(F2,TRIM(G2)),'Avg Attend'!$A$2:$D$252,4,FALSE)</f>
        <v>14.65</v>
      </c>
      <c r="AP2">
        <v>14.65</v>
      </c>
      <c r="AQ2" s="15">
        <f>AP2*AN2/525</f>
        <v>2.93</v>
      </c>
    </row>
    <row r="3" spans="1:43" x14ac:dyDescent="0.25">
      <c r="A3" t="s">
        <v>1774</v>
      </c>
      <c r="B3" t="s">
        <v>32</v>
      </c>
      <c r="C3" t="s">
        <v>125</v>
      </c>
      <c r="D3" t="s">
        <v>126</v>
      </c>
      <c r="E3">
        <v>47293</v>
      </c>
      <c r="F3" t="s">
        <v>130</v>
      </c>
      <c r="G3">
        <v>5000</v>
      </c>
      <c r="H3">
        <v>201</v>
      </c>
      <c r="I3" t="s">
        <v>1263</v>
      </c>
      <c r="J3" t="s">
        <v>76</v>
      </c>
      <c r="K3" t="s">
        <v>44</v>
      </c>
      <c r="L3" t="s">
        <v>75</v>
      </c>
      <c r="M3">
        <v>900</v>
      </c>
      <c r="N3">
        <v>1650</v>
      </c>
      <c r="O3" t="s">
        <v>46</v>
      </c>
      <c r="Q3" t="s">
        <v>47</v>
      </c>
      <c r="R3" t="s">
        <v>38</v>
      </c>
      <c r="S3" s="1">
        <v>43536</v>
      </c>
      <c r="T3" s="1">
        <v>43536</v>
      </c>
      <c r="U3" t="s">
        <v>622</v>
      </c>
      <c r="V3" t="s">
        <v>39</v>
      </c>
      <c r="W3">
        <v>0</v>
      </c>
      <c r="X3">
        <v>0</v>
      </c>
      <c r="Y3">
        <v>30</v>
      </c>
      <c r="Z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1.7999999999999999E-2</v>
      </c>
      <c r="AK3" t="s">
        <v>1264</v>
      </c>
      <c r="AL3" t="s">
        <v>1262</v>
      </c>
      <c r="AN3">
        <v>136</v>
      </c>
      <c r="AO3">
        <f>VLOOKUP(CONCATENATE(F3,TRIM(G3)),'Avg Attend'!$A$2:$D$252,4,FALSE)</f>
        <v>3.51</v>
      </c>
      <c r="AP3">
        <v>3.51</v>
      </c>
      <c r="AQ3" s="15">
        <f t="shared" ref="AQ3:AQ5" si="0">AP3*AN3/525</f>
        <v>0.90925714285714276</v>
      </c>
    </row>
    <row r="4" spans="1:43" x14ac:dyDescent="0.25">
      <c r="A4" t="s">
        <v>1774</v>
      </c>
      <c r="B4" t="s">
        <v>32</v>
      </c>
      <c r="C4" t="s">
        <v>125</v>
      </c>
      <c r="D4" t="s">
        <v>126</v>
      </c>
      <c r="E4">
        <v>47294</v>
      </c>
      <c r="F4" t="s">
        <v>130</v>
      </c>
      <c r="G4">
        <v>5000</v>
      </c>
      <c r="H4">
        <v>202</v>
      </c>
      <c r="I4" t="s">
        <v>1263</v>
      </c>
      <c r="J4" t="s">
        <v>35</v>
      </c>
      <c r="K4" t="s">
        <v>44</v>
      </c>
      <c r="L4" t="s">
        <v>75</v>
      </c>
      <c r="M4">
        <v>900</v>
      </c>
      <c r="N4">
        <v>1650</v>
      </c>
      <c r="O4" t="s">
        <v>46</v>
      </c>
      <c r="P4">
        <v>47</v>
      </c>
      <c r="Q4" t="s">
        <v>47</v>
      </c>
      <c r="R4" t="s">
        <v>38</v>
      </c>
      <c r="S4" s="1">
        <v>43571</v>
      </c>
      <c r="T4" s="1">
        <v>43571</v>
      </c>
      <c r="U4" t="s">
        <v>622</v>
      </c>
      <c r="V4" t="s">
        <v>39</v>
      </c>
      <c r="W4">
        <v>0</v>
      </c>
      <c r="X4">
        <v>0</v>
      </c>
      <c r="Y4">
        <v>30</v>
      </c>
      <c r="Z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1.7999999999999999E-2</v>
      </c>
      <c r="AK4" t="s">
        <v>1264</v>
      </c>
      <c r="AL4" t="s">
        <v>1265</v>
      </c>
      <c r="AN4">
        <v>136</v>
      </c>
      <c r="AO4">
        <f>VLOOKUP(CONCATENATE(F4,TRIM(G4)),'Avg Attend'!$A$2:$D$252,4,FALSE)</f>
        <v>3.51</v>
      </c>
      <c r="AP4">
        <v>3.51</v>
      </c>
      <c r="AQ4" s="15">
        <f t="shared" si="0"/>
        <v>0.90925714285714276</v>
      </c>
    </row>
    <row r="5" spans="1:43" x14ac:dyDescent="0.25">
      <c r="A5" t="s">
        <v>1774</v>
      </c>
      <c r="B5" t="s">
        <v>32</v>
      </c>
      <c r="C5" t="s">
        <v>125</v>
      </c>
      <c r="D5" t="s">
        <v>126</v>
      </c>
      <c r="E5">
        <v>47679</v>
      </c>
      <c r="F5" t="s">
        <v>130</v>
      </c>
      <c r="G5">
        <v>5005</v>
      </c>
      <c r="H5">
        <v>201</v>
      </c>
      <c r="I5" t="s">
        <v>623</v>
      </c>
      <c r="J5" t="s">
        <v>35</v>
      </c>
      <c r="K5" t="s">
        <v>44</v>
      </c>
      <c r="L5" t="s">
        <v>1874</v>
      </c>
      <c r="M5">
        <v>1000</v>
      </c>
      <c r="N5">
        <v>1750</v>
      </c>
      <c r="O5" t="s">
        <v>46</v>
      </c>
      <c r="P5">
        <v>47</v>
      </c>
      <c r="Q5" t="s">
        <v>47</v>
      </c>
      <c r="R5" t="s">
        <v>38</v>
      </c>
      <c r="S5" s="1">
        <v>43489</v>
      </c>
      <c r="T5" s="1">
        <v>43504</v>
      </c>
      <c r="U5" t="s">
        <v>1066</v>
      </c>
      <c r="V5" t="s">
        <v>39</v>
      </c>
      <c r="W5">
        <v>0</v>
      </c>
      <c r="X5">
        <v>0</v>
      </c>
      <c r="Y5">
        <v>30</v>
      </c>
      <c r="Z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0.10970000000000001</v>
      </c>
      <c r="AK5" t="s">
        <v>1875</v>
      </c>
      <c r="AL5" t="s">
        <v>1265</v>
      </c>
      <c r="AN5">
        <v>48</v>
      </c>
      <c r="AO5">
        <f>VLOOKUP(CONCATENATE(F5,TRIM(G5)),'Avg Attend'!$A$2:$D$252,4,FALSE)</f>
        <v>18.239999999999998</v>
      </c>
      <c r="AP5">
        <v>18.239999999999998</v>
      </c>
      <c r="AQ5" s="15">
        <f t="shared" si="0"/>
        <v>1.6676571428571427</v>
      </c>
    </row>
    <row r="6" spans="1:43" s="2" customFormat="1" x14ac:dyDescent="0.25">
      <c r="AI6" s="2" t="s">
        <v>203</v>
      </c>
      <c r="AJ6" s="2">
        <f>SUM(AJ2:AJ5)</f>
        <v>0.38570000000000004</v>
      </c>
      <c r="AP6" s="2" t="s">
        <v>203</v>
      </c>
      <c r="AQ6" s="16">
        <f>SUM(AQ2:AQ5)</f>
        <v>6.4161714285714293</v>
      </c>
    </row>
  </sheetData>
  <conditionalFormatting sqref="AO2:AO5">
    <cfRule type="cellIs" dxfId="11" priority="1" operator="lessThan">
      <formula>20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"/>
  <sheetViews>
    <sheetView topLeftCell="T1" workbookViewId="0">
      <selection activeCell="AQ4" sqref="AQ4"/>
    </sheetView>
  </sheetViews>
  <sheetFormatPr defaultColWidth="8.875" defaultRowHeight="15.75" x14ac:dyDescent="0.25"/>
  <sheetData>
    <row r="1" spans="1:46" ht="47.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751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752</v>
      </c>
      <c r="AG1" t="s">
        <v>753</v>
      </c>
      <c r="AH1" t="s">
        <v>754</v>
      </c>
      <c r="AI1" t="s">
        <v>30</v>
      </c>
      <c r="AJ1" t="s">
        <v>31</v>
      </c>
      <c r="AK1" t="s">
        <v>755</v>
      </c>
      <c r="AL1" t="s">
        <v>756</v>
      </c>
      <c r="AM1" t="s">
        <v>757</v>
      </c>
      <c r="AN1" t="s">
        <v>758</v>
      </c>
      <c r="AO1" s="17" t="s">
        <v>2165</v>
      </c>
      <c r="AP1" s="17" t="s">
        <v>2166</v>
      </c>
      <c r="AQ1" s="17" t="s">
        <v>2164</v>
      </c>
      <c r="AR1" s="17"/>
      <c r="AS1" s="17"/>
      <c r="AT1" s="17"/>
    </row>
    <row r="2" spans="1:46" x14ac:dyDescent="0.25">
      <c r="A2" t="s">
        <v>1774</v>
      </c>
      <c r="B2" t="s">
        <v>32</v>
      </c>
      <c r="C2" t="s">
        <v>167</v>
      </c>
      <c r="D2" t="s">
        <v>247</v>
      </c>
      <c r="E2">
        <v>46126</v>
      </c>
      <c r="F2" t="s">
        <v>248</v>
      </c>
      <c r="G2">
        <v>2501</v>
      </c>
      <c r="H2">
        <v>651</v>
      </c>
      <c r="I2" t="s">
        <v>759</v>
      </c>
      <c r="J2" t="s">
        <v>73</v>
      </c>
      <c r="K2" t="s">
        <v>44</v>
      </c>
      <c r="L2" t="s">
        <v>74</v>
      </c>
      <c r="M2">
        <v>1200</v>
      </c>
      <c r="N2">
        <v>1350</v>
      </c>
      <c r="O2" t="s">
        <v>64</v>
      </c>
      <c r="P2">
        <v>109</v>
      </c>
      <c r="Q2" t="s">
        <v>65</v>
      </c>
      <c r="R2" t="s">
        <v>38</v>
      </c>
      <c r="S2" s="1">
        <v>43479</v>
      </c>
      <c r="T2" s="1">
        <v>43540</v>
      </c>
      <c r="U2" t="s">
        <v>380</v>
      </c>
      <c r="V2" t="s">
        <v>39</v>
      </c>
      <c r="W2">
        <v>0</v>
      </c>
      <c r="X2">
        <v>0</v>
      </c>
      <c r="Y2">
        <v>40</v>
      </c>
      <c r="Z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3.6600000000000001E-2</v>
      </c>
      <c r="AK2" t="s">
        <v>760</v>
      </c>
      <c r="AL2" t="s">
        <v>761</v>
      </c>
      <c r="AN2">
        <v>32</v>
      </c>
      <c r="AO2">
        <f>VLOOKUP(CONCATENATE(F2,TRIM(G2)),'Avg Attend'!$A$2:$D$252,4,FALSE)</f>
        <v>21.59</v>
      </c>
      <c r="AP2">
        <v>21.59</v>
      </c>
      <c r="AQ2" s="15">
        <f>AP2*AN2/525</f>
        <v>1.3159619047619047</v>
      </c>
      <c r="AT2" s="15"/>
    </row>
    <row r="3" spans="1:46" x14ac:dyDescent="0.25">
      <c r="A3" t="s">
        <v>1774</v>
      </c>
      <c r="B3" t="s">
        <v>32</v>
      </c>
      <c r="C3" t="s">
        <v>167</v>
      </c>
      <c r="D3" t="s">
        <v>247</v>
      </c>
      <c r="E3">
        <v>47900</v>
      </c>
      <c r="F3" t="s">
        <v>248</v>
      </c>
      <c r="G3">
        <v>2501</v>
      </c>
      <c r="H3">
        <v>701</v>
      </c>
      <c r="I3" t="s">
        <v>759</v>
      </c>
      <c r="J3" t="s">
        <v>73</v>
      </c>
      <c r="K3" t="s">
        <v>44</v>
      </c>
      <c r="L3" t="s">
        <v>74</v>
      </c>
      <c r="M3">
        <v>1200</v>
      </c>
      <c r="N3">
        <v>1350</v>
      </c>
      <c r="O3" t="s">
        <v>64</v>
      </c>
      <c r="P3">
        <v>109</v>
      </c>
      <c r="Q3" t="s">
        <v>65</v>
      </c>
      <c r="R3" t="s">
        <v>38</v>
      </c>
      <c r="S3" s="1">
        <v>43547</v>
      </c>
      <c r="T3" s="1">
        <v>43603</v>
      </c>
      <c r="U3" t="s">
        <v>380</v>
      </c>
      <c r="V3" t="s">
        <v>39</v>
      </c>
      <c r="W3">
        <v>0</v>
      </c>
      <c r="X3">
        <v>0</v>
      </c>
      <c r="Y3">
        <v>40</v>
      </c>
      <c r="Z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3.6600000000000001E-2</v>
      </c>
      <c r="AK3" t="s">
        <v>760</v>
      </c>
      <c r="AL3" t="s">
        <v>761</v>
      </c>
      <c r="AN3">
        <v>32</v>
      </c>
      <c r="AO3">
        <f>VLOOKUP(CONCATENATE(F3,TRIM(G3)),'Avg Attend'!$A$2:$D$252,4,FALSE)</f>
        <v>21.59</v>
      </c>
      <c r="AP3">
        <v>21.59</v>
      </c>
      <c r="AQ3" s="15">
        <f>AP3*AN3/525</f>
        <v>1.3159619047619047</v>
      </c>
    </row>
    <row r="4" spans="1:46" s="2" customFormat="1" x14ac:dyDescent="0.25">
      <c r="AI4" s="2" t="s">
        <v>203</v>
      </c>
      <c r="AJ4" s="2">
        <f>SUM(AJ2:AJ3)</f>
        <v>7.3200000000000001E-2</v>
      </c>
      <c r="AP4" s="2" t="s">
        <v>203</v>
      </c>
      <c r="AQ4" s="16">
        <f>SUM(AQ2:AQ3)</f>
        <v>2.6319238095238093</v>
      </c>
    </row>
  </sheetData>
  <conditionalFormatting sqref="AO2:AO3">
    <cfRule type="cellIs" dxfId="10" priority="2" operator="lessThan">
      <formula>20</formula>
    </cfRule>
  </conditionalFormatting>
  <conditionalFormatting sqref="AR2">
    <cfRule type="cellIs" dxfId="9" priority="1" operator="lessThan">
      <formula>20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5"/>
  <sheetViews>
    <sheetView topLeftCell="V63" workbookViewId="0">
      <selection activeCell="X85" sqref="A85:XFD85"/>
    </sheetView>
  </sheetViews>
  <sheetFormatPr defaultColWidth="8.875" defaultRowHeight="15.75" x14ac:dyDescent="0.25"/>
  <cols>
    <col min="19" max="19" width="11" customWidth="1"/>
    <col min="20" max="20" width="10.125" customWidth="1"/>
  </cols>
  <sheetData>
    <row r="1" spans="1:43" ht="47.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751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752</v>
      </c>
      <c r="AG1" t="s">
        <v>753</v>
      </c>
      <c r="AH1" t="s">
        <v>754</v>
      </c>
      <c r="AI1" t="s">
        <v>30</v>
      </c>
      <c r="AJ1" t="s">
        <v>31</v>
      </c>
      <c r="AK1" t="s">
        <v>755</v>
      </c>
      <c r="AL1" t="s">
        <v>756</v>
      </c>
      <c r="AM1" t="s">
        <v>757</v>
      </c>
      <c r="AN1" t="s">
        <v>758</v>
      </c>
      <c r="AO1" s="17" t="s">
        <v>2165</v>
      </c>
      <c r="AP1" s="17" t="s">
        <v>2166</v>
      </c>
      <c r="AQ1" s="17" t="s">
        <v>2164</v>
      </c>
    </row>
    <row r="2" spans="1:43" x14ac:dyDescent="0.25">
      <c r="A2" t="s">
        <v>1774</v>
      </c>
      <c r="B2" t="s">
        <v>32</v>
      </c>
      <c r="C2" t="s">
        <v>92</v>
      </c>
      <c r="D2" t="s">
        <v>114</v>
      </c>
      <c r="E2">
        <v>48140</v>
      </c>
      <c r="F2" t="s">
        <v>115</v>
      </c>
      <c r="G2">
        <v>1322</v>
      </c>
      <c r="H2">
        <v>301</v>
      </c>
      <c r="I2" t="s">
        <v>329</v>
      </c>
      <c r="J2" t="s">
        <v>35</v>
      </c>
      <c r="K2" t="s">
        <v>44</v>
      </c>
      <c r="L2" t="s">
        <v>72</v>
      </c>
      <c r="M2">
        <v>1030</v>
      </c>
      <c r="N2">
        <v>1245</v>
      </c>
      <c r="O2" t="s">
        <v>399</v>
      </c>
      <c r="P2">
        <v>401</v>
      </c>
      <c r="Q2" t="s">
        <v>97</v>
      </c>
      <c r="R2">
        <v>1</v>
      </c>
      <c r="S2" s="1">
        <v>43479</v>
      </c>
      <c r="T2" s="1">
        <v>43607</v>
      </c>
      <c r="U2" t="s">
        <v>574</v>
      </c>
      <c r="V2" t="s">
        <v>39</v>
      </c>
      <c r="W2">
        <v>0</v>
      </c>
      <c r="X2">
        <v>0</v>
      </c>
      <c r="Y2">
        <v>30</v>
      </c>
      <c r="Z2">
        <v>0</v>
      </c>
      <c r="AD2">
        <v>0</v>
      </c>
      <c r="AE2">
        <v>0</v>
      </c>
      <c r="AF2">
        <v>0</v>
      </c>
      <c r="AG2">
        <v>10</v>
      </c>
      <c r="AH2">
        <v>0</v>
      </c>
      <c r="AI2">
        <v>0</v>
      </c>
      <c r="AJ2">
        <v>0.2</v>
      </c>
      <c r="AK2" t="s">
        <v>766</v>
      </c>
      <c r="AL2" t="s">
        <v>1225</v>
      </c>
      <c r="AN2">
        <v>85</v>
      </c>
      <c r="AO2">
        <f>VLOOKUP(CONCATENATE(F2,TRIM(G2)),'Avg Attend'!$A$2:$D$252,4,FALSE)</f>
        <v>14.25</v>
      </c>
      <c r="AP2">
        <v>14.25</v>
      </c>
      <c r="AQ2" s="15">
        <f>AP2*AN2/525</f>
        <v>2.3071428571428569</v>
      </c>
    </row>
    <row r="3" spans="1:43" x14ac:dyDescent="0.25">
      <c r="A3" t="s">
        <v>1774</v>
      </c>
      <c r="B3" t="s">
        <v>32</v>
      </c>
      <c r="C3" t="s">
        <v>92</v>
      </c>
      <c r="D3" t="s">
        <v>114</v>
      </c>
      <c r="E3">
        <v>47886</v>
      </c>
      <c r="F3" t="s">
        <v>115</v>
      </c>
      <c r="G3">
        <v>1322</v>
      </c>
      <c r="H3">
        <v>701</v>
      </c>
      <c r="I3" t="s">
        <v>329</v>
      </c>
      <c r="J3" t="s">
        <v>35</v>
      </c>
      <c r="K3" t="s">
        <v>44</v>
      </c>
      <c r="L3" t="s">
        <v>72</v>
      </c>
      <c r="M3">
        <v>1015</v>
      </c>
      <c r="N3">
        <v>1245</v>
      </c>
      <c r="O3" t="s">
        <v>64</v>
      </c>
      <c r="P3">
        <v>229</v>
      </c>
      <c r="Q3" t="s">
        <v>65</v>
      </c>
      <c r="R3">
        <v>1</v>
      </c>
      <c r="S3" s="1">
        <v>43479</v>
      </c>
      <c r="T3" s="1">
        <v>43607</v>
      </c>
      <c r="U3" t="s">
        <v>1181</v>
      </c>
      <c r="V3" t="s">
        <v>39</v>
      </c>
      <c r="W3">
        <v>0</v>
      </c>
      <c r="X3">
        <v>0</v>
      </c>
      <c r="Y3">
        <v>30</v>
      </c>
      <c r="Z3">
        <v>0</v>
      </c>
      <c r="AD3">
        <v>0</v>
      </c>
      <c r="AE3">
        <v>0</v>
      </c>
      <c r="AF3">
        <v>0</v>
      </c>
      <c r="AG3">
        <v>10</v>
      </c>
      <c r="AH3">
        <v>0</v>
      </c>
      <c r="AI3">
        <v>0</v>
      </c>
      <c r="AJ3">
        <v>0.2</v>
      </c>
      <c r="AK3" t="s">
        <v>1855</v>
      </c>
      <c r="AL3" t="s">
        <v>1182</v>
      </c>
      <c r="AN3">
        <v>95.2</v>
      </c>
      <c r="AO3">
        <f>VLOOKUP(CONCATENATE(F3,TRIM(G3)),'Avg Attend'!$A$2:$D$252,4,FALSE)</f>
        <v>14.25</v>
      </c>
      <c r="AP3">
        <v>14.25</v>
      </c>
      <c r="AQ3" s="15">
        <f t="shared" ref="AQ3:AQ66" si="0">AP3*AN3/525</f>
        <v>2.5840000000000001</v>
      </c>
    </row>
    <row r="4" spans="1:43" x14ac:dyDescent="0.25">
      <c r="A4" t="s">
        <v>1774</v>
      </c>
      <c r="B4" t="s">
        <v>32</v>
      </c>
      <c r="C4" t="s">
        <v>92</v>
      </c>
      <c r="D4" t="s">
        <v>114</v>
      </c>
      <c r="E4">
        <v>47889</v>
      </c>
      <c r="F4" t="s">
        <v>115</v>
      </c>
      <c r="G4">
        <v>1322</v>
      </c>
      <c r="H4">
        <v>702</v>
      </c>
      <c r="I4" t="s">
        <v>329</v>
      </c>
      <c r="J4" t="s">
        <v>35</v>
      </c>
      <c r="K4" t="s">
        <v>44</v>
      </c>
      <c r="L4" t="s">
        <v>72</v>
      </c>
      <c r="M4">
        <v>1300</v>
      </c>
      <c r="N4">
        <v>1515</v>
      </c>
      <c r="O4" t="s">
        <v>64</v>
      </c>
      <c r="P4">
        <v>213</v>
      </c>
      <c r="Q4" t="s">
        <v>65</v>
      </c>
      <c r="R4">
        <v>1</v>
      </c>
      <c r="S4" s="1">
        <v>43479</v>
      </c>
      <c r="T4" s="1">
        <v>43607</v>
      </c>
      <c r="U4" t="s">
        <v>379</v>
      </c>
      <c r="V4" t="s">
        <v>39</v>
      </c>
      <c r="W4">
        <v>0</v>
      </c>
      <c r="X4">
        <v>0</v>
      </c>
      <c r="Y4">
        <v>30</v>
      </c>
      <c r="Z4">
        <v>0</v>
      </c>
      <c r="AD4">
        <v>0</v>
      </c>
      <c r="AE4">
        <v>0</v>
      </c>
      <c r="AF4">
        <v>0</v>
      </c>
      <c r="AG4">
        <v>10</v>
      </c>
      <c r="AH4">
        <v>0</v>
      </c>
      <c r="AI4">
        <v>0</v>
      </c>
      <c r="AJ4">
        <v>0.2</v>
      </c>
      <c r="AK4" t="s">
        <v>779</v>
      </c>
      <c r="AL4" t="s">
        <v>1183</v>
      </c>
      <c r="AN4">
        <v>85</v>
      </c>
      <c r="AO4">
        <f>VLOOKUP(CONCATENATE(F4,TRIM(G4)),'Avg Attend'!$A$2:$D$252,4,FALSE)</f>
        <v>14.25</v>
      </c>
      <c r="AP4">
        <v>14.25</v>
      </c>
      <c r="AQ4" s="15">
        <f t="shared" si="0"/>
        <v>2.3071428571428569</v>
      </c>
    </row>
    <row r="5" spans="1:43" x14ac:dyDescent="0.25">
      <c r="A5" t="s">
        <v>1774</v>
      </c>
      <c r="B5" t="s">
        <v>32</v>
      </c>
      <c r="C5" t="s">
        <v>92</v>
      </c>
      <c r="D5" t="s">
        <v>114</v>
      </c>
      <c r="E5">
        <v>48141</v>
      </c>
      <c r="F5" t="s">
        <v>115</v>
      </c>
      <c r="G5">
        <v>1322</v>
      </c>
      <c r="H5">
        <v>703</v>
      </c>
      <c r="I5" t="s">
        <v>329</v>
      </c>
      <c r="J5" t="s">
        <v>76</v>
      </c>
      <c r="K5" t="s">
        <v>44</v>
      </c>
      <c r="L5" t="s">
        <v>189</v>
      </c>
      <c r="M5">
        <v>1900</v>
      </c>
      <c r="N5">
        <v>2115</v>
      </c>
      <c r="O5" t="s">
        <v>64</v>
      </c>
      <c r="P5">
        <v>314</v>
      </c>
      <c r="Q5" t="s">
        <v>65</v>
      </c>
      <c r="R5">
        <v>1</v>
      </c>
      <c r="S5" s="1">
        <v>43479</v>
      </c>
      <c r="T5" s="1">
        <v>43607</v>
      </c>
      <c r="U5" t="s">
        <v>379</v>
      </c>
      <c r="V5" t="s">
        <v>39</v>
      </c>
      <c r="W5">
        <v>0</v>
      </c>
      <c r="X5">
        <v>0</v>
      </c>
      <c r="Y5">
        <v>30</v>
      </c>
      <c r="Z5">
        <v>0</v>
      </c>
      <c r="AD5">
        <v>0</v>
      </c>
      <c r="AE5">
        <v>0</v>
      </c>
      <c r="AF5">
        <v>0</v>
      </c>
      <c r="AG5">
        <v>10</v>
      </c>
      <c r="AH5">
        <v>0</v>
      </c>
      <c r="AI5">
        <v>0</v>
      </c>
      <c r="AJ5">
        <v>0.2</v>
      </c>
      <c r="AK5" t="s">
        <v>905</v>
      </c>
      <c r="AL5" t="s">
        <v>1185</v>
      </c>
      <c r="AN5">
        <v>85</v>
      </c>
      <c r="AO5">
        <f>VLOOKUP(CONCATENATE(F5,TRIM(G5)),'Avg Attend'!$A$2:$D$252,4,FALSE)</f>
        <v>14.25</v>
      </c>
      <c r="AP5">
        <v>14.25</v>
      </c>
      <c r="AQ5" s="15">
        <f t="shared" si="0"/>
        <v>2.3071428571428569</v>
      </c>
    </row>
    <row r="6" spans="1:43" x14ac:dyDescent="0.25">
      <c r="A6" t="s">
        <v>1774</v>
      </c>
      <c r="B6" t="s">
        <v>32</v>
      </c>
      <c r="C6" t="s">
        <v>92</v>
      </c>
      <c r="D6" t="s">
        <v>114</v>
      </c>
      <c r="E6">
        <v>48142</v>
      </c>
      <c r="F6" t="s">
        <v>115</v>
      </c>
      <c r="G6">
        <v>1322</v>
      </c>
      <c r="H6">
        <v>704</v>
      </c>
      <c r="I6" t="s">
        <v>329</v>
      </c>
      <c r="J6" t="s">
        <v>73</v>
      </c>
      <c r="K6" t="s">
        <v>44</v>
      </c>
      <c r="L6" t="s">
        <v>74</v>
      </c>
      <c r="M6">
        <v>900</v>
      </c>
      <c r="N6">
        <v>1350</v>
      </c>
      <c r="O6" t="s">
        <v>64</v>
      </c>
      <c r="P6">
        <v>213</v>
      </c>
      <c r="Q6" t="s">
        <v>65</v>
      </c>
      <c r="R6">
        <v>1</v>
      </c>
      <c r="S6" s="1">
        <v>43479</v>
      </c>
      <c r="T6" s="1">
        <v>43607</v>
      </c>
      <c r="U6" t="s">
        <v>379</v>
      </c>
      <c r="V6" t="s">
        <v>39</v>
      </c>
      <c r="W6">
        <v>0</v>
      </c>
      <c r="X6">
        <v>0</v>
      </c>
      <c r="Y6">
        <v>30</v>
      </c>
      <c r="Z6">
        <v>0</v>
      </c>
      <c r="AD6">
        <v>0</v>
      </c>
      <c r="AE6">
        <v>0</v>
      </c>
      <c r="AF6">
        <v>0</v>
      </c>
      <c r="AG6">
        <v>10</v>
      </c>
      <c r="AH6">
        <v>0</v>
      </c>
      <c r="AI6">
        <v>0</v>
      </c>
      <c r="AJ6">
        <v>0.2</v>
      </c>
      <c r="AK6" t="s">
        <v>826</v>
      </c>
      <c r="AL6" t="s">
        <v>1183</v>
      </c>
      <c r="AN6">
        <v>80</v>
      </c>
      <c r="AO6">
        <f>VLOOKUP(CONCATENATE(F6,TRIM(G6)),'Avg Attend'!$A$2:$D$252,4,FALSE)</f>
        <v>14.25</v>
      </c>
      <c r="AP6">
        <v>14.25</v>
      </c>
      <c r="AQ6" s="15">
        <f t="shared" si="0"/>
        <v>2.1714285714285713</v>
      </c>
    </row>
    <row r="7" spans="1:43" x14ac:dyDescent="0.25">
      <c r="A7" t="s">
        <v>1774</v>
      </c>
      <c r="B7" t="s">
        <v>32</v>
      </c>
      <c r="C7" t="s">
        <v>92</v>
      </c>
      <c r="D7" t="s">
        <v>114</v>
      </c>
      <c r="E7">
        <v>45908</v>
      </c>
      <c r="F7" t="s">
        <v>115</v>
      </c>
      <c r="G7">
        <v>2322</v>
      </c>
      <c r="H7">
        <v>701</v>
      </c>
      <c r="I7" t="s">
        <v>330</v>
      </c>
      <c r="J7" t="s">
        <v>73</v>
      </c>
      <c r="K7" t="s">
        <v>44</v>
      </c>
      <c r="L7" t="s">
        <v>189</v>
      </c>
      <c r="M7">
        <v>800</v>
      </c>
      <c r="N7">
        <v>1015</v>
      </c>
      <c r="O7" t="s">
        <v>64</v>
      </c>
      <c r="P7">
        <v>229</v>
      </c>
      <c r="Q7" t="s">
        <v>65</v>
      </c>
      <c r="R7">
        <v>1</v>
      </c>
      <c r="S7" s="1">
        <v>43479</v>
      </c>
      <c r="T7" s="1">
        <v>43607</v>
      </c>
      <c r="U7" t="s">
        <v>1181</v>
      </c>
      <c r="V7" t="s">
        <v>39</v>
      </c>
      <c r="W7">
        <v>0</v>
      </c>
      <c r="X7">
        <v>0</v>
      </c>
      <c r="Y7">
        <v>30</v>
      </c>
      <c r="Z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0.2</v>
      </c>
      <c r="AK7" t="s">
        <v>809</v>
      </c>
      <c r="AL7" t="s">
        <v>1182</v>
      </c>
      <c r="AN7">
        <v>85</v>
      </c>
      <c r="AO7">
        <f>VLOOKUP(CONCATENATE(F7,TRIM(G7)),'Avg Attend'!$A$2:$D$252,4,FALSE)</f>
        <v>7.29</v>
      </c>
      <c r="AP7">
        <v>7.29</v>
      </c>
      <c r="AQ7" s="15">
        <f t="shared" si="0"/>
        <v>1.1802857142857142</v>
      </c>
    </row>
    <row r="8" spans="1:43" x14ac:dyDescent="0.25">
      <c r="A8" t="s">
        <v>1774</v>
      </c>
      <c r="B8" t="s">
        <v>32</v>
      </c>
      <c r="C8" t="s">
        <v>92</v>
      </c>
      <c r="D8" t="s">
        <v>114</v>
      </c>
      <c r="E8">
        <v>48000</v>
      </c>
      <c r="F8" t="s">
        <v>115</v>
      </c>
      <c r="G8">
        <v>2322</v>
      </c>
      <c r="H8">
        <v>702</v>
      </c>
      <c r="I8" t="s">
        <v>330</v>
      </c>
      <c r="J8" t="s">
        <v>76</v>
      </c>
      <c r="K8" t="s">
        <v>44</v>
      </c>
      <c r="L8" t="s">
        <v>72</v>
      </c>
      <c r="M8">
        <v>1630</v>
      </c>
      <c r="N8">
        <v>1845</v>
      </c>
      <c r="O8" t="s">
        <v>64</v>
      </c>
      <c r="P8">
        <v>230</v>
      </c>
      <c r="Q8" t="s">
        <v>65</v>
      </c>
      <c r="R8">
        <v>1</v>
      </c>
      <c r="S8" s="1">
        <v>43479</v>
      </c>
      <c r="T8" s="1">
        <v>43607</v>
      </c>
      <c r="U8" t="s">
        <v>579</v>
      </c>
      <c r="V8" t="s">
        <v>39</v>
      </c>
      <c r="W8">
        <v>0</v>
      </c>
      <c r="X8">
        <v>0</v>
      </c>
      <c r="Y8">
        <v>25</v>
      </c>
      <c r="Z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0.2</v>
      </c>
      <c r="AK8" t="s">
        <v>1010</v>
      </c>
      <c r="AL8" t="s">
        <v>1209</v>
      </c>
      <c r="AN8">
        <v>85</v>
      </c>
      <c r="AO8">
        <f>VLOOKUP(CONCATENATE(F8,TRIM(G8)),'Avg Attend'!$A$2:$D$252,4,FALSE)</f>
        <v>7.29</v>
      </c>
      <c r="AP8">
        <v>7.29</v>
      </c>
      <c r="AQ8" s="15">
        <f t="shared" si="0"/>
        <v>1.1802857142857142</v>
      </c>
    </row>
    <row r="9" spans="1:43" x14ac:dyDescent="0.25">
      <c r="A9" t="s">
        <v>1774</v>
      </c>
      <c r="B9" t="s">
        <v>32</v>
      </c>
      <c r="C9" t="s">
        <v>92</v>
      </c>
      <c r="D9" t="s">
        <v>114</v>
      </c>
      <c r="E9">
        <v>47923</v>
      </c>
      <c r="F9" t="s">
        <v>115</v>
      </c>
      <c r="G9">
        <v>2421</v>
      </c>
      <c r="H9">
        <v>701</v>
      </c>
      <c r="I9" t="s">
        <v>180</v>
      </c>
      <c r="J9" t="s">
        <v>35</v>
      </c>
      <c r="K9" t="s">
        <v>44</v>
      </c>
      <c r="L9" t="s">
        <v>189</v>
      </c>
      <c r="M9">
        <v>1030</v>
      </c>
      <c r="N9">
        <v>1245</v>
      </c>
      <c r="O9" t="s">
        <v>64</v>
      </c>
      <c r="P9">
        <v>306</v>
      </c>
      <c r="Q9" t="s">
        <v>65</v>
      </c>
      <c r="R9">
        <v>1</v>
      </c>
      <c r="S9" s="1">
        <v>43479</v>
      </c>
      <c r="T9" s="1">
        <v>43607</v>
      </c>
      <c r="U9" t="s">
        <v>580</v>
      </c>
      <c r="V9" t="s">
        <v>39</v>
      </c>
      <c r="W9">
        <v>0</v>
      </c>
      <c r="X9">
        <v>0</v>
      </c>
      <c r="Y9">
        <v>30</v>
      </c>
      <c r="Z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0.2</v>
      </c>
      <c r="AK9" t="s">
        <v>766</v>
      </c>
      <c r="AL9" t="s">
        <v>1188</v>
      </c>
      <c r="AN9">
        <v>85</v>
      </c>
      <c r="AO9">
        <f>VLOOKUP(CONCATENATE(F9,TRIM(G9)),'Avg Attend'!$A$2:$D$252,4,FALSE)</f>
        <v>18.09</v>
      </c>
      <c r="AP9">
        <v>18.09</v>
      </c>
      <c r="AQ9" s="15">
        <f t="shared" si="0"/>
        <v>2.9288571428571428</v>
      </c>
    </row>
    <row r="10" spans="1:43" x14ac:dyDescent="0.25">
      <c r="A10" t="s">
        <v>1774</v>
      </c>
      <c r="B10" t="s">
        <v>32</v>
      </c>
      <c r="C10" t="s">
        <v>92</v>
      </c>
      <c r="D10" t="s">
        <v>114</v>
      </c>
      <c r="E10">
        <v>48143</v>
      </c>
      <c r="F10" t="s">
        <v>115</v>
      </c>
      <c r="G10">
        <v>2421</v>
      </c>
      <c r="H10">
        <v>702</v>
      </c>
      <c r="I10" t="s">
        <v>180</v>
      </c>
      <c r="J10" t="s">
        <v>35</v>
      </c>
      <c r="K10" t="s">
        <v>44</v>
      </c>
      <c r="L10" t="s">
        <v>72</v>
      </c>
      <c r="M10">
        <v>1900</v>
      </c>
      <c r="N10">
        <v>2115</v>
      </c>
      <c r="O10" t="s">
        <v>64</v>
      </c>
      <c r="P10">
        <v>315</v>
      </c>
      <c r="Q10" t="s">
        <v>65</v>
      </c>
      <c r="R10">
        <v>1</v>
      </c>
      <c r="S10" s="1">
        <v>43479</v>
      </c>
      <c r="T10" s="1">
        <v>43607</v>
      </c>
      <c r="U10" t="s">
        <v>577</v>
      </c>
      <c r="V10" t="s">
        <v>39</v>
      </c>
      <c r="W10">
        <v>0</v>
      </c>
      <c r="X10">
        <v>0</v>
      </c>
      <c r="Y10">
        <v>30</v>
      </c>
      <c r="Z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0.2</v>
      </c>
      <c r="AK10" t="s">
        <v>905</v>
      </c>
      <c r="AL10" t="s">
        <v>1189</v>
      </c>
      <c r="AN10">
        <v>85</v>
      </c>
      <c r="AO10">
        <f>VLOOKUP(CONCATENATE(F10,TRIM(G10)),'Avg Attend'!$A$2:$D$252,4,FALSE)</f>
        <v>18.09</v>
      </c>
      <c r="AP10">
        <v>18.09</v>
      </c>
      <c r="AQ10" s="15">
        <f t="shared" si="0"/>
        <v>2.9288571428571428</v>
      </c>
    </row>
    <row r="11" spans="1:43" x14ac:dyDescent="0.25">
      <c r="A11" t="s">
        <v>1774</v>
      </c>
      <c r="B11" t="s">
        <v>32</v>
      </c>
      <c r="C11" t="s">
        <v>92</v>
      </c>
      <c r="D11" t="s">
        <v>114</v>
      </c>
      <c r="E11">
        <v>47769</v>
      </c>
      <c r="F11" t="s">
        <v>115</v>
      </c>
      <c r="G11">
        <v>2422</v>
      </c>
      <c r="H11">
        <v>301</v>
      </c>
      <c r="I11" t="s">
        <v>181</v>
      </c>
      <c r="J11" t="s">
        <v>35</v>
      </c>
      <c r="K11" t="s">
        <v>44</v>
      </c>
      <c r="L11" t="s">
        <v>189</v>
      </c>
      <c r="M11">
        <v>1030</v>
      </c>
      <c r="N11">
        <v>1245</v>
      </c>
      <c r="O11" t="s">
        <v>399</v>
      </c>
      <c r="P11">
        <v>401</v>
      </c>
      <c r="Q11" t="s">
        <v>97</v>
      </c>
      <c r="R11">
        <v>1</v>
      </c>
      <c r="S11" s="1">
        <v>43479</v>
      </c>
      <c r="T11" s="1">
        <v>43607</v>
      </c>
      <c r="U11" t="s">
        <v>574</v>
      </c>
      <c r="V11" t="s">
        <v>39</v>
      </c>
      <c r="W11">
        <v>0</v>
      </c>
      <c r="X11">
        <v>0</v>
      </c>
      <c r="Y11">
        <v>30</v>
      </c>
      <c r="Z11">
        <v>0</v>
      </c>
      <c r="AD11">
        <v>0</v>
      </c>
      <c r="AE11">
        <v>0</v>
      </c>
      <c r="AF11">
        <v>0</v>
      </c>
      <c r="AG11">
        <v>10</v>
      </c>
      <c r="AH11">
        <v>0</v>
      </c>
      <c r="AI11">
        <v>0</v>
      </c>
      <c r="AJ11">
        <v>0.2</v>
      </c>
      <c r="AK11" t="s">
        <v>766</v>
      </c>
      <c r="AL11" t="s">
        <v>1225</v>
      </c>
      <c r="AN11">
        <v>85</v>
      </c>
      <c r="AO11">
        <f>VLOOKUP(CONCATENATE(F11,TRIM(G11)),'Avg Attend'!$A$2:$D$252,4,FALSE)</f>
        <v>12.43</v>
      </c>
      <c r="AP11">
        <v>12.43</v>
      </c>
      <c r="AQ11" s="15">
        <f t="shared" si="0"/>
        <v>2.0124761904761903</v>
      </c>
    </row>
    <row r="12" spans="1:43" x14ac:dyDescent="0.25">
      <c r="A12" t="s">
        <v>1774</v>
      </c>
      <c r="B12" t="s">
        <v>32</v>
      </c>
      <c r="C12" t="s">
        <v>92</v>
      </c>
      <c r="D12" t="s">
        <v>114</v>
      </c>
      <c r="E12">
        <v>47579</v>
      </c>
      <c r="F12" t="s">
        <v>115</v>
      </c>
      <c r="G12">
        <v>2422</v>
      </c>
      <c r="H12">
        <v>701</v>
      </c>
      <c r="I12" t="s">
        <v>181</v>
      </c>
      <c r="J12" t="s">
        <v>35</v>
      </c>
      <c r="K12" t="s">
        <v>44</v>
      </c>
      <c r="L12" t="s">
        <v>72</v>
      </c>
      <c r="M12">
        <v>800</v>
      </c>
      <c r="N12">
        <v>1015</v>
      </c>
      <c r="O12" t="s">
        <v>64</v>
      </c>
      <c r="P12">
        <v>306</v>
      </c>
      <c r="Q12" t="s">
        <v>65</v>
      </c>
      <c r="R12">
        <v>1</v>
      </c>
      <c r="S12" s="1">
        <v>43479</v>
      </c>
      <c r="T12" s="1">
        <v>43607</v>
      </c>
      <c r="U12" t="s">
        <v>580</v>
      </c>
      <c r="V12" t="s">
        <v>39</v>
      </c>
      <c r="W12">
        <v>0</v>
      </c>
      <c r="X12">
        <v>0</v>
      </c>
      <c r="Y12">
        <v>30</v>
      </c>
      <c r="Z12">
        <v>0</v>
      </c>
      <c r="AD12">
        <v>0</v>
      </c>
      <c r="AE12">
        <v>0</v>
      </c>
      <c r="AF12">
        <v>0</v>
      </c>
      <c r="AG12">
        <v>10</v>
      </c>
      <c r="AH12">
        <v>0</v>
      </c>
      <c r="AI12">
        <v>0</v>
      </c>
      <c r="AJ12">
        <v>0.2</v>
      </c>
      <c r="AK12" t="s">
        <v>809</v>
      </c>
      <c r="AL12" t="s">
        <v>1188</v>
      </c>
      <c r="AN12">
        <v>85</v>
      </c>
      <c r="AO12">
        <f>VLOOKUP(CONCATENATE(F12,TRIM(G12)),'Avg Attend'!$A$2:$D$252,4,FALSE)</f>
        <v>12.43</v>
      </c>
      <c r="AP12">
        <v>12.43</v>
      </c>
      <c r="AQ12" s="15">
        <f t="shared" si="0"/>
        <v>2.0124761904761903</v>
      </c>
    </row>
    <row r="13" spans="1:43" x14ac:dyDescent="0.25">
      <c r="A13" t="s">
        <v>1774</v>
      </c>
      <c r="B13" t="s">
        <v>32</v>
      </c>
      <c r="C13" t="s">
        <v>92</v>
      </c>
      <c r="D13" t="s">
        <v>114</v>
      </c>
      <c r="E13">
        <v>47767</v>
      </c>
      <c r="F13" t="s">
        <v>115</v>
      </c>
      <c r="G13">
        <v>2422</v>
      </c>
      <c r="H13">
        <v>702</v>
      </c>
      <c r="I13" t="s">
        <v>181</v>
      </c>
      <c r="J13" t="s">
        <v>35</v>
      </c>
      <c r="K13" t="s">
        <v>44</v>
      </c>
      <c r="L13" t="s">
        <v>72</v>
      </c>
      <c r="M13">
        <v>1300</v>
      </c>
      <c r="N13">
        <v>1515</v>
      </c>
      <c r="O13" t="s">
        <v>64</v>
      </c>
      <c r="P13">
        <v>315</v>
      </c>
      <c r="Q13" t="s">
        <v>65</v>
      </c>
      <c r="R13">
        <v>1</v>
      </c>
      <c r="S13" s="1">
        <v>43479</v>
      </c>
      <c r="T13" s="1">
        <v>43607</v>
      </c>
      <c r="U13" t="s">
        <v>577</v>
      </c>
      <c r="V13" t="s">
        <v>39</v>
      </c>
      <c r="W13">
        <v>0</v>
      </c>
      <c r="X13">
        <v>0</v>
      </c>
      <c r="Y13">
        <v>30</v>
      </c>
      <c r="Z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0.2</v>
      </c>
      <c r="AK13" t="s">
        <v>779</v>
      </c>
      <c r="AL13" t="s">
        <v>1189</v>
      </c>
      <c r="AN13">
        <v>85</v>
      </c>
      <c r="AO13">
        <f>VLOOKUP(CONCATENATE(F13,TRIM(G13)),'Avg Attend'!$A$2:$D$252,4,FALSE)</f>
        <v>12.43</v>
      </c>
      <c r="AP13">
        <v>12.43</v>
      </c>
      <c r="AQ13" s="15">
        <f t="shared" si="0"/>
        <v>2.0124761904761903</v>
      </c>
    </row>
    <row r="14" spans="1:43" x14ac:dyDescent="0.25">
      <c r="A14" t="s">
        <v>1774</v>
      </c>
      <c r="B14" t="s">
        <v>32</v>
      </c>
      <c r="C14" t="s">
        <v>92</v>
      </c>
      <c r="D14" t="s">
        <v>114</v>
      </c>
      <c r="E14">
        <v>47578</v>
      </c>
      <c r="F14" t="s">
        <v>115</v>
      </c>
      <c r="G14">
        <v>2422</v>
      </c>
      <c r="H14">
        <v>703</v>
      </c>
      <c r="I14" t="s">
        <v>181</v>
      </c>
      <c r="J14" t="s">
        <v>73</v>
      </c>
      <c r="K14" t="s">
        <v>44</v>
      </c>
      <c r="L14" t="s">
        <v>74</v>
      </c>
      <c r="M14">
        <v>900</v>
      </c>
      <c r="N14">
        <v>1350</v>
      </c>
      <c r="O14" t="s">
        <v>64</v>
      </c>
      <c r="P14">
        <v>316</v>
      </c>
      <c r="Q14" t="s">
        <v>65</v>
      </c>
      <c r="R14">
        <v>1</v>
      </c>
      <c r="S14" s="1">
        <v>43479</v>
      </c>
      <c r="T14" s="1">
        <v>43607</v>
      </c>
      <c r="U14" t="s">
        <v>582</v>
      </c>
      <c r="V14" t="s">
        <v>39</v>
      </c>
      <c r="W14">
        <v>0</v>
      </c>
      <c r="X14">
        <v>0</v>
      </c>
      <c r="Y14">
        <v>30</v>
      </c>
      <c r="Z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0.2</v>
      </c>
      <c r="AK14" t="s">
        <v>826</v>
      </c>
      <c r="AL14" t="s">
        <v>1601</v>
      </c>
      <c r="AN14">
        <v>80</v>
      </c>
      <c r="AO14">
        <f>VLOOKUP(CONCATENATE(F14,TRIM(G14)),'Avg Attend'!$A$2:$D$252,4,FALSE)</f>
        <v>12.43</v>
      </c>
      <c r="AP14">
        <v>12.43</v>
      </c>
      <c r="AQ14" s="15">
        <f t="shared" si="0"/>
        <v>1.8940952380952381</v>
      </c>
    </row>
    <row r="15" spans="1:43" x14ac:dyDescent="0.25">
      <c r="A15" t="s">
        <v>1774</v>
      </c>
      <c r="B15" t="s">
        <v>32</v>
      </c>
      <c r="C15" t="s">
        <v>92</v>
      </c>
      <c r="D15" t="s">
        <v>114</v>
      </c>
      <c r="E15">
        <v>47881</v>
      </c>
      <c r="F15" t="s">
        <v>115</v>
      </c>
      <c r="G15">
        <v>2533</v>
      </c>
      <c r="H15">
        <v>701</v>
      </c>
      <c r="I15" t="s">
        <v>132</v>
      </c>
      <c r="J15" t="s">
        <v>35</v>
      </c>
      <c r="K15" t="s">
        <v>44</v>
      </c>
      <c r="L15" t="s">
        <v>72</v>
      </c>
      <c r="M15">
        <v>1030</v>
      </c>
      <c r="N15">
        <v>1245</v>
      </c>
      <c r="O15" t="s">
        <v>64</v>
      </c>
      <c r="P15">
        <v>215</v>
      </c>
      <c r="Q15" t="s">
        <v>65</v>
      </c>
      <c r="R15">
        <v>1</v>
      </c>
      <c r="S15" s="1">
        <v>43479</v>
      </c>
      <c r="T15" s="1">
        <v>43607</v>
      </c>
      <c r="U15" t="s">
        <v>587</v>
      </c>
      <c r="V15" t="s">
        <v>39</v>
      </c>
      <c r="W15">
        <v>0</v>
      </c>
      <c r="X15">
        <v>0</v>
      </c>
      <c r="Y15">
        <v>30</v>
      </c>
      <c r="Z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0.2</v>
      </c>
      <c r="AK15" t="s">
        <v>766</v>
      </c>
      <c r="AL15" t="s">
        <v>1190</v>
      </c>
      <c r="AN15">
        <v>85</v>
      </c>
      <c r="AO15">
        <f>VLOOKUP(CONCATENATE(F15,TRIM(G15)),'Avg Attend'!$A$2:$D$252,4,FALSE)</f>
        <v>9.81</v>
      </c>
      <c r="AP15">
        <v>9.81</v>
      </c>
      <c r="AQ15" s="15">
        <f t="shared" si="0"/>
        <v>1.5882857142857143</v>
      </c>
    </row>
    <row r="16" spans="1:43" x14ac:dyDescent="0.25">
      <c r="A16" t="s">
        <v>1774</v>
      </c>
      <c r="B16" t="s">
        <v>32</v>
      </c>
      <c r="C16" t="s">
        <v>92</v>
      </c>
      <c r="D16" t="s">
        <v>114</v>
      </c>
      <c r="E16">
        <v>47772</v>
      </c>
      <c r="F16" t="s">
        <v>115</v>
      </c>
      <c r="G16">
        <v>2731</v>
      </c>
      <c r="H16">
        <v>701</v>
      </c>
      <c r="I16" t="s">
        <v>583</v>
      </c>
      <c r="J16" t="s">
        <v>76</v>
      </c>
      <c r="K16" t="s">
        <v>44</v>
      </c>
      <c r="L16" t="s">
        <v>189</v>
      </c>
      <c r="M16">
        <v>1900</v>
      </c>
      <c r="N16">
        <v>2115</v>
      </c>
      <c r="O16" t="s">
        <v>64</v>
      </c>
      <c r="P16">
        <v>304</v>
      </c>
      <c r="Q16" t="s">
        <v>65</v>
      </c>
      <c r="R16">
        <v>1</v>
      </c>
      <c r="S16" s="1">
        <v>43479</v>
      </c>
      <c r="T16" s="1">
        <v>43607</v>
      </c>
      <c r="U16" t="s">
        <v>379</v>
      </c>
      <c r="V16" t="s">
        <v>39</v>
      </c>
      <c r="W16">
        <v>0</v>
      </c>
      <c r="X16">
        <v>0</v>
      </c>
      <c r="Y16">
        <v>30</v>
      </c>
      <c r="Z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0.2</v>
      </c>
      <c r="AK16" t="s">
        <v>905</v>
      </c>
      <c r="AL16" t="s">
        <v>1203</v>
      </c>
      <c r="AN16">
        <v>85</v>
      </c>
      <c r="AO16">
        <f>VLOOKUP(CONCATENATE(F16,TRIM(G16)),'Avg Attend'!$A$2:$D$252,4,FALSE)</f>
        <v>7.12</v>
      </c>
      <c r="AP16">
        <v>7.12</v>
      </c>
      <c r="AQ16" s="15">
        <f t="shared" si="0"/>
        <v>1.1527619047619049</v>
      </c>
    </row>
    <row r="17" spans="1:43" x14ac:dyDescent="0.25">
      <c r="A17" t="s">
        <v>1774</v>
      </c>
      <c r="B17" t="s">
        <v>32</v>
      </c>
      <c r="C17" t="s">
        <v>92</v>
      </c>
      <c r="D17" t="s">
        <v>114</v>
      </c>
      <c r="E17">
        <v>48144</v>
      </c>
      <c r="F17" t="s">
        <v>115</v>
      </c>
      <c r="G17">
        <v>3331</v>
      </c>
      <c r="H17">
        <v>70</v>
      </c>
      <c r="I17" t="s">
        <v>584</v>
      </c>
      <c r="J17" t="s">
        <v>76</v>
      </c>
      <c r="K17" t="s">
        <v>44</v>
      </c>
      <c r="L17" t="s">
        <v>72</v>
      </c>
      <c r="M17">
        <v>1900</v>
      </c>
      <c r="N17">
        <v>2115</v>
      </c>
      <c r="O17" t="s">
        <v>64</v>
      </c>
      <c r="P17">
        <v>213</v>
      </c>
      <c r="Q17" t="s">
        <v>65</v>
      </c>
      <c r="R17">
        <v>1</v>
      </c>
      <c r="S17" s="1">
        <v>43479</v>
      </c>
      <c r="T17" s="1">
        <v>43607</v>
      </c>
      <c r="U17" t="s">
        <v>379</v>
      </c>
      <c r="V17" t="s">
        <v>39</v>
      </c>
      <c r="W17">
        <v>0</v>
      </c>
      <c r="X17">
        <v>0</v>
      </c>
      <c r="Y17">
        <v>30</v>
      </c>
      <c r="Z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0.2</v>
      </c>
      <c r="AK17" t="s">
        <v>905</v>
      </c>
      <c r="AL17" t="s">
        <v>1183</v>
      </c>
      <c r="AN17">
        <v>85</v>
      </c>
      <c r="AO17">
        <f>VLOOKUP(CONCATENATE(F17,TRIM(G17)),'Avg Attend'!$A$2:$D$252,4,FALSE)</f>
        <v>15.14</v>
      </c>
      <c r="AP17">
        <v>15.14</v>
      </c>
      <c r="AQ17" s="15">
        <f t="shared" si="0"/>
        <v>2.4512380952380952</v>
      </c>
    </row>
    <row r="18" spans="1:43" x14ac:dyDescent="0.25">
      <c r="A18" t="s">
        <v>1774</v>
      </c>
      <c r="B18" t="s">
        <v>32</v>
      </c>
      <c r="C18" t="s">
        <v>92</v>
      </c>
      <c r="D18" t="s">
        <v>114</v>
      </c>
      <c r="E18">
        <v>46874</v>
      </c>
      <c r="F18" t="s">
        <v>115</v>
      </c>
      <c r="G18">
        <v>3331</v>
      </c>
      <c r="H18">
        <v>701</v>
      </c>
      <c r="I18" t="s">
        <v>584</v>
      </c>
      <c r="J18" t="s">
        <v>35</v>
      </c>
      <c r="K18" t="s">
        <v>44</v>
      </c>
      <c r="L18" t="s">
        <v>189</v>
      </c>
      <c r="M18">
        <v>1030</v>
      </c>
      <c r="N18">
        <v>1245</v>
      </c>
      <c r="O18" t="s">
        <v>64</v>
      </c>
      <c r="P18">
        <v>213</v>
      </c>
      <c r="Q18" t="s">
        <v>65</v>
      </c>
      <c r="R18">
        <v>1</v>
      </c>
      <c r="S18" s="1">
        <v>43479</v>
      </c>
      <c r="T18" s="1">
        <v>43607</v>
      </c>
      <c r="U18" t="s">
        <v>586</v>
      </c>
      <c r="V18" t="s">
        <v>39</v>
      </c>
      <c r="W18">
        <v>0</v>
      </c>
      <c r="X18">
        <v>0</v>
      </c>
      <c r="Y18">
        <v>30</v>
      </c>
      <c r="Z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0.2</v>
      </c>
      <c r="AK18" t="s">
        <v>766</v>
      </c>
      <c r="AL18" t="s">
        <v>1183</v>
      </c>
      <c r="AN18">
        <v>85</v>
      </c>
      <c r="AO18">
        <f>VLOOKUP(CONCATENATE(F18,TRIM(G18)),'Avg Attend'!$A$2:$D$252,4,FALSE)</f>
        <v>15.14</v>
      </c>
      <c r="AP18">
        <v>15.14</v>
      </c>
      <c r="AQ18" s="15">
        <f t="shared" si="0"/>
        <v>2.4512380952380952</v>
      </c>
    </row>
    <row r="19" spans="1:43" x14ac:dyDescent="0.25">
      <c r="A19" t="s">
        <v>1774</v>
      </c>
      <c r="B19" t="s">
        <v>32</v>
      </c>
      <c r="C19" t="s">
        <v>92</v>
      </c>
      <c r="D19" t="s">
        <v>114</v>
      </c>
      <c r="E19">
        <v>47924</v>
      </c>
      <c r="F19" t="s">
        <v>115</v>
      </c>
      <c r="G19">
        <v>3331</v>
      </c>
      <c r="H19">
        <v>703</v>
      </c>
      <c r="I19" t="s">
        <v>584</v>
      </c>
      <c r="J19" t="s">
        <v>35</v>
      </c>
      <c r="K19" t="s">
        <v>44</v>
      </c>
      <c r="L19" t="s">
        <v>72</v>
      </c>
      <c r="M19">
        <v>1630</v>
      </c>
      <c r="N19">
        <v>1845</v>
      </c>
      <c r="O19" t="s">
        <v>64</v>
      </c>
      <c r="P19">
        <v>213</v>
      </c>
      <c r="Q19" t="s">
        <v>65</v>
      </c>
      <c r="R19">
        <v>1</v>
      </c>
      <c r="S19" s="1">
        <v>43479</v>
      </c>
      <c r="T19" s="1">
        <v>43607</v>
      </c>
      <c r="U19" t="s">
        <v>379</v>
      </c>
      <c r="V19" t="s">
        <v>39</v>
      </c>
      <c r="W19">
        <v>0</v>
      </c>
      <c r="X19">
        <v>0</v>
      </c>
      <c r="Y19">
        <v>30</v>
      </c>
      <c r="Z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0.2</v>
      </c>
      <c r="AK19" t="s">
        <v>1010</v>
      </c>
      <c r="AL19" t="s">
        <v>1183</v>
      </c>
      <c r="AN19">
        <v>85</v>
      </c>
      <c r="AO19">
        <f>VLOOKUP(CONCATENATE(F19,TRIM(G19)),'Avg Attend'!$A$2:$D$252,4,FALSE)</f>
        <v>15.14</v>
      </c>
      <c r="AP19">
        <v>15.14</v>
      </c>
      <c r="AQ19" s="15">
        <f t="shared" si="0"/>
        <v>2.4512380952380952</v>
      </c>
    </row>
    <row r="20" spans="1:43" x14ac:dyDescent="0.25">
      <c r="A20" t="s">
        <v>1774</v>
      </c>
      <c r="B20" t="s">
        <v>32</v>
      </c>
      <c r="C20" t="s">
        <v>92</v>
      </c>
      <c r="D20" t="s">
        <v>114</v>
      </c>
      <c r="E20">
        <v>48036</v>
      </c>
      <c r="F20" t="s">
        <v>115</v>
      </c>
      <c r="G20">
        <v>3331</v>
      </c>
      <c r="H20">
        <v>704</v>
      </c>
      <c r="I20" t="s">
        <v>584</v>
      </c>
      <c r="J20" t="s">
        <v>35</v>
      </c>
      <c r="K20" t="s">
        <v>44</v>
      </c>
      <c r="L20" t="s">
        <v>189</v>
      </c>
      <c r="M20">
        <v>1630</v>
      </c>
      <c r="N20">
        <v>1845</v>
      </c>
      <c r="O20" t="s">
        <v>1856</v>
      </c>
      <c r="Q20" t="s">
        <v>65</v>
      </c>
      <c r="R20" t="s">
        <v>38</v>
      </c>
      <c r="S20" s="1">
        <v>43479</v>
      </c>
      <c r="T20" s="1">
        <v>43607</v>
      </c>
      <c r="U20" t="s">
        <v>379</v>
      </c>
      <c r="V20" t="s">
        <v>39</v>
      </c>
      <c r="W20">
        <v>0</v>
      </c>
      <c r="X20">
        <v>0</v>
      </c>
      <c r="Y20">
        <v>30</v>
      </c>
      <c r="Z20">
        <v>0</v>
      </c>
      <c r="AD20">
        <v>0</v>
      </c>
      <c r="AE20">
        <v>0</v>
      </c>
      <c r="AF20">
        <v>0</v>
      </c>
      <c r="AG20">
        <v>10</v>
      </c>
      <c r="AH20">
        <v>0</v>
      </c>
      <c r="AI20">
        <v>0</v>
      </c>
      <c r="AJ20">
        <v>0.2</v>
      </c>
      <c r="AK20" t="s">
        <v>1010</v>
      </c>
      <c r="AL20" t="s">
        <v>1857</v>
      </c>
      <c r="AN20">
        <v>85</v>
      </c>
      <c r="AO20">
        <f>VLOOKUP(CONCATENATE(F20,TRIM(G20)),'Avg Attend'!$A$2:$D$252,4,FALSE)</f>
        <v>15.14</v>
      </c>
      <c r="AP20">
        <v>15.14</v>
      </c>
      <c r="AQ20" s="15">
        <f t="shared" si="0"/>
        <v>2.4512380952380952</v>
      </c>
    </row>
    <row r="21" spans="1:43" x14ac:dyDescent="0.25">
      <c r="A21" t="s">
        <v>1774</v>
      </c>
      <c r="B21" t="s">
        <v>32</v>
      </c>
      <c r="C21" t="s">
        <v>92</v>
      </c>
      <c r="D21" t="s">
        <v>114</v>
      </c>
      <c r="E21">
        <v>47925</v>
      </c>
      <c r="F21" t="s">
        <v>115</v>
      </c>
      <c r="G21">
        <v>3331</v>
      </c>
      <c r="H21">
        <v>705</v>
      </c>
      <c r="I21" t="s">
        <v>584</v>
      </c>
      <c r="J21" t="s">
        <v>35</v>
      </c>
      <c r="K21" t="s">
        <v>44</v>
      </c>
      <c r="L21" t="s">
        <v>72</v>
      </c>
      <c r="M21">
        <v>1630</v>
      </c>
      <c r="N21">
        <v>1845</v>
      </c>
      <c r="O21" t="s">
        <v>1197</v>
      </c>
      <c r="Q21" t="s">
        <v>65</v>
      </c>
      <c r="R21" t="s">
        <v>38</v>
      </c>
      <c r="S21" s="1">
        <v>43479</v>
      </c>
      <c r="T21" s="1">
        <v>43607</v>
      </c>
      <c r="U21" t="s">
        <v>379</v>
      </c>
      <c r="V21" t="s">
        <v>39</v>
      </c>
      <c r="W21">
        <v>0</v>
      </c>
      <c r="X21">
        <v>0</v>
      </c>
      <c r="Y21">
        <v>30</v>
      </c>
      <c r="Z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0.2</v>
      </c>
      <c r="AK21" t="s">
        <v>1010</v>
      </c>
      <c r="AL21" t="s">
        <v>1199</v>
      </c>
      <c r="AN21">
        <v>85</v>
      </c>
      <c r="AO21">
        <f>VLOOKUP(CONCATENATE(F21,TRIM(G21)),'Avg Attend'!$A$2:$D$252,4,FALSE)</f>
        <v>15.14</v>
      </c>
      <c r="AP21">
        <v>15.14</v>
      </c>
      <c r="AQ21" s="15">
        <f t="shared" si="0"/>
        <v>2.4512380952380952</v>
      </c>
    </row>
    <row r="22" spans="1:43" x14ac:dyDescent="0.25">
      <c r="A22" t="s">
        <v>1774</v>
      </c>
      <c r="B22" t="s">
        <v>32</v>
      </c>
      <c r="C22" t="s">
        <v>92</v>
      </c>
      <c r="D22" t="s">
        <v>114</v>
      </c>
      <c r="E22">
        <v>48145</v>
      </c>
      <c r="F22" t="s">
        <v>115</v>
      </c>
      <c r="G22">
        <v>3331</v>
      </c>
      <c r="H22">
        <v>706</v>
      </c>
      <c r="I22" t="s">
        <v>584</v>
      </c>
      <c r="J22" t="s">
        <v>73</v>
      </c>
      <c r="K22" t="s">
        <v>44</v>
      </c>
      <c r="L22" t="s">
        <v>74</v>
      </c>
      <c r="M22">
        <v>800</v>
      </c>
      <c r="N22">
        <v>1350</v>
      </c>
      <c r="O22" t="s">
        <v>1197</v>
      </c>
      <c r="Q22" t="s">
        <v>65</v>
      </c>
      <c r="R22">
        <v>1</v>
      </c>
      <c r="S22" s="1">
        <v>43479</v>
      </c>
      <c r="T22" s="1">
        <v>43607</v>
      </c>
      <c r="U22" t="s">
        <v>379</v>
      </c>
      <c r="V22" t="s">
        <v>39</v>
      </c>
      <c r="W22">
        <v>0</v>
      </c>
      <c r="X22">
        <v>0</v>
      </c>
      <c r="Y22">
        <v>30</v>
      </c>
      <c r="Z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0.2</v>
      </c>
      <c r="AK22" t="s">
        <v>1858</v>
      </c>
      <c r="AL22" t="s">
        <v>1199</v>
      </c>
      <c r="AN22">
        <v>96</v>
      </c>
      <c r="AO22">
        <f>VLOOKUP(CONCATENATE(F22,TRIM(G22)),'Avg Attend'!$A$2:$D$252,4,FALSE)</f>
        <v>15.14</v>
      </c>
      <c r="AP22">
        <v>15.14</v>
      </c>
      <c r="AQ22" s="15">
        <f t="shared" si="0"/>
        <v>2.7684571428571432</v>
      </c>
    </row>
    <row r="23" spans="1:43" x14ac:dyDescent="0.25">
      <c r="A23" t="s">
        <v>1774</v>
      </c>
      <c r="B23" t="s">
        <v>32</v>
      </c>
      <c r="C23" t="s">
        <v>92</v>
      </c>
      <c r="D23" t="s">
        <v>114</v>
      </c>
      <c r="E23">
        <v>47817</v>
      </c>
      <c r="F23" t="s">
        <v>115</v>
      </c>
      <c r="G23">
        <v>3332</v>
      </c>
      <c r="H23">
        <v>701</v>
      </c>
      <c r="I23" t="s">
        <v>194</v>
      </c>
      <c r="J23" t="s">
        <v>35</v>
      </c>
      <c r="K23" t="s">
        <v>44</v>
      </c>
      <c r="L23" t="s">
        <v>72</v>
      </c>
      <c r="M23">
        <v>800</v>
      </c>
      <c r="N23">
        <v>1015</v>
      </c>
      <c r="O23" t="s">
        <v>64</v>
      </c>
      <c r="P23">
        <v>229</v>
      </c>
      <c r="Q23" t="s">
        <v>65</v>
      </c>
      <c r="R23">
        <v>1</v>
      </c>
      <c r="S23" s="1">
        <v>43479</v>
      </c>
      <c r="T23" s="1">
        <v>43607</v>
      </c>
      <c r="U23" t="s">
        <v>1181</v>
      </c>
      <c r="V23" t="s">
        <v>39</v>
      </c>
      <c r="W23">
        <v>0</v>
      </c>
      <c r="X23">
        <v>0</v>
      </c>
      <c r="Y23">
        <v>30</v>
      </c>
      <c r="Z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0.2</v>
      </c>
      <c r="AK23" t="s">
        <v>809</v>
      </c>
      <c r="AL23" t="s">
        <v>1182</v>
      </c>
      <c r="AN23">
        <v>85</v>
      </c>
      <c r="AO23">
        <f>VLOOKUP(CONCATENATE(F23,TRIM(G23)),'Avg Attend'!$A$2:$D$252,4,FALSE)</f>
        <v>19.100000000000001</v>
      </c>
      <c r="AP23">
        <v>19.100000000000001</v>
      </c>
      <c r="AQ23" s="15">
        <f t="shared" si="0"/>
        <v>3.0923809523809527</v>
      </c>
    </row>
    <row r="24" spans="1:43" x14ac:dyDescent="0.25">
      <c r="A24" t="s">
        <v>1774</v>
      </c>
      <c r="B24" t="s">
        <v>32</v>
      </c>
      <c r="C24" t="s">
        <v>92</v>
      </c>
      <c r="D24" t="s">
        <v>114</v>
      </c>
      <c r="E24">
        <v>47816</v>
      </c>
      <c r="F24" t="s">
        <v>115</v>
      </c>
      <c r="G24">
        <v>3332</v>
      </c>
      <c r="H24">
        <v>702</v>
      </c>
      <c r="I24" t="s">
        <v>194</v>
      </c>
      <c r="J24" t="s">
        <v>76</v>
      </c>
      <c r="K24" t="s">
        <v>44</v>
      </c>
      <c r="L24" t="s">
        <v>72</v>
      </c>
      <c r="M24">
        <v>1630</v>
      </c>
      <c r="N24">
        <v>1845</v>
      </c>
      <c r="O24" t="s">
        <v>64</v>
      </c>
      <c r="P24">
        <v>229</v>
      </c>
      <c r="Q24" t="s">
        <v>65</v>
      </c>
      <c r="R24">
        <v>1</v>
      </c>
      <c r="S24" s="1">
        <v>43479</v>
      </c>
      <c r="T24" s="1">
        <v>43607</v>
      </c>
      <c r="U24" t="s">
        <v>1181</v>
      </c>
      <c r="V24" t="s">
        <v>39</v>
      </c>
      <c r="W24">
        <v>0</v>
      </c>
      <c r="X24">
        <v>0</v>
      </c>
      <c r="Y24">
        <v>30</v>
      </c>
      <c r="Z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0.2</v>
      </c>
      <c r="AK24" t="s">
        <v>1010</v>
      </c>
      <c r="AL24" t="s">
        <v>1182</v>
      </c>
      <c r="AN24">
        <v>85</v>
      </c>
      <c r="AO24">
        <f>VLOOKUP(CONCATENATE(F24,TRIM(G24)),'Avg Attend'!$A$2:$D$252,4,FALSE)</f>
        <v>19.100000000000001</v>
      </c>
      <c r="AP24">
        <v>19.100000000000001</v>
      </c>
      <c r="AQ24" s="15">
        <f t="shared" si="0"/>
        <v>3.0923809523809527</v>
      </c>
    </row>
    <row r="25" spans="1:43" x14ac:dyDescent="0.25">
      <c r="A25" t="s">
        <v>1774</v>
      </c>
      <c r="B25" t="s">
        <v>32</v>
      </c>
      <c r="C25" t="s">
        <v>92</v>
      </c>
      <c r="D25" t="s">
        <v>114</v>
      </c>
      <c r="E25">
        <v>47584</v>
      </c>
      <c r="F25" t="s">
        <v>115</v>
      </c>
      <c r="G25">
        <v>3333</v>
      </c>
      <c r="H25">
        <v>701</v>
      </c>
      <c r="I25" t="s">
        <v>585</v>
      </c>
      <c r="J25" t="s">
        <v>76</v>
      </c>
      <c r="K25" t="s">
        <v>44</v>
      </c>
      <c r="L25" t="s">
        <v>189</v>
      </c>
      <c r="M25">
        <v>1900</v>
      </c>
      <c r="N25">
        <v>2115</v>
      </c>
      <c r="O25" t="s">
        <v>64</v>
      </c>
      <c r="P25">
        <v>314</v>
      </c>
      <c r="Q25" t="s">
        <v>65</v>
      </c>
      <c r="R25">
        <v>1</v>
      </c>
      <c r="S25" s="1">
        <v>43479</v>
      </c>
      <c r="T25" s="1">
        <v>43607</v>
      </c>
      <c r="U25" t="s">
        <v>379</v>
      </c>
      <c r="V25" t="s">
        <v>39</v>
      </c>
      <c r="W25">
        <v>0</v>
      </c>
      <c r="X25">
        <v>0</v>
      </c>
      <c r="Y25">
        <v>30</v>
      </c>
      <c r="Z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0.2</v>
      </c>
      <c r="AK25" t="s">
        <v>905</v>
      </c>
      <c r="AL25" t="s">
        <v>1185</v>
      </c>
      <c r="AN25">
        <v>85</v>
      </c>
      <c r="AO25">
        <f>VLOOKUP(CONCATENATE(F25,TRIM(G25)),'Avg Attend'!$A$2:$D$252,4,FALSE)</f>
        <v>10.59</v>
      </c>
      <c r="AP25">
        <v>10.59</v>
      </c>
      <c r="AQ25" s="15">
        <f t="shared" si="0"/>
        <v>1.7145714285714286</v>
      </c>
    </row>
    <row r="26" spans="1:43" x14ac:dyDescent="0.25">
      <c r="A26" t="s">
        <v>1774</v>
      </c>
      <c r="B26" t="s">
        <v>32</v>
      </c>
      <c r="C26" t="s">
        <v>92</v>
      </c>
      <c r="D26" t="s">
        <v>114</v>
      </c>
      <c r="E26">
        <v>47053</v>
      </c>
      <c r="F26" t="s">
        <v>115</v>
      </c>
      <c r="G26">
        <v>3334</v>
      </c>
      <c r="H26">
        <v>701</v>
      </c>
      <c r="I26" t="s">
        <v>333</v>
      </c>
      <c r="J26" t="s">
        <v>73</v>
      </c>
      <c r="K26" t="s">
        <v>44</v>
      </c>
      <c r="L26" t="s">
        <v>74</v>
      </c>
      <c r="M26">
        <v>900</v>
      </c>
      <c r="N26">
        <v>1350</v>
      </c>
      <c r="O26" t="s">
        <v>64</v>
      </c>
      <c r="P26">
        <v>215</v>
      </c>
      <c r="Q26" t="s">
        <v>65</v>
      </c>
      <c r="R26">
        <v>1</v>
      </c>
      <c r="S26" s="1">
        <v>43479</v>
      </c>
      <c r="T26" s="1">
        <v>43607</v>
      </c>
      <c r="U26" t="s">
        <v>379</v>
      </c>
      <c r="V26" t="s">
        <v>39</v>
      </c>
      <c r="W26">
        <v>0</v>
      </c>
      <c r="X26">
        <v>0</v>
      </c>
      <c r="Y26">
        <v>30</v>
      </c>
      <c r="Z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0.2</v>
      </c>
      <c r="AK26" t="s">
        <v>826</v>
      </c>
      <c r="AL26" t="s">
        <v>1190</v>
      </c>
      <c r="AN26">
        <v>80</v>
      </c>
      <c r="AO26">
        <f>VLOOKUP(CONCATENATE(F26,TRIM(G26)),'Avg Attend'!$A$2:$D$252,4,FALSE)</f>
        <v>13.52</v>
      </c>
      <c r="AP26">
        <v>13.52</v>
      </c>
      <c r="AQ26" s="15">
        <f t="shared" si="0"/>
        <v>2.0601904761904759</v>
      </c>
    </row>
    <row r="27" spans="1:43" x14ac:dyDescent="0.25">
      <c r="A27" t="s">
        <v>1774</v>
      </c>
      <c r="B27" t="s">
        <v>32</v>
      </c>
      <c r="C27" t="s">
        <v>92</v>
      </c>
      <c r="D27" t="s">
        <v>114</v>
      </c>
      <c r="E27">
        <v>47775</v>
      </c>
      <c r="F27" t="s">
        <v>115</v>
      </c>
      <c r="G27">
        <v>3334</v>
      </c>
      <c r="H27">
        <v>702</v>
      </c>
      <c r="I27" t="s">
        <v>333</v>
      </c>
      <c r="J27" t="s">
        <v>35</v>
      </c>
      <c r="K27" t="s">
        <v>44</v>
      </c>
      <c r="L27" t="s">
        <v>72</v>
      </c>
      <c r="M27">
        <v>1630</v>
      </c>
      <c r="N27">
        <v>1845</v>
      </c>
      <c r="O27" t="s">
        <v>64</v>
      </c>
      <c r="P27">
        <v>322</v>
      </c>
      <c r="Q27" t="s">
        <v>65</v>
      </c>
      <c r="R27" t="s">
        <v>38</v>
      </c>
      <c r="S27" s="1">
        <v>43479</v>
      </c>
      <c r="T27" s="1">
        <v>43607</v>
      </c>
      <c r="U27" t="s">
        <v>379</v>
      </c>
      <c r="V27" t="s">
        <v>39</v>
      </c>
      <c r="W27">
        <v>0</v>
      </c>
      <c r="X27">
        <v>0</v>
      </c>
      <c r="Y27">
        <v>30</v>
      </c>
      <c r="Z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0.2</v>
      </c>
      <c r="AK27" t="s">
        <v>1010</v>
      </c>
      <c r="AL27" t="s">
        <v>1003</v>
      </c>
      <c r="AN27">
        <v>85</v>
      </c>
      <c r="AO27">
        <f>VLOOKUP(CONCATENATE(F27,TRIM(G27)),'Avg Attend'!$A$2:$D$252,4,FALSE)</f>
        <v>13.52</v>
      </c>
      <c r="AP27">
        <v>13.52</v>
      </c>
      <c r="AQ27" s="15">
        <f t="shared" si="0"/>
        <v>2.1889523809523812</v>
      </c>
    </row>
    <row r="28" spans="1:43" x14ac:dyDescent="0.25">
      <c r="A28" t="s">
        <v>1774</v>
      </c>
      <c r="B28" t="s">
        <v>32</v>
      </c>
      <c r="C28" t="s">
        <v>92</v>
      </c>
      <c r="D28" t="s">
        <v>114</v>
      </c>
      <c r="E28">
        <v>47773</v>
      </c>
      <c r="F28" t="s">
        <v>115</v>
      </c>
      <c r="G28">
        <v>3334</v>
      </c>
      <c r="H28">
        <v>703</v>
      </c>
      <c r="I28" t="s">
        <v>333</v>
      </c>
      <c r="J28" t="s">
        <v>35</v>
      </c>
      <c r="K28" t="s">
        <v>44</v>
      </c>
      <c r="L28" t="s">
        <v>72</v>
      </c>
      <c r="M28">
        <v>1630</v>
      </c>
      <c r="N28">
        <v>1845</v>
      </c>
      <c r="O28" t="s">
        <v>1856</v>
      </c>
      <c r="Q28" t="s">
        <v>65</v>
      </c>
      <c r="R28" t="s">
        <v>38</v>
      </c>
      <c r="S28" s="1">
        <v>43479</v>
      </c>
      <c r="T28" s="1">
        <v>43607</v>
      </c>
      <c r="U28" t="s">
        <v>379</v>
      </c>
      <c r="V28" t="s">
        <v>39</v>
      </c>
      <c r="W28">
        <v>0</v>
      </c>
      <c r="X28">
        <v>0</v>
      </c>
      <c r="Y28">
        <v>30</v>
      </c>
      <c r="Z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0.2</v>
      </c>
      <c r="AK28" t="s">
        <v>1010</v>
      </c>
      <c r="AL28" t="s">
        <v>1857</v>
      </c>
      <c r="AN28">
        <v>85</v>
      </c>
      <c r="AO28">
        <f>VLOOKUP(CONCATENATE(F28,TRIM(G28)),'Avg Attend'!$A$2:$D$252,4,FALSE)</f>
        <v>13.52</v>
      </c>
      <c r="AP28">
        <v>13.52</v>
      </c>
      <c r="AQ28" s="15">
        <f t="shared" si="0"/>
        <v>2.1889523809523812</v>
      </c>
    </row>
    <row r="29" spans="1:43" x14ac:dyDescent="0.25">
      <c r="A29" t="s">
        <v>1774</v>
      </c>
      <c r="B29" t="s">
        <v>32</v>
      </c>
      <c r="C29" t="s">
        <v>92</v>
      </c>
      <c r="D29" t="s">
        <v>114</v>
      </c>
      <c r="E29">
        <v>47927</v>
      </c>
      <c r="F29" t="s">
        <v>115</v>
      </c>
      <c r="G29">
        <v>3335</v>
      </c>
      <c r="H29">
        <v>701</v>
      </c>
      <c r="I29" t="s">
        <v>334</v>
      </c>
      <c r="J29" t="s">
        <v>35</v>
      </c>
      <c r="K29" t="s">
        <v>44</v>
      </c>
      <c r="L29" t="s">
        <v>189</v>
      </c>
      <c r="M29">
        <v>800</v>
      </c>
      <c r="N29">
        <v>1015</v>
      </c>
      <c r="O29" t="s">
        <v>64</v>
      </c>
      <c r="P29">
        <v>314</v>
      </c>
      <c r="Q29" t="s">
        <v>65</v>
      </c>
      <c r="R29">
        <v>1</v>
      </c>
      <c r="S29" s="1">
        <v>43479</v>
      </c>
      <c r="T29" s="1">
        <v>43607</v>
      </c>
      <c r="U29" t="s">
        <v>576</v>
      </c>
      <c r="V29" t="s">
        <v>39</v>
      </c>
      <c r="W29">
        <v>0</v>
      </c>
      <c r="X29">
        <v>0</v>
      </c>
      <c r="Y29">
        <v>30</v>
      </c>
      <c r="Z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0.2</v>
      </c>
      <c r="AK29" t="s">
        <v>809</v>
      </c>
      <c r="AL29" t="s">
        <v>1185</v>
      </c>
      <c r="AN29">
        <v>85</v>
      </c>
      <c r="AO29">
        <f>VLOOKUP(CONCATENATE(F29,TRIM(G29)),'Avg Attend'!$A$2:$D$252,4,FALSE)</f>
        <v>21.5</v>
      </c>
      <c r="AP29">
        <v>21.5</v>
      </c>
      <c r="AQ29" s="15">
        <f t="shared" si="0"/>
        <v>3.480952380952381</v>
      </c>
    </row>
    <row r="30" spans="1:43" x14ac:dyDescent="0.25">
      <c r="A30" t="s">
        <v>1774</v>
      </c>
      <c r="B30" t="s">
        <v>32</v>
      </c>
      <c r="C30" t="s">
        <v>92</v>
      </c>
      <c r="D30" t="s">
        <v>114</v>
      </c>
      <c r="E30">
        <v>48025</v>
      </c>
      <c r="F30" t="s">
        <v>115</v>
      </c>
      <c r="G30">
        <v>3346</v>
      </c>
      <c r="H30">
        <v>101</v>
      </c>
      <c r="I30" t="s">
        <v>116</v>
      </c>
      <c r="J30" t="s">
        <v>35</v>
      </c>
      <c r="K30" t="s">
        <v>44</v>
      </c>
      <c r="L30" t="s">
        <v>72</v>
      </c>
      <c r="M30">
        <v>1630</v>
      </c>
      <c r="N30">
        <v>1845</v>
      </c>
      <c r="O30" t="s">
        <v>188</v>
      </c>
      <c r="P30">
        <v>260</v>
      </c>
      <c r="Q30" t="s">
        <v>37</v>
      </c>
      <c r="R30">
        <v>1</v>
      </c>
      <c r="S30" s="1">
        <v>43479</v>
      </c>
      <c r="T30" s="1">
        <v>43607</v>
      </c>
      <c r="U30" t="s">
        <v>1204</v>
      </c>
      <c r="V30" t="s">
        <v>39</v>
      </c>
      <c r="W30">
        <v>0</v>
      </c>
      <c r="X30">
        <v>0</v>
      </c>
      <c r="Y30">
        <v>30</v>
      </c>
      <c r="Z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0.2</v>
      </c>
      <c r="AK30" t="s">
        <v>1010</v>
      </c>
      <c r="AL30" t="s">
        <v>1859</v>
      </c>
      <c r="AN30">
        <v>85</v>
      </c>
      <c r="AO30">
        <f>VLOOKUP(CONCATENATE(F30,TRIM(G30)),'Avg Attend'!$A$2:$D$252,4,FALSE)</f>
        <v>14.03</v>
      </c>
      <c r="AP30">
        <v>14.03</v>
      </c>
      <c r="AQ30" s="15">
        <f t="shared" si="0"/>
        <v>2.2715238095238095</v>
      </c>
    </row>
    <row r="31" spans="1:43" x14ac:dyDescent="0.25">
      <c r="A31" t="s">
        <v>1774</v>
      </c>
      <c r="B31" t="s">
        <v>32</v>
      </c>
      <c r="C31" t="s">
        <v>92</v>
      </c>
      <c r="D31" t="s">
        <v>114</v>
      </c>
      <c r="E31">
        <v>47022</v>
      </c>
      <c r="F31" t="s">
        <v>115</v>
      </c>
      <c r="G31">
        <v>3346</v>
      </c>
      <c r="H31">
        <v>702</v>
      </c>
      <c r="I31" t="s">
        <v>116</v>
      </c>
      <c r="J31" t="s">
        <v>35</v>
      </c>
      <c r="K31" t="s">
        <v>44</v>
      </c>
      <c r="L31" t="s">
        <v>189</v>
      </c>
      <c r="M31">
        <v>1630</v>
      </c>
      <c r="N31">
        <v>1845</v>
      </c>
      <c r="O31" t="s">
        <v>64</v>
      </c>
      <c r="P31">
        <v>316</v>
      </c>
      <c r="Q31" t="s">
        <v>65</v>
      </c>
      <c r="R31">
        <v>1</v>
      </c>
      <c r="S31" s="1">
        <v>43479</v>
      </c>
      <c r="T31" s="1">
        <v>43607</v>
      </c>
      <c r="U31" t="s">
        <v>562</v>
      </c>
      <c r="V31" t="s">
        <v>39</v>
      </c>
      <c r="W31">
        <v>0</v>
      </c>
      <c r="X31">
        <v>0</v>
      </c>
      <c r="Y31">
        <v>30</v>
      </c>
      <c r="Z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0.2</v>
      </c>
      <c r="AK31" t="s">
        <v>1010</v>
      </c>
      <c r="AL31" t="s">
        <v>1601</v>
      </c>
      <c r="AN31">
        <v>85</v>
      </c>
      <c r="AO31">
        <f>VLOOKUP(CONCATENATE(F31,TRIM(G31)),'Avg Attend'!$A$2:$D$252,4,FALSE)</f>
        <v>14.03</v>
      </c>
      <c r="AP31">
        <v>14.03</v>
      </c>
      <c r="AQ31" s="15">
        <f t="shared" si="0"/>
        <v>2.2715238095238095</v>
      </c>
    </row>
    <row r="32" spans="1:43" x14ac:dyDescent="0.25">
      <c r="A32" t="s">
        <v>1774</v>
      </c>
      <c r="B32" t="s">
        <v>32</v>
      </c>
      <c r="C32" t="s">
        <v>92</v>
      </c>
      <c r="D32" t="s">
        <v>114</v>
      </c>
      <c r="E32">
        <v>48003</v>
      </c>
      <c r="F32" t="s">
        <v>115</v>
      </c>
      <c r="G32">
        <v>3346</v>
      </c>
      <c r="H32">
        <v>703</v>
      </c>
      <c r="I32" t="s">
        <v>116</v>
      </c>
      <c r="J32" t="s">
        <v>35</v>
      </c>
      <c r="K32" t="s">
        <v>44</v>
      </c>
      <c r="L32" t="s">
        <v>189</v>
      </c>
      <c r="M32">
        <v>1630</v>
      </c>
      <c r="N32">
        <v>1845</v>
      </c>
      <c r="O32" t="s">
        <v>1856</v>
      </c>
      <c r="Q32" t="s">
        <v>65</v>
      </c>
      <c r="R32" t="s">
        <v>38</v>
      </c>
      <c r="S32" s="1">
        <v>43479</v>
      </c>
      <c r="T32" s="1">
        <v>43607</v>
      </c>
      <c r="U32" t="s">
        <v>379</v>
      </c>
      <c r="V32" t="s">
        <v>39</v>
      </c>
      <c r="W32">
        <v>0</v>
      </c>
      <c r="X32">
        <v>0</v>
      </c>
      <c r="Y32">
        <v>30</v>
      </c>
      <c r="Z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0.2</v>
      </c>
      <c r="AK32" t="s">
        <v>1010</v>
      </c>
      <c r="AL32" t="s">
        <v>1857</v>
      </c>
      <c r="AN32">
        <v>85</v>
      </c>
      <c r="AO32">
        <f>VLOOKUP(CONCATENATE(F32,TRIM(G32)),'Avg Attend'!$A$2:$D$252,4,FALSE)</f>
        <v>14.03</v>
      </c>
      <c r="AP32">
        <v>14.03</v>
      </c>
      <c r="AQ32" s="15">
        <f t="shared" si="0"/>
        <v>2.2715238095238095</v>
      </c>
    </row>
    <row r="33" spans="1:43" x14ac:dyDescent="0.25">
      <c r="A33" t="s">
        <v>1774</v>
      </c>
      <c r="B33" t="s">
        <v>32</v>
      </c>
      <c r="C33" t="s">
        <v>92</v>
      </c>
      <c r="D33" t="s">
        <v>114</v>
      </c>
      <c r="E33">
        <v>48146</v>
      </c>
      <c r="F33" t="s">
        <v>115</v>
      </c>
      <c r="G33">
        <v>3346</v>
      </c>
      <c r="H33">
        <v>704</v>
      </c>
      <c r="I33" t="s">
        <v>116</v>
      </c>
      <c r="J33" t="s">
        <v>35</v>
      </c>
      <c r="K33" t="s">
        <v>44</v>
      </c>
      <c r="L33" t="s">
        <v>72</v>
      </c>
      <c r="M33">
        <v>1630</v>
      </c>
      <c r="N33">
        <v>1845</v>
      </c>
      <c r="O33" t="s">
        <v>1197</v>
      </c>
      <c r="Q33" t="s">
        <v>65</v>
      </c>
      <c r="R33">
        <v>1</v>
      </c>
      <c r="S33" s="1">
        <v>43479</v>
      </c>
      <c r="T33" s="1">
        <v>43607</v>
      </c>
      <c r="U33" t="s">
        <v>379</v>
      </c>
      <c r="V33" t="s">
        <v>39</v>
      </c>
      <c r="W33">
        <v>0</v>
      </c>
      <c r="X33">
        <v>0</v>
      </c>
      <c r="Y33">
        <v>30</v>
      </c>
      <c r="Z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0.2</v>
      </c>
      <c r="AK33" t="s">
        <v>1010</v>
      </c>
      <c r="AL33" t="s">
        <v>1199</v>
      </c>
      <c r="AN33">
        <v>85</v>
      </c>
      <c r="AO33">
        <f>VLOOKUP(CONCATENATE(F33,TRIM(G33)),'Avg Attend'!$A$2:$D$252,4,FALSE)</f>
        <v>14.03</v>
      </c>
      <c r="AP33">
        <v>14.03</v>
      </c>
      <c r="AQ33" s="15">
        <f t="shared" si="0"/>
        <v>2.2715238095238095</v>
      </c>
    </row>
    <row r="34" spans="1:43" x14ac:dyDescent="0.25">
      <c r="A34" t="s">
        <v>1774</v>
      </c>
      <c r="B34" t="s">
        <v>32</v>
      </c>
      <c r="C34" t="s">
        <v>92</v>
      </c>
      <c r="D34" t="s">
        <v>114</v>
      </c>
      <c r="E34">
        <v>47585</v>
      </c>
      <c r="F34" t="s">
        <v>115</v>
      </c>
      <c r="G34">
        <v>3347</v>
      </c>
      <c r="H34">
        <v>701</v>
      </c>
      <c r="I34" t="s">
        <v>117</v>
      </c>
      <c r="J34" t="s">
        <v>35</v>
      </c>
      <c r="K34" t="s">
        <v>44</v>
      </c>
      <c r="L34" t="s">
        <v>72</v>
      </c>
      <c r="M34">
        <v>1030</v>
      </c>
      <c r="N34">
        <v>1245</v>
      </c>
      <c r="O34" t="s">
        <v>64</v>
      </c>
      <c r="P34">
        <v>213</v>
      </c>
      <c r="Q34" t="s">
        <v>65</v>
      </c>
      <c r="R34">
        <v>1</v>
      </c>
      <c r="S34" s="1">
        <v>43479</v>
      </c>
      <c r="T34" s="1">
        <v>43607</v>
      </c>
      <c r="U34" t="s">
        <v>379</v>
      </c>
      <c r="V34" t="s">
        <v>39</v>
      </c>
      <c r="W34">
        <v>0</v>
      </c>
      <c r="X34">
        <v>0</v>
      </c>
      <c r="Y34">
        <v>30</v>
      </c>
      <c r="Z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0.2</v>
      </c>
      <c r="AK34" t="s">
        <v>766</v>
      </c>
      <c r="AL34" t="s">
        <v>1183</v>
      </c>
      <c r="AN34">
        <v>85</v>
      </c>
      <c r="AO34">
        <f>VLOOKUP(CONCATENATE(F34,TRIM(G34)),'Avg Attend'!$A$2:$D$252,4,FALSE)</f>
        <v>17.39</v>
      </c>
      <c r="AP34">
        <v>17.39</v>
      </c>
      <c r="AQ34" s="15">
        <f t="shared" si="0"/>
        <v>2.8155238095238095</v>
      </c>
    </row>
    <row r="35" spans="1:43" x14ac:dyDescent="0.25">
      <c r="A35" t="s">
        <v>1774</v>
      </c>
      <c r="B35" t="s">
        <v>32</v>
      </c>
      <c r="C35" t="s">
        <v>92</v>
      </c>
      <c r="D35" t="s">
        <v>114</v>
      </c>
      <c r="E35">
        <v>48147</v>
      </c>
      <c r="F35" t="s">
        <v>115</v>
      </c>
      <c r="G35">
        <v>3348</v>
      </c>
      <c r="H35">
        <v>701</v>
      </c>
      <c r="I35" t="s">
        <v>739</v>
      </c>
      <c r="J35" t="s">
        <v>76</v>
      </c>
      <c r="K35" t="s">
        <v>44</v>
      </c>
      <c r="L35" t="s">
        <v>189</v>
      </c>
      <c r="M35">
        <v>1630</v>
      </c>
      <c r="N35">
        <v>1845</v>
      </c>
      <c r="O35" t="s">
        <v>64</v>
      </c>
      <c r="P35">
        <v>230</v>
      </c>
      <c r="Q35" t="s">
        <v>65</v>
      </c>
      <c r="R35">
        <v>1</v>
      </c>
      <c r="S35" s="1">
        <v>43479</v>
      </c>
      <c r="T35" s="1">
        <v>43607</v>
      </c>
      <c r="U35" t="s">
        <v>579</v>
      </c>
      <c r="V35" t="s">
        <v>39</v>
      </c>
      <c r="W35">
        <v>0</v>
      </c>
      <c r="X35">
        <v>0</v>
      </c>
      <c r="Y35">
        <v>30</v>
      </c>
      <c r="Z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0.2</v>
      </c>
      <c r="AK35" t="s">
        <v>1010</v>
      </c>
      <c r="AL35" t="s">
        <v>1209</v>
      </c>
      <c r="AN35">
        <v>85</v>
      </c>
      <c r="AO35">
        <f>VLOOKUP(CONCATENATE(F35,TRIM(G35)),'Avg Attend'!$A$2:$D$252,4,FALSE)</f>
        <v>22.37</v>
      </c>
      <c r="AP35">
        <v>22.37</v>
      </c>
      <c r="AQ35" s="15">
        <f t="shared" si="0"/>
        <v>3.621809523809524</v>
      </c>
    </row>
    <row r="36" spans="1:43" x14ac:dyDescent="0.25">
      <c r="A36" t="s">
        <v>1774</v>
      </c>
      <c r="B36" t="s">
        <v>32</v>
      </c>
      <c r="C36" t="s">
        <v>92</v>
      </c>
      <c r="D36" t="s">
        <v>114</v>
      </c>
      <c r="E36">
        <v>47776</v>
      </c>
      <c r="F36" t="s">
        <v>115</v>
      </c>
      <c r="G36">
        <v>3421</v>
      </c>
      <c r="H36">
        <v>101</v>
      </c>
      <c r="I36" t="s">
        <v>118</v>
      </c>
      <c r="J36" t="s">
        <v>35</v>
      </c>
      <c r="K36" t="s">
        <v>44</v>
      </c>
      <c r="L36" t="s">
        <v>189</v>
      </c>
      <c r="M36">
        <v>1630</v>
      </c>
      <c r="N36">
        <v>1845</v>
      </c>
      <c r="O36" t="s">
        <v>188</v>
      </c>
      <c r="P36">
        <v>223</v>
      </c>
      <c r="Q36" t="s">
        <v>37</v>
      </c>
      <c r="R36" t="s">
        <v>38</v>
      </c>
      <c r="S36" s="1">
        <v>43479</v>
      </c>
      <c r="T36" s="1">
        <v>43607</v>
      </c>
      <c r="U36" t="s">
        <v>1206</v>
      </c>
      <c r="V36" t="s">
        <v>39</v>
      </c>
      <c r="W36">
        <v>0</v>
      </c>
      <c r="X36">
        <v>0</v>
      </c>
      <c r="Y36">
        <v>30</v>
      </c>
      <c r="Z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0.2</v>
      </c>
      <c r="AK36" t="s">
        <v>1010</v>
      </c>
      <c r="AL36" t="s">
        <v>1207</v>
      </c>
      <c r="AN36">
        <v>85</v>
      </c>
      <c r="AO36">
        <f>VLOOKUP(CONCATENATE(F36,TRIM(G36)),'Avg Attend'!$A$2:$D$252,4,FALSE)</f>
        <v>17.34</v>
      </c>
      <c r="AP36">
        <v>17.34</v>
      </c>
      <c r="AQ36" s="15">
        <f t="shared" si="0"/>
        <v>2.8074285714285714</v>
      </c>
    </row>
    <row r="37" spans="1:43" x14ac:dyDescent="0.25">
      <c r="A37" t="s">
        <v>1774</v>
      </c>
      <c r="B37" t="s">
        <v>32</v>
      </c>
      <c r="C37" t="s">
        <v>92</v>
      </c>
      <c r="D37" t="s">
        <v>114</v>
      </c>
      <c r="E37">
        <v>47057</v>
      </c>
      <c r="F37" t="s">
        <v>115</v>
      </c>
      <c r="G37">
        <v>3421</v>
      </c>
      <c r="H37">
        <v>701</v>
      </c>
      <c r="I37" t="s">
        <v>118</v>
      </c>
      <c r="J37" t="s">
        <v>35</v>
      </c>
      <c r="K37" t="s">
        <v>44</v>
      </c>
      <c r="L37" t="s">
        <v>72</v>
      </c>
      <c r="M37">
        <v>1030</v>
      </c>
      <c r="N37">
        <v>1245</v>
      </c>
      <c r="O37" t="s">
        <v>64</v>
      </c>
      <c r="P37">
        <v>315</v>
      </c>
      <c r="Q37" t="s">
        <v>65</v>
      </c>
      <c r="R37">
        <v>1</v>
      </c>
      <c r="S37" s="1">
        <v>43479</v>
      </c>
      <c r="T37" s="1">
        <v>43607</v>
      </c>
      <c r="U37" t="s">
        <v>577</v>
      </c>
      <c r="V37" t="s">
        <v>39</v>
      </c>
      <c r="W37">
        <v>0</v>
      </c>
      <c r="X37">
        <v>0</v>
      </c>
      <c r="Y37">
        <v>30</v>
      </c>
      <c r="Z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0.2</v>
      </c>
      <c r="AK37" t="s">
        <v>766</v>
      </c>
      <c r="AL37" t="s">
        <v>1189</v>
      </c>
      <c r="AN37">
        <v>85</v>
      </c>
      <c r="AO37">
        <f>VLOOKUP(CONCATENATE(F37,TRIM(G37)),'Avg Attend'!$A$2:$D$252,4,FALSE)</f>
        <v>17.34</v>
      </c>
      <c r="AP37">
        <v>17.34</v>
      </c>
      <c r="AQ37" s="15">
        <f t="shared" si="0"/>
        <v>2.8074285714285714</v>
      </c>
    </row>
    <row r="38" spans="1:43" x14ac:dyDescent="0.25">
      <c r="A38" t="s">
        <v>1774</v>
      </c>
      <c r="B38" t="s">
        <v>32</v>
      </c>
      <c r="C38" t="s">
        <v>92</v>
      </c>
      <c r="D38" t="s">
        <v>114</v>
      </c>
      <c r="E38">
        <v>46747</v>
      </c>
      <c r="F38" t="s">
        <v>115</v>
      </c>
      <c r="G38">
        <v>3421</v>
      </c>
      <c r="H38">
        <v>702</v>
      </c>
      <c r="I38" t="s">
        <v>118</v>
      </c>
      <c r="J38" t="s">
        <v>35</v>
      </c>
      <c r="K38" t="s">
        <v>44</v>
      </c>
      <c r="L38" t="s">
        <v>189</v>
      </c>
      <c r="M38">
        <v>1630</v>
      </c>
      <c r="N38">
        <v>1845</v>
      </c>
      <c r="O38" t="s">
        <v>64</v>
      </c>
      <c r="P38">
        <v>322</v>
      </c>
      <c r="Q38" t="s">
        <v>65</v>
      </c>
      <c r="R38" t="s">
        <v>38</v>
      </c>
      <c r="S38" s="1">
        <v>43479</v>
      </c>
      <c r="T38" s="1">
        <v>43607</v>
      </c>
      <c r="U38" t="s">
        <v>1191</v>
      </c>
      <c r="V38" t="s">
        <v>39</v>
      </c>
      <c r="W38">
        <v>0</v>
      </c>
      <c r="X38">
        <v>0</v>
      </c>
      <c r="Y38">
        <v>30</v>
      </c>
      <c r="Z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0.2</v>
      </c>
      <c r="AK38" t="s">
        <v>1010</v>
      </c>
      <c r="AL38" t="s">
        <v>1003</v>
      </c>
      <c r="AN38">
        <v>85</v>
      </c>
      <c r="AO38">
        <f>VLOOKUP(CONCATENATE(F38,TRIM(G38)),'Avg Attend'!$A$2:$D$252,4,FALSE)</f>
        <v>17.34</v>
      </c>
      <c r="AP38">
        <v>17.34</v>
      </c>
      <c r="AQ38" s="15">
        <f t="shared" si="0"/>
        <v>2.8074285714285714</v>
      </c>
    </row>
    <row r="39" spans="1:43" x14ac:dyDescent="0.25">
      <c r="A39" t="s">
        <v>1774</v>
      </c>
      <c r="B39" t="s">
        <v>32</v>
      </c>
      <c r="C39" t="s">
        <v>92</v>
      </c>
      <c r="D39" t="s">
        <v>114</v>
      </c>
      <c r="E39">
        <v>48148</v>
      </c>
      <c r="F39" t="s">
        <v>115</v>
      </c>
      <c r="G39">
        <v>3421</v>
      </c>
      <c r="H39">
        <v>703</v>
      </c>
      <c r="I39" t="s">
        <v>118</v>
      </c>
      <c r="J39" t="s">
        <v>73</v>
      </c>
      <c r="K39" t="s">
        <v>44</v>
      </c>
      <c r="L39" t="s">
        <v>74</v>
      </c>
      <c r="M39">
        <v>900</v>
      </c>
      <c r="N39">
        <v>1350</v>
      </c>
      <c r="O39" t="s">
        <v>64</v>
      </c>
      <c r="P39">
        <v>314</v>
      </c>
      <c r="Q39" t="s">
        <v>65</v>
      </c>
      <c r="R39">
        <v>1</v>
      </c>
      <c r="S39" s="1">
        <v>43479</v>
      </c>
      <c r="T39" s="1">
        <v>43607</v>
      </c>
      <c r="U39" t="s">
        <v>591</v>
      </c>
      <c r="V39" t="s">
        <v>39</v>
      </c>
      <c r="W39">
        <v>0</v>
      </c>
      <c r="X39">
        <v>0</v>
      </c>
      <c r="Y39">
        <v>30</v>
      </c>
      <c r="Z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0.2</v>
      </c>
      <c r="AK39" t="s">
        <v>826</v>
      </c>
      <c r="AL39" t="s">
        <v>1185</v>
      </c>
      <c r="AN39">
        <v>80</v>
      </c>
      <c r="AO39">
        <f>VLOOKUP(CONCATENATE(F39,TRIM(G39)),'Avg Attend'!$A$2:$D$252,4,FALSE)</f>
        <v>17.34</v>
      </c>
      <c r="AP39">
        <v>17.34</v>
      </c>
      <c r="AQ39" s="15">
        <f t="shared" si="0"/>
        <v>2.6422857142857143</v>
      </c>
    </row>
    <row r="40" spans="1:43" x14ac:dyDescent="0.25">
      <c r="A40" t="s">
        <v>1774</v>
      </c>
      <c r="B40" t="s">
        <v>32</v>
      </c>
      <c r="C40" t="s">
        <v>92</v>
      </c>
      <c r="D40" t="s">
        <v>114</v>
      </c>
      <c r="E40">
        <v>48149</v>
      </c>
      <c r="F40" t="s">
        <v>115</v>
      </c>
      <c r="G40">
        <v>3421</v>
      </c>
      <c r="H40">
        <v>704</v>
      </c>
      <c r="I40" t="s">
        <v>118</v>
      </c>
      <c r="J40" t="s">
        <v>73</v>
      </c>
      <c r="K40" t="s">
        <v>44</v>
      </c>
      <c r="L40" t="s">
        <v>189</v>
      </c>
      <c r="M40">
        <v>1630</v>
      </c>
      <c r="N40">
        <v>1845</v>
      </c>
      <c r="O40" t="s">
        <v>1197</v>
      </c>
      <c r="Q40" t="s">
        <v>65</v>
      </c>
      <c r="R40">
        <v>1</v>
      </c>
      <c r="S40" s="1">
        <v>43479</v>
      </c>
      <c r="T40" s="1">
        <v>43607</v>
      </c>
      <c r="U40" t="s">
        <v>379</v>
      </c>
      <c r="V40" t="s">
        <v>39</v>
      </c>
      <c r="W40">
        <v>0</v>
      </c>
      <c r="X40">
        <v>0</v>
      </c>
      <c r="Y40">
        <v>30</v>
      </c>
      <c r="Z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0.2</v>
      </c>
      <c r="AK40" t="s">
        <v>1010</v>
      </c>
      <c r="AL40" t="s">
        <v>1199</v>
      </c>
      <c r="AN40">
        <v>85</v>
      </c>
      <c r="AO40">
        <f>VLOOKUP(CONCATENATE(F40,TRIM(G40)),'Avg Attend'!$A$2:$D$252,4,FALSE)</f>
        <v>17.34</v>
      </c>
      <c r="AP40">
        <v>17.34</v>
      </c>
      <c r="AQ40" s="15">
        <f t="shared" si="0"/>
        <v>2.8074285714285714</v>
      </c>
    </row>
    <row r="41" spans="1:43" x14ac:dyDescent="0.25">
      <c r="A41" t="s">
        <v>1774</v>
      </c>
      <c r="B41" t="s">
        <v>32</v>
      </c>
      <c r="C41" t="s">
        <v>92</v>
      </c>
      <c r="D41" t="s">
        <v>114</v>
      </c>
      <c r="E41">
        <v>46214</v>
      </c>
      <c r="F41" t="s">
        <v>115</v>
      </c>
      <c r="G41">
        <v>3422</v>
      </c>
      <c r="H41">
        <v>701</v>
      </c>
      <c r="I41" t="s">
        <v>195</v>
      </c>
      <c r="J41" t="s">
        <v>35</v>
      </c>
      <c r="K41" t="s">
        <v>44</v>
      </c>
      <c r="L41" t="s">
        <v>189</v>
      </c>
      <c r="M41">
        <v>1630</v>
      </c>
      <c r="N41">
        <v>1845</v>
      </c>
      <c r="O41" t="s">
        <v>64</v>
      </c>
      <c r="P41">
        <v>215</v>
      </c>
      <c r="Q41" t="s">
        <v>65</v>
      </c>
      <c r="R41">
        <v>1</v>
      </c>
      <c r="S41" s="1">
        <v>43479</v>
      </c>
      <c r="T41" s="1">
        <v>43607</v>
      </c>
      <c r="U41" t="s">
        <v>581</v>
      </c>
      <c r="V41" t="s">
        <v>39</v>
      </c>
      <c r="W41">
        <v>0</v>
      </c>
      <c r="X41">
        <v>0</v>
      </c>
      <c r="Y41">
        <v>30</v>
      </c>
      <c r="Z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0.2</v>
      </c>
      <c r="AK41" t="s">
        <v>1010</v>
      </c>
      <c r="AL41" t="s">
        <v>1190</v>
      </c>
      <c r="AN41">
        <v>85</v>
      </c>
      <c r="AO41">
        <f>VLOOKUP(CONCATENATE(F41,TRIM(G41)),'Avg Attend'!$A$2:$D$252,4,FALSE)</f>
        <v>13.77</v>
      </c>
      <c r="AP41">
        <v>13.77</v>
      </c>
      <c r="AQ41" s="15">
        <f t="shared" si="0"/>
        <v>2.2294285714285715</v>
      </c>
    </row>
    <row r="42" spans="1:43" x14ac:dyDescent="0.25">
      <c r="A42" t="s">
        <v>1774</v>
      </c>
      <c r="B42" t="s">
        <v>32</v>
      </c>
      <c r="C42" t="s">
        <v>92</v>
      </c>
      <c r="D42" t="s">
        <v>114</v>
      </c>
      <c r="E42">
        <v>47928</v>
      </c>
      <c r="F42" t="s">
        <v>115</v>
      </c>
      <c r="G42">
        <v>3422</v>
      </c>
      <c r="H42">
        <v>702</v>
      </c>
      <c r="I42" t="s">
        <v>195</v>
      </c>
      <c r="J42" t="s">
        <v>35</v>
      </c>
      <c r="K42" t="s">
        <v>44</v>
      </c>
      <c r="L42" t="s">
        <v>72</v>
      </c>
      <c r="M42">
        <v>1630</v>
      </c>
      <c r="N42">
        <v>1845</v>
      </c>
      <c r="O42" t="s">
        <v>1856</v>
      </c>
      <c r="Q42" t="s">
        <v>65</v>
      </c>
      <c r="R42">
        <v>1</v>
      </c>
      <c r="S42" s="1">
        <v>43479</v>
      </c>
      <c r="T42" s="1">
        <v>43607</v>
      </c>
      <c r="U42" t="s">
        <v>379</v>
      </c>
      <c r="V42" t="s">
        <v>39</v>
      </c>
      <c r="W42">
        <v>0</v>
      </c>
      <c r="X42">
        <v>0</v>
      </c>
      <c r="Y42">
        <v>30</v>
      </c>
      <c r="Z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0.2</v>
      </c>
      <c r="AK42" t="s">
        <v>1010</v>
      </c>
      <c r="AL42" t="s">
        <v>1857</v>
      </c>
      <c r="AN42">
        <v>85</v>
      </c>
      <c r="AO42">
        <f>VLOOKUP(CONCATENATE(F42,TRIM(G42)),'Avg Attend'!$A$2:$D$252,4,FALSE)</f>
        <v>13.77</v>
      </c>
      <c r="AP42">
        <v>13.77</v>
      </c>
      <c r="AQ42" s="15">
        <f t="shared" si="0"/>
        <v>2.2294285714285715</v>
      </c>
    </row>
    <row r="43" spans="1:43" x14ac:dyDescent="0.25">
      <c r="A43" t="s">
        <v>1774</v>
      </c>
      <c r="B43" t="s">
        <v>32</v>
      </c>
      <c r="C43" t="s">
        <v>92</v>
      </c>
      <c r="D43" t="s">
        <v>114</v>
      </c>
      <c r="E43">
        <v>47931</v>
      </c>
      <c r="F43" t="s">
        <v>115</v>
      </c>
      <c r="G43">
        <v>3423</v>
      </c>
      <c r="H43">
        <v>101</v>
      </c>
      <c r="I43" t="s">
        <v>592</v>
      </c>
      <c r="J43" t="s">
        <v>35</v>
      </c>
      <c r="K43" t="s">
        <v>44</v>
      </c>
      <c r="L43" t="s">
        <v>72</v>
      </c>
      <c r="M43">
        <v>1630</v>
      </c>
      <c r="N43">
        <v>1845</v>
      </c>
      <c r="O43" t="s">
        <v>188</v>
      </c>
      <c r="P43">
        <v>223</v>
      </c>
      <c r="Q43" t="s">
        <v>37</v>
      </c>
      <c r="R43" t="s">
        <v>38</v>
      </c>
      <c r="S43" s="1">
        <v>43479</v>
      </c>
      <c r="T43" s="1">
        <v>43607</v>
      </c>
      <c r="U43" t="s">
        <v>1206</v>
      </c>
      <c r="V43" t="s">
        <v>39</v>
      </c>
      <c r="W43">
        <v>0</v>
      </c>
      <c r="X43">
        <v>0</v>
      </c>
      <c r="Y43">
        <v>30</v>
      </c>
      <c r="Z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0.2</v>
      </c>
      <c r="AK43" t="s">
        <v>1010</v>
      </c>
      <c r="AL43" t="s">
        <v>1207</v>
      </c>
      <c r="AN43">
        <v>85</v>
      </c>
      <c r="AO43">
        <f>VLOOKUP(CONCATENATE(F43,TRIM(G43)),'Avg Attend'!$A$2:$D$252,4,FALSE)</f>
        <v>14.75</v>
      </c>
      <c r="AP43">
        <v>14.75</v>
      </c>
      <c r="AQ43" s="15">
        <f t="shared" si="0"/>
        <v>2.388095238095238</v>
      </c>
    </row>
    <row r="44" spans="1:43" x14ac:dyDescent="0.25">
      <c r="A44" t="s">
        <v>1774</v>
      </c>
      <c r="B44" t="s">
        <v>32</v>
      </c>
      <c r="C44" t="s">
        <v>92</v>
      </c>
      <c r="D44" t="s">
        <v>114</v>
      </c>
      <c r="E44">
        <v>47818</v>
      </c>
      <c r="F44" t="s">
        <v>115</v>
      </c>
      <c r="G44">
        <v>3423</v>
      </c>
      <c r="H44">
        <v>701</v>
      </c>
      <c r="I44" t="s">
        <v>592</v>
      </c>
      <c r="J44" t="s">
        <v>35</v>
      </c>
      <c r="K44" t="s">
        <v>44</v>
      </c>
      <c r="L44" t="s">
        <v>72</v>
      </c>
      <c r="M44">
        <v>800</v>
      </c>
      <c r="N44">
        <v>1020</v>
      </c>
      <c r="O44" t="s">
        <v>64</v>
      </c>
      <c r="P44">
        <v>315</v>
      </c>
      <c r="Q44" t="s">
        <v>65</v>
      </c>
      <c r="R44">
        <v>1</v>
      </c>
      <c r="S44" s="1">
        <v>43479</v>
      </c>
      <c r="T44" s="1">
        <v>43607</v>
      </c>
      <c r="U44" t="s">
        <v>577</v>
      </c>
      <c r="V44" t="s">
        <v>39</v>
      </c>
      <c r="W44">
        <v>0</v>
      </c>
      <c r="X44">
        <v>0</v>
      </c>
      <c r="Y44">
        <v>30</v>
      </c>
      <c r="Z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0.2</v>
      </c>
      <c r="AK44" t="s">
        <v>1860</v>
      </c>
      <c r="AL44" t="s">
        <v>1189</v>
      </c>
      <c r="AN44">
        <v>88.4</v>
      </c>
      <c r="AO44">
        <f>VLOOKUP(CONCATENATE(F44,TRIM(G44)),'Avg Attend'!$A$2:$D$252,4,FALSE)</f>
        <v>14.75</v>
      </c>
      <c r="AP44">
        <v>14.75</v>
      </c>
      <c r="AQ44" s="15">
        <f t="shared" si="0"/>
        <v>2.4836190476190478</v>
      </c>
    </row>
    <row r="45" spans="1:43" x14ac:dyDescent="0.25">
      <c r="A45" t="s">
        <v>1774</v>
      </c>
      <c r="B45" t="s">
        <v>32</v>
      </c>
      <c r="C45" t="s">
        <v>92</v>
      </c>
      <c r="D45" t="s">
        <v>114</v>
      </c>
      <c r="E45">
        <v>46833</v>
      </c>
      <c r="F45" t="s">
        <v>115</v>
      </c>
      <c r="G45">
        <v>3423</v>
      </c>
      <c r="H45">
        <v>702</v>
      </c>
      <c r="I45" t="s">
        <v>592</v>
      </c>
      <c r="J45" t="s">
        <v>76</v>
      </c>
      <c r="K45" t="s">
        <v>44</v>
      </c>
      <c r="L45" t="s">
        <v>72</v>
      </c>
      <c r="M45">
        <v>1630</v>
      </c>
      <c r="N45">
        <v>1845</v>
      </c>
      <c r="O45" t="s">
        <v>64</v>
      </c>
      <c r="P45">
        <v>314</v>
      </c>
      <c r="Q45" t="s">
        <v>65</v>
      </c>
      <c r="R45">
        <v>1</v>
      </c>
      <c r="S45" s="1">
        <v>43479</v>
      </c>
      <c r="T45" s="1">
        <v>43607</v>
      </c>
      <c r="U45" t="s">
        <v>591</v>
      </c>
      <c r="V45" t="s">
        <v>39</v>
      </c>
      <c r="W45">
        <v>0</v>
      </c>
      <c r="X45">
        <v>0</v>
      </c>
      <c r="Y45">
        <v>30</v>
      </c>
      <c r="Z45">
        <v>0</v>
      </c>
      <c r="AA45" t="s">
        <v>332</v>
      </c>
      <c r="AB45">
        <v>0</v>
      </c>
      <c r="AC45">
        <v>999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0.2</v>
      </c>
      <c r="AK45" t="s">
        <v>1010</v>
      </c>
      <c r="AL45" t="s">
        <v>1185</v>
      </c>
      <c r="AN45">
        <v>85</v>
      </c>
      <c r="AO45">
        <f>VLOOKUP(CONCATENATE(F45,TRIM(G45)),'Avg Attend'!$A$2:$D$252,4,FALSE)</f>
        <v>14.75</v>
      </c>
      <c r="AP45">
        <v>14.75</v>
      </c>
      <c r="AQ45" s="15">
        <f t="shared" si="0"/>
        <v>2.388095238095238</v>
      </c>
    </row>
    <row r="46" spans="1:43" x14ac:dyDescent="0.25">
      <c r="A46" t="s">
        <v>1774</v>
      </c>
      <c r="B46" t="s">
        <v>32</v>
      </c>
      <c r="C46" t="s">
        <v>92</v>
      </c>
      <c r="D46" t="s">
        <v>114</v>
      </c>
      <c r="E46">
        <v>47930</v>
      </c>
      <c r="F46" t="s">
        <v>115</v>
      </c>
      <c r="G46">
        <v>3423</v>
      </c>
      <c r="H46">
        <v>703</v>
      </c>
      <c r="I46" t="s">
        <v>592</v>
      </c>
      <c r="J46" t="s">
        <v>35</v>
      </c>
      <c r="K46" t="s">
        <v>44</v>
      </c>
      <c r="L46" t="s">
        <v>72</v>
      </c>
      <c r="M46">
        <v>1630</v>
      </c>
      <c r="N46">
        <v>1850</v>
      </c>
      <c r="O46" t="s">
        <v>64</v>
      </c>
      <c r="P46">
        <v>315</v>
      </c>
      <c r="Q46" t="s">
        <v>65</v>
      </c>
      <c r="R46">
        <v>1</v>
      </c>
      <c r="S46" s="1">
        <v>43479</v>
      </c>
      <c r="T46" s="1">
        <v>43607</v>
      </c>
      <c r="U46" t="s">
        <v>577</v>
      </c>
      <c r="V46" t="s">
        <v>39</v>
      </c>
      <c r="W46">
        <v>0</v>
      </c>
      <c r="X46">
        <v>0</v>
      </c>
      <c r="Y46">
        <v>30</v>
      </c>
      <c r="Z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0.2</v>
      </c>
      <c r="AK46" t="s">
        <v>1861</v>
      </c>
      <c r="AL46" t="s">
        <v>1189</v>
      </c>
      <c r="AN46">
        <v>88.4</v>
      </c>
      <c r="AO46">
        <f>VLOOKUP(CONCATENATE(F46,TRIM(G46)),'Avg Attend'!$A$2:$D$252,4,FALSE)</f>
        <v>14.75</v>
      </c>
      <c r="AP46">
        <v>14.75</v>
      </c>
      <c r="AQ46" s="15">
        <f t="shared" si="0"/>
        <v>2.4836190476190478</v>
      </c>
    </row>
    <row r="47" spans="1:43" x14ac:dyDescent="0.25">
      <c r="A47" t="s">
        <v>1774</v>
      </c>
      <c r="B47" t="s">
        <v>32</v>
      </c>
      <c r="C47" t="s">
        <v>92</v>
      </c>
      <c r="D47" t="s">
        <v>114</v>
      </c>
      <c r="E47">
        <v>48150</v>
      </c>
      <c r="F47" t="s">
        <v>115</v>
      </c>
      <c r="G47">
        <v>3423</v>
      </c>
      <c r="H47">
        <v>704</v>
      </c>
      <c r="I47" t="s">
        <v>592</v>
      </c>
      <c r="J47" t="s">
        <v>73</v>
      </c>
      <c r="K47" t="s">
        <v>44</v>
      </c>
      <c r="L47" t="s">
        <v>74</v>
      </c>
      <c r="M47">
        <v>900</v>
      </c>
      <c r="N47">
        <v>1350</v>
      </c>
      <c r="O47" t="s">
        <v>64</v>
      </c>
      <c r="P47">
        <v>322</v>
      </c>
      <c r="Q47" t="s">
        <v>65</v>
      </c>
      <c r="R47">
        <v>1</v>
      </c>
      <c r="S47" s="1">
        <v>43479</v>
      </c>
      <c r="T47" s="1">
        <v>43607</v>
      </c>
      <c r="U47" t="s">
        <v>1191</v>
      </c>
      <c r="V47" t="s">
        <v>39</v>
      </c>
      <c r="W47">
        <v>0</v>
      </c>
      <c r="X47">
        <v>0</v>
      </c>
      <c r="Y47">
        <v>30</v>
      </c>
      <c r="Z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0.2</v>
      </c>
      <c r="AK47" t="s">
        <v>826</v>
      </c>
      <c r="AL47" t="s">
        <v>1003</v>
      </c>
      <c r="AN47">
        <v>80</v>
      </c>
      <c r="AO47">
        <f>VLOOKUP(CONCATENATE(F47,TRIM(G47)),'Avg Attend'!$A$2:$D$252,4,FALSE)</f>
        <v>14.75</v>
      </c>
      <c r="AP47">
        <v>14.75</v>
      </c>
      <c r="AQ47" s="15">
        <f t="shared" si="0"/>
        <v>2.2476190476190476</v>
      </c>
    </row>
    <row r="48" spans="1:43" x14ac:dyDescent="0.25">
      <c r="A48" t="s">
        <v>1774</v>
      </c>
      <c r="B48" t="s">
        <v>32</v>
      </c>
      <c r="C48" t="s">
        <v>92</v>
      </c>
      <c r="D48" t="s">
        <v>114</v>
      </c>
      <c r="E48">
        <v>48151</v>
      </c>
      <c r="F48" t="s">
        <v>115</v>
      </c>
      <c r="G48">
        <v>3423</v>
      </c>
      <c r="H48">
        <v>705</v>
      </c>
      <c r="I48" t="s">
        <v>592</v>
      </c>
      <c r="J48" t="s">
        <v>73</v>
      </c>
      <c r="K48" t="s">
        <v>44</v>
      </c>
      <c r="L48" t="s">
        <v>189</v>
      </c>
      <c r="M48">
        <v>1630</v>
      </c>
      <c r="N48">
        <v>1845</v>
      </c>
      <c r="O48" t="s">
        <v>1197</v>
      </c>
      <c r="Q48" t="s">
        <v>65</v>
      </c>
      <c r="R48">
        <v>1</v>
      </c>
      <c r="S48" s="1">
        <v>43479</v>
      </c>
      <c r="T48" s="1">
        <v>43607</v>
      </c>
      <c r="U48" t="s">
        <v>379</v>
      </c>
      <c r="V48" t="s">
        <v>39</v>
      </c>
      <c r="W48">
        <v>0</v>
      </c>
      <c r="X48">
        <v>0</v>
      </c>
      <c r="Y48">
        <v>30</v>
      </c>
      <c r="Z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0.2</v>
      </c>
      <c r="AK48" t="s">
        <v>1010</v>
      </c>
      <c r="AL48" t="s">
        <v>1199</v>
      </c>
      <c r="AN48">
        <v>85</v>
      </c>
      <c r="AO48">
        <f>VLOOKUP(CONCATENATE(F48,TRIM(G48)),'Avg Attend'!$A$2:$D$252,4,FALSE)</f>
        <v>14.75</v>
      </c>
      <c r="AP48">
        <v>14.75</v>
      </c>
      <c r="AQ48" s="15">
        <f t="shared" si="0"/>
        <v>2.388095238095238</v>
      </c>
    </row>
    <row r="49" spans="1:43" x14ac:dyDescent="0.25">
      <c r="A49" t="s">
        <v>1774</v>
      </c>
      <c r="B49" t="s">
        <v>32</v>
      </c>
      <c r="C49" t="s">
        <v>92</v>
      </c>
      <c r="D49" t="s">
        <v>114</v>
      </c>
      <c r="E49">
        <v>48026</v>
      </c>
      <c r="F49" t="s">
        <v>115</v>
      </c>
      <c r="G49">
        <v>3424</v>
      </c>
      <c r="H49">
        <v>101</v>
      </c>
      <c r="I49" t="s">
        <v>335</v>
      </c>
      <c r="J49" t="s">
        <v>76</v>
      </c>
      <c r="K49" t="s">
        <v>44</v>
      </c>
      <c r="L49" t="s">
        <v>189</v>
      </c>
      <c r="M49">
        <v>1615</v>
      </c>
      <c r="N49">
        <v>1845</v>
      </c>
      <c r="O49" t="s">
        <v>305</v>
      </c>
      <c r="P49">
        <v>210</v>
      </c>
      <c r="Q49" t="s">
        <v>37</v>
      </c>
      <c r="R49" t="s">
        <v>38</v>
      </c>
      <c r="S49" s="1">
        <v>43479</v>
      </c>
      <c r="T49" s="1">
        <v>43607</v>
      </c>
      <c r="U49" t="s">
        <v>379</v>
      </c>
      <c r="V49" t="s">
        <v>39</v>
      </c>
      <c r="W49">
        <v>0</v>
      </c>
      <c r="X49">
        <v>0</v>
      </c>
      <c r="Y49">
        <v>30</v>
      </c>
      <c r="Z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0.2</v>
      </c>
      <c r="AK49" t="s">
        <v>1196</v>
      </c>
      <c r="AL49" t="s">
        <v>1211</v>
      </c>
      <c r="AN49">
        <v>95.2</v>
      </c>
      <c r="AO49">
        <f>VLOOKUP(CONCATENATE(F49,TRIM(G49)),'Avg Attend'!$A$2:$D$252,4,FALSE)</f>
        <v>10.25</v>
      </c>
      <c r="AP49">
        <v>10.25</v>
      </c>
      <c r="AQ49" s="15">
        <f t="shared" si="0"/>
        <v>1.8586666666666667</v>
      </c>
    </row>
    <row r="50" spans="1:43" x14ac:dyDescent="0.25">
      <c r="A50" t="s">
        <v>1774</v>
      </c>
      <c r="B50" t="s">
        <v>32</v>
      </c>
      <c r="C50" t="s">
        <v>92</v>
      </c>
      <c r="D50" t="s">
        <v>114</v>
      </c>
      <c r="E50">
        <v>48007</v>
      </c>
      <c r="F50" t="s">
        <v>115</v>
      </c>
      <c r="G50">
        <v>3424</v>
      </c>
      <c r="H50">
        <v>701</v>
      </c>
      <c r="I50" t="s">
        <v>335</v>
      </c>
      <c r="J50" t="s">
        <v>35</v>
      </c>
      <c r="K50" t="s">
        <v>44</v>
      </c>
      <c r="L50" t="s">
        <v>189</v>
      </c>
      <c r="M50">
        <v>1630</v>
      </c>
      <c r="N50">
        <v>1845</v>
      </c>
      <c r="O50" t="s">
        <v>1856</v>
      </c>
      <c r="Q50" t="s">
        <v>65</v>
      </c>
      <c r="R50" t="s">
        <v>38</v>
      </c>
      <c r="S50" s="1">
        <v>43479</v>
      </c>
      <c r="T50" s="1">
        <v>43607</v>
      </c>
      <c r="U50" t="s">
        <v>379</v>
      </c>
      <c r="V50" t="s">
        <v>39</v>
      </c>
      <c r="W50">
        <v>0</v>
      </c>
      <c r="X50">
        <v>0</v>
      </c>
      <c r="Y50">
        <v>30</v>
      </c>
      <c r="Z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0.2</v>
      </c>
      <c r="AK50" t="s">
        <v>1010</v>
      </c>
      <c r="AL50" t="s">
        <v>1857</v>
      </c>
      <c r="AN50">
        <v>85</v>
      </c>
      <c r="AO50">
        <f>VLOOKUP(CONCATENATE(F50,TRIM(G50)),'Avg Attend'!$A$2:$D$252,4,FALSE)</f>
        <v>10.25</v>
      </c>
      <c r="AP50">
        <v>10.25</v>
      </c>
      <c r="AQ50" s="15">
        <f t="shared" si="0"/>
        <v>1.6595238095238096</v>
      </c>
    </row>
    <row r="51" spans="1:43" x14ac:dyDescent="0.25">
      <c r="A51" t="s">
        <v>1774</v>
      </c>
      <c r="B51" t="s">
        <v>32</v>
      </c>
      <c r="C51" t="s">
        <v>92</v>
      </c>
      <c r="D51" t="s">
        <v>114</v>
      </c>
      <c r="E51">
        <v>48008</v>
      </c>
      <c r="F51" t="s">
        <v>115</v>
      </c>
      <c r="G51">
        <v>3531</v>
      </c>
      <c r="H51">
        <v>101</v>
      </c>
      <c r="I51" t="s">
        <v>336</v>
      </c>
      <c r="J51" t="s">
        <v>35</v>
      </c>
      <c r="K51" t="s">
        <v>44</v>
      </c>
      <c r="L51" t="s">
        <v>189</v>
      </c>
      <c r="M51">
        <v>1630</v>
      </c>
      <c r="N51">
        <v>1845</v>
      </c>
      <c r="O51" t="s">
        <v>188</v>
      </c>
      <c r="P51">
        <v>266</v>
      </c>
      <c r="Q51" t="s">
        <v>37</v>
      </c>
      <c r="R51" t="s">
        <v>38</v>
      </c>
      <c r="S51" s="1">
        <v>43479</v>
      </c>
      <c r="T51" s="1">
        <v>43607</v>
      </c>
      <c r="U51" t="s">
        <v>379</v>
      </c>
      <c r="V51" t="s">
        <v>39</v>
      </c>
      <c r="W51">
        <v>0</v>
      </c>
      <c r="X51">
        <v>0</v>
      </c>
      <c r="Y51">
        <v>30</v>
      </c>
      <c r="Z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0.2</v>
      </c>
      <c r="AK51" t="s">
        <v>1010</v>
      </c>
      <c r="AL51" t="s">
        <v>1213</v>
      </c>
      <c r="AN51">
        <v>85</v>
      </c>
      <c r="AO51">
        <f>VLOOKUP(CONCATENATE(F51,TRIM(G51)),'Avg Attend'!$A$2:$D$252,4,FALSE)</f>
        <v>14.7</v>
      </c>
      <c r="AP51">
        <v>14.7</v>
      </c>
      <c r="AQ51" s="15">
        <f t="shared" si="0"/>
        <v>2.38</v>
      </c>
    </row>
    <row r="52" spans="1:43" x14ac:dyDescent="0.25">
      <c r="A52" t="s">
        <v>1774</v>
      </c>
      <c r="B52" t="s">
        <v>32</v>
      </c>
      <c r="C52" t="s">
        <v>92</v>
      </c>
      <c r="D52" t="s">
        <v>114</v>
      </c>
      <c r="E52">
        <v>47589</v>
      </c>
      <c r="F52" t="s">
        <v>115</v>
      </c>
      <c r="G52">
        <v>3531</v>
      </c>
      <c r="H52">
        <v>702</v>
      </c>
      <c r="I52" t="s">
        <v>336</v>
      </c>
      <c r="J52" t="s">
        <v>35</v>
      </c>
      <c r="K52" t="s">
        <v>44</v>
      </c>
      <c r="L52" t="s">
        <v>189</v>
      </c>
      <c r="M52">
        <v>1630</v>
      </c>
      <c r="N52">
        <v>1850</v>
      </c>
      <c r="O52" t="s">
        <v>1197</v>
      </c>
      <c r="Q52" t="s">
        <v>65</v>
      </c>
      <c r="R52" t="s">
        <v>38</v>
      </c>
      <c r="S52" s="1">
        <v>43479</v>
      </c>
      <c r="T52" s="1">
        <v>43607</v>
      </c>
      <c r="U52" t="s">
        <v>1215</v>
      </c>
      <c r="V52" t="s">
        <v>39</v>
      </c>
      <c r="W52">
        <v>0</v>
      </c>
      <c r="X52">
        <v>0</v>
      </c>
      <c r="Y52">
        <v>30</v>
      </c>
      <c r="Z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0.2</v>
      </c>
      <c r="AK52" t="s">
        <v>1861</v>
      </c>
      <c r="AL52" t="s">
        <v>1199</v>
      </c>
      <c r="AN52">
        <v>88.4</v>
      </c>
      <c r="AO52">
        <f>VLOOKUP(CONCATENATE(F52,TRIM(G52)),'Avg Attend'!$A$2:$D$252,4,FALSE)</f>
        <v>14.7</v>
      </c>
      <c r="AP52">
        <v>14.7</v>
      </c>
      <c r="AQ52" s="15">
        <f t="shared" si="0"/>
        <v>2.4752000000000001</v>
      </c>
    </row>
    <row r="53" spans="1:43" x14ac:dyDescent="0.25">
      <c r="A53" t="s">
        <v>1774</v>
      </c>
      <c r="B53" t="s">
        <v>32</v>
      </c>
      <c r="C53" t="s">
        <v>92</v>
      </c>
      <c r="D53" t="s">
        <v>114</v>
      </c>
      <c r="E53">
        <v>47932</v>
      </c>
      <c r="F53" t="s">
        <v>115</v>
      </c>
      <c r="G53">
        <v>3532</v>
      </c>
      <c r="H53">
        <v>701</v>
      </c>
      <c r="I53" t="s">
        <v>360</v>
      </c>
      <c r="J53" t="s">
        <v>35</v>
      </c>
      <c r="K53" t="s">
        <v>44</v>
      </c>
      <c r="L53" t="s">
        <v>189</v>
      </c>
      <c r="M53">
        <v>800</v>
      </c>
      <c r="N53">
        <v>1015</v>
      </c>
      <c r="O53" t="s">
        <v>64</v>
      </c>
      <c r="P53">
        <v>213</v>
      </c>
      <c r="Q53" t="s">
        <v>65</v>
      </c>
      <c r="R53">
        <v>1</v>
      </c>
      <c r="S53" s="1">
        <v>43479</v>
      </c>
      <c r="T53" s="1">
        <v>43607</v>
      </c>
      <c r="U53" t="s">
        <v>586</v>
      </c>
      <c r="V53" t="s">
        <v>39</v>
      </c>
      <c r="W53">
        <v>0</v>
      </c>
      <c r="X53">
        <v>0</v>
      </c>
      <c r="Y53">
        <v>30</v>
      </c>
      <c r="Z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0.2</v>
      </c>
      <c r="AK53" t="s">
        <v>809</v>
      </c>
      <c r="AL53" t="s">
        <v>1183</v>
      </c>
      <c r="AN53">
        <v>85</v>
      </c>
      <c r="AO53">
        <f>VLOOKUP(CONCATENATE(F53,TRIM(G53)),'Avg Attend'!$A$2:$D$252,4,FALSE)</f>
        <v>16.77</v>
      </c>
      <c r="AP53">
        <v>16.77</v>
      </c>
      <c r="AQ53" s="15">
        <f t="shared" si="0"/>
        <v>2.7151428571428573</v>
      </c>
    </row>
    <row r="54" spans="1:43" x14ac:dyDescent="0.25">
      <c r="A54" t="s">
        <v>1774</v>
      </c>
      <c r="B54" t="s">
        <v>32</v>
      </c>
      <c r="C54" t="s">
        <v>92</v>
      </c>
      <c r="D54" t="s">
        <v>114</v>
      </c>
      <c r="E54">
        <v>48027</v>
      </c>
      <c r="F54" t="s">
        <v>115</v>
      </c>
      <c r="G54">
        <v>3533</v>
      </c>
      <c r="H54">
        <v>101</v>
      </c>
      <c r="I54" t="s">
        <v>337</v>
      </c>
      <c r="J54" t="s">
        <v>76</v>
      </c>
      <c r="K54" t="s">
        <v>44</v>
      </c>
      <c r="L54" t="s">
        <v>72</v>
      </c>
      <c r="M54">
        <v>1630</v>
      </c>
      <c r="N54">
        <v>1845</v>
      </c>
      <c r="O54" t="s">
        <v>305</v>
      </c>
      <c r="P54">
        <v>312</v>
      </c>
      <c r="Q54" t="s">
        <v>37</v>
      </c>
      <c r="R54" t="s">
        <v>38</v>
      </c>
      <c r="S54" s="1">
        <v>43479</v>
      </c>
      <c r="T54" s="1">
        <v>43607</v>
      </c>
      <c r="U54" t="s">
        <v>379</v>
      </c>
      <c r="V54" t="s">
        <v>39</v>
      </c>
      <c r="W54">
        <v>0</v>
      </c>
      <c r="X54">
        <v>0</v>
      </c>
      <c r="Y54">
        <v>30</v>
      </c>
      <c r="Z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0.2</v>
      </c>
      <c r="AK54" t="s">
        <v>1010</v>
      </c>
      <c r="AL54" t="s">
        <v>1205</v>
      </c>
      <c r="AN54">
        <v>85</v>
      </c>
      <c r="AO54">
        <f>VLOOKUP(CONCATENATE(F54,TRIM(G54)),'Avg Attend'!$A$2:$D$252,4,FALSE)</f>
        <v>15.1</v>
      </c>
      <c r="AP54">
        <v>15.1</v>
      </c>
      <c r="AQ54" s="15">
        <f t="shared" si="0"/>
        <v>2.4447619047619047</v>
      </c>
    </row>
    <row r="55" spans="1:43" x14ac:dyDescent="0.25">
      <c r="A55" t="s">
        <v>1774</v>
      </c>
      <c r="B55" t="s">
        <v>32</v>
      </c>
      <c r="C55" t="s">
        <v>92</v>
      </c>
      <c r="D55" t="s">
        <v>114</v>
      </c>
      <c r="E55">
        <v>47779</v>
      </c>
      <c r="F55" t="s">
        <v>115</v>
      </c>
      <c r="G55">
        <v>3533</v>
      </c>
      <c r="H55">
        <v>702</v>
      </c>
      <c r="I55" t="s">
        <v>337</v>
      </c>
      <c r="J55" t="s">
        <v>35</v>
      </c>
      <c r="K55" t="s">
        <v>44</v>
      </c>
      <c r="L55" t="s">
        <v>72</v>
      </c>
      <c r="M55">
        <v>1630</v>
      </c>
      <c r="N55">
        <v>1845</v>
      </c>
      <c r="O55" t="s">
        <v>64</v>
      </c>
      <c r="P55">
        <v>214</v>
      </c>
      <c r="Q55" t="s">
        <v>65</v>
      </c>
      <c r="R55" t="s">
        <v>38</v>
      </c>
      <c r="S55" s="1">
        <v>43479</v>
      </c>
      <c r="T55" s="1">
        <v>43607</v>
      </c>
      <c r="U55" t="s">
        <v>593</v>
      </c>
      <c r="V55" t="s">
        <v>39</v>
      </c>
      <c r="W55">
        <v>0</v>
      </c>
      <c r="X55">
        <v>0</v>
      </c>
      <c r="Y55">
        <v>30</v>
      </c>
      <c r="Z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0.2</v>
      </c>
      <c r="AK55" t="s">
        <v>1010</v>
      </c>
      <c r="AL55" t="s">
        <v>1216</v>
      </c>
      <c r="AN55">
        <v>85</v>
      </c>
      <c r="AO55">
        <f>VLOOKUP(CONCATENATE(F55,TRIM(G55)),'Avg Attend'!$A$2:$D$252,4,FALSE)</f>
        <v>15.1</v>
      </c>
      <c r="AP55">
        <v>15.1</v>
      </c>
      <c r="AQ55" s="15">
        <f t="shared" si="0"/>
        <v>2.4447619047619047</v>
      </c>
    </row>
    <row r="56" spans="1:43" x14ac:dyDescent="0.25">
      <c r="A56" t="s">
        <v>1774</v>
      </c>
      <c r="B56" t="s">
        <v>32</v>
      </c>
      <c r="C56" t="s">
        <v>92</v>
      </c>
      <c r="D56" t="s">
        <v>114</v>
      </c>
      <c r="E56">
        <v>47591</v>
      </c>
      <c r="F56" t="s">
        <v>115</v>
      </c>
      <c r="G56">
        <v>3534</v>
      </c>
      <c r="H56">
        <v>701</v>
      </c>
      <c r="I56" t="s">
        <v>594</v>
      </c>
      <c r="J56" t="s">
        <v>76</v>
      </c>
      <c r="K56" t="s">
        <v>44</v>
      </c>
      <c r="L56" t="s">
        <v>72</v>
      </c>
      <c r="M56">
        <v>1900</v>
      </c>
      <c r="N56">
        <v>2120</v>
      </c>
      <c r="O56" t="s">
        <v>64</v>
      </c>
      <c r="P56">
        <v>214</v>
      </c>
      <c r="Q56" t="s">
        <v>65</v>
      </c>
      <c r="R56">
        <v>1</v>
      </c>
      <c r="S56" s="1">
        <v>43479</v>
      </c>
      <c r="T56" s="1">
        <v>43607</v>
      </c>
      <c r="U56" t="s">
        <v>593</v>
      </c>
      <c r="V56" t="s">
        <v>39</v>
      </c>
      <c r="W56">
        <v>0</v>
      </c>
      <c r="X56">
        <v>0</v>
      </c>
      <c r="Y56">
        <v>30</v>
      </c>
      <c r="Z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0.2</v>
      </c>
      <c r="AK56" t="s">
        <v>1862</v>
      </c>
      <c r="AL56" t="s">
        <v>1216</v>
      </c>
      <c r="AN56">
        <v>88.4</v>
      </c>
      <c r="AO56">
        <f>VLOOKUP(CONCATENATE(F56,TRIM(G56)),'Avg Attend'!$A$2:$D$252,4,FALSE)</f>
        <v>18.07</v>
      </c>
      <c r="AP56">
        <v>18.07</v>
      </c>
      <c r="AQ56" s="15">
        <f t="shared" si="0"/>
        <v>3.0426438095238098</v>
      </c>
    </row>
    <row r="57" spans="1:43" x14ac:dyDescent="0.25">
      <c r="A57" t="s">
        <v>1774</v>
      </c>
      <c r="B57" t="s">
        <v>32</v>
      </c>
      <c r="C57" t="s">
        <v>92</v>
      </c>
      <c r="D57" t="s">
        <v>114</v>
      </c>
      <c r="E57">
        <v>47780</v>
      </c>
      <c r="F57" t="s">
        <v>115</v>
      </c>
      <c r="G57">
        <v>3535</v>
      </c>
      <c r="H57">
        <v>701</v>
      </c>
      <c r="I57" t="s">
        <v>338</v>
      </c>
      <c r="J57" t="s">
        <v>35</v>
      </c>
      <c r="K57" t="s">
        <v>44</v>
      </c>
      <c r="L57" t="s">
        <v>189</v>
      </c>
      <c r="M57">
        <v>1630</v>
      </c>
      <c r="N57">
        <v>1850</v>
      </c>
      <c r="O57" t="s">
        <v>64</v>
      </c>
      <c r="P57">
        <v>214</v>
      </c>
      <c r="Q57" t="s">
        <v>65</v>
      </c>
      <c r="R57" t="s">
        <v>38</v>
      </c>
      <c r="S57" s="1">
        <v>43479</v>
      </c>
      <c r="T57" s="1">
        <v>43607</v>
      </c>
      <c r="U57" t="s">
        <v>379</v>
      </c>
      <c r="V57" t="s">
        <v>39</v>
      </c>
      <c r="W57">
        <v>0</v>
      </c>
      <c r="X57">
        <v>0</v>
      </c>
      <c r="Y57">
        <v>30</v>
      </c>
      <c r="Z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0.2</v>
      </c>
      <c r="AK57" t="s">
        <v>1861</v>
      </c>
      <c r="AL57" t="s">
        <v>1216</v>
      </c>
      <c r="AN57">
        <v>88.4</v>
      </c>
      <c r="AO57">
        <f>VLOOKUP(CONCATENATE(F57,TRIM(G57)),'Avg Attend'!$A$2:$D$252,4,FALSE)</f>
        <v>15.82</v>
      </c>
      <c r="AP57">
        <v>15.82</v>
      </c>
      <c r="AQ57" s="15">
        <f t="shared" si="0"/>
        <v>2.6637866666666667</v>
      </c>
    </row>
    <row r="58" spans="1:43" x14ac:dyDescent="0.25">
      <c r="A58" t="s">
        <v>1774</v>
      </c>
      <c r="B58" t="s">
        <v>32</v>
      </c>
      <c r="C58" t="s">
        <v>92</v>
      </c>
      <c r="D58" t="s">
        <v>114</v>
      </c>
      <c r="E58">
        <v>47677</v>
      </c>
      <c r="F58" t="s">
        <v>115</v>
      </c>
      <c r="G58">
        <v>3536</v>
      </c>
      <c r="H58">
        <v>701</v>
      </c>
      <c r="I58" t="s">
        <v>119</v>
      </c>
      <c r="J58" t="s">
        <v>73</v>
      </c>
      <c r="K58" t="s">
        <v>44</v>
      </c>
      <c r="L58" t="s">
        <v>72</v>
      </c>
      <c r="M58">
        <v>900</v>
      </c>
      <c r="N58">
        <v>1350</v>
      </c>
      <c r="O58" t="s">
        <v>64</v>
      </c>
      <c r="P58">
        <v>214</v>
      </c>
      <c r="Q58" t="s">
        <v>65</v>
      </c>
      <c r="R58">
        <v>1</v>
      </c>
      <c r="S58" s="1">
        <v>43479</v>
      </c>
      <c r="T58" s="1">
        <v>43607</v>
      </c>
      <c r="U58" t="s">
        <v>593</v>
      </c>
      <c r="V58" t="s">
        <v>39</v>
      </c>
      <c r="W58">
        <v>0</v>
      </c>
      <c r="X58">
        <v>0</v>
      </c>
      <c r="Y58">
        <v>30</v>
      </c>
      <c r="Z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0.2</v>
      </c>
      <c r="AK58" t="s">
        <v>826</v>
      </c>
      <c r="AL58" t="s">
        <v>1216</v>
      </c>
      <c r="AN58">
        <v>170</v>
      </c>
      <c r="AO58">
        <f>VLOOKUP(CONCATENATE(F58,TRIM(G58)),'Avg Attend'!$A$2:$D$252,4,FALSE)</f>
        <v>17.59</v>
      </c>
      <c r="AP58">
        <v>17.59</v>
      </c>
      <c r="AQ58" s="15">
        <f t="shared" si="0"/>
        <v>5.6958095238095243</v>
      </c>
    </row>
    <row r="59" spans="1:43" x14ac:dyDescent="0.25">
      <c r="A59" t="s">
        <v>1774</v>
      </c>
      <c r="B59" t="s">
        <v>32</v>
      </c>
      <c r="C59" t="s">
        <v>92</v>
      </c>
      <c r="D59" t="s">
        <v>114</v>
      </c>
      <c r="E59">
        <v>48152</v>
      </c>
      <c r="F59" t="s">
        <v>115</v>
      </c>
      <c r="G59">
        <v>3537</v>
      </c>
      <c r="H59">
        <v>701</v>
      </c>
      <c r="I59" t="s">
        <v>1863</v>
      </c>
      <c r="J59" t="s">
        <v>76</v>
      </c>
      <c r="K59" t="s">
        <v>44</v>
      </c>
      <c r="L59" t="s">
        <v>189</v>
      </c>
      <c r="M59">
        <v>1900</v>
      </c>
      <c r="N59">
        <v>2115</v>
      </c>
      <c r="O59" t="s">
        <v>64</v>
      </c>
      <c r="P59">
        <v>213</v>
      </c>
      <c r="Q59" t="s">
        <v>65</v>
      </c>
      <c r="R59">
        <v>1</v>
      </c>
      <c r="S59" s="1">
        <v>43479</v>
      </c>
      <c r="T59" s="1">
        <v>43607</v>
      </c>
      <c r="U59" t="s">
        <v>379</v>
      </c>
      <c r="V59" t="s">
        <v>39</v>
      </c>
      <c r="W59">
        <v>0</v>
      </c>
      <c r="X59">
        <v>0</v>
      </c>
      <c r="Y59">
        <v>30</v>
      </c>
      <c r="Z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0.2</v>
      </c>
      <c r="AK59" t="s">
        <v>905</v>
      </c>
      <c r="AL59" t="s">
        <v>1183</v>
      </c>
      <c r="AN59">
        <v>85</v>
      </c>
      <c r="AO59">
        <v>19.350000000000001</v>
      </c>
      <c r="AP59">
        <v>19.350000000000001</v>
      </c>
      <c r="AQ59" s="15">
        <f t="shared" si="0"/>
        <v>3.1328571428571435</v>
      </c>
    </row>
    <row r="60" spans="1:43" x14ac:dyDescent="0.25">
      <c r="A60" t="s">
        <v>1774</v>
      </c>
      <c r="B60" t="s">
        <v>32</v>
      </c>
      <c r="C60" t="s">
        <v>92</v>
      </c>
      <c r="D60" t="s">
        <v>114</v>
      </c>
      <c r="E60">
        <v>47342</v>
      </c>
      <c r="F60" t="s">
        <v>115</v>
      </c>
      <c r="G60">
        <v>3631</v>
      </c>
      <c r="H60">
        <v>701</v>
      </c>
      <c r="I60" t="s">
        <v>339</v>
      </c>
      <c r="J60" t="s">
        <v>76</v>
      </c>
      <c r="K60" t="s">
        <v>44</v>
      </c>
      <c r="L60" t="s">
        <v>189</v>
      </c>
      <c r="M60">
        <v>1900</v>
      </c>
      <c r="N60">
        <v>2115</v>
      </c>
      <c r="O60" t="s">
        <v>64</v>
      </c>
      <c r="P60">
        <v>215</v>
      </c>
      <c r="Q60" t="s">
        <v>65</v>
      </c>
      <c r="R60">
        <v>1</v>
      </c>
      <c r="S60" s="1">
        <v>43479</v>
      </c>
      <c r="T60" s="1">
        <v>43607</v>
      </c>
      <c r="U60" t="s">
        <v>581</v>
      </c>
      <c r="V60" t="s">
        <v>39</v>
      </c>
      <c r="W60">
        <v>0</v>
      </c>
      <c r="X60">
        <v>0</v>
      </c>
      <c r="Y60">
        <v>30</v>
      </c>
      <c r="Z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0.2</v>
      </c>
      <c r="AK60" t="s">
        <v>905</v>
      </c>
      <c r="AL60" t="s">
        <v>1190</v>
      </c>
      <c r="AN60">
        <v>85</v>
      </c>
      <c r="AO60">
        <f>VLOOKUP(CONCATENATE(F60,TRIM(G60)),'Avg Attend'!$A$2:$D$252,4,FALSE)</f>
        <v>14.87</v>
      </c>
      <c r="AP60">
        <v>14.87</v>
      </c>
      <c r="AQ60" s="15">
        <f t="shared" si="0"/>
        <v>2.4075238095238096</v>
      </c>
    </row>
    <row r="61" spans="1:43" x14ac:dyDescent="0.25">
      <c r="A61" t="s">
        <v>1774</v>
      </c>
      <c r="B61" t="s">
        <v>32</v>
      </c>
      <c r="C61" t="s">
        <v>92</v>
      </c>
      <c r="D61" t="s">
        <v>114</v>
      </c>
      <c r="E61">
        <v>47753</v>
      </c>
      <c r="F61" t="s">
        <v>115</v>
      </c>
      <c r="G61">
        <v>3642</v>
      </c>
      <c r="H61">
        <v>701</v>
      </c>
      <c r="I61" t="s">
        <v>340</v>
      </c>
      <c r="J61" t="s">
        <v>76</v>
      </c>
      <c r="K61" t="s">
        <v>44</v>
      </c>
      <c r="L61" t="s">
        <v>72</v>
      </c>
      <c r="M61">
        <v>1900</v>
      </c>
      <c r="N61">
        <v>2115</v>
      </c>
      <c r="O61" t="s">
        <v>64</v>
      </c>
      <c r="P61">
        <v>314</v>
      </c>
      <c r="Q61" t="s">
        <v>65</v>
      </c>
      <c r="R61">
        <v>1</v>
      </c>
      <c r="S61" s="1">
        <v>43479</v>
      </c>
      <c r="T61" s="1">
        <v>43607</v>
      </c>
      <c r="U61" t="s">
        <v>591</v>
      </c>
      <c r="V61" t="s">
        <v>39</v>
      </c>
      <c r="W61">
        <v>0</v>
      </c>
      <c r="X61">
        <v>0</v>
      </c>
      <c r="Y61">
        <v>30</v>
      </c>
      <c r="Z61">
        <v>0</v>
      </c>
      <c r="AD61">
        <v>0</v>
      </c>
      <c r="AE61">
        <v>0</v>
      </c>
      <c r="AF61">
        <v>0</v>
      </c>
      <c r="AG61">
        <v>10</v>
      </c>
      <c r="AH61">
        <v>0</v>
      </c>
      <c r="AI61">
        <v>0</v>
      </c>
      <c r="AJ61">
        <v>0.2</v>
      </c>
      <c r="AK61" t="s">
        <v>905</v>
      </c>
      <c r="AL61" t="s">
        <v>1185</v>
      </c>
      <c r="AN61">
        <v>85</v>
      </c>
      <c r="AO61">
        <f>VLOOKUP(CONCATENATE(F61,TRIM(G61)),'Avg Attend'!$A$2:$D$252,4,FALSE)</f>
        <v>13.26</v>
      </c>
      <c r="AP61">
        <v>13.26</v>
      </c>
      <c r="AQ61" s="15">
        <f t="shared" si="0"/>
        <v>2.1468571428571428</v>
      </c>
    </row>
    <row r="62" spans="1:43" x14ac:dyDescent="0.25">
      <c r="A62" t="s">
        <v>1774</v>
      </c>
      <c r="B62" t="s">
        <v>32</v>
      </c>
      <c r="C62" t="s">
        <v>92</v>
      </c>
      <c r="D62" t="s">
        <v>114</v>
      </c>
      <c r="E62">
        <v>48153</v>
      </c>
      <c r="F62" t="s">
        <v>115</v>
      </c>
      <c r="G62">
        <v>3642</v>
      </c>
      <c r="H62">
        <v>702</v>
      </c>
      <c r="I62" t="s">
        <v>340</v>
      </c>
      <c r="J62" t="s">
        <v>73</v>
      </c>
      <c r="K62" t="s">
        <v>44</v>
      </c>
      <c r="L62" t="s">
        <v>74</v>
      </c>
      <c r="M62">
        <v>800</v>
      </c>
      <c r="N62">
        <v>1250</v>
      </c>
      <c r="O62" t="s">
        <v>1197</v>
      </c>
      <c r="Q62" t="s">
        <v>65</v>
      </c>
      <c r="R62">
        <v>1</v>
      </c>
      <c r="S62" s="1">
        <v>43479</v>
      </c>
      <c r="T62" s="1">
        <v>43607</v>
      </c>
      <c r="U62" t="s">
        <v>379</v>
      </c>
      <c r="V62" t="s">
        <v>39</v>
      </c>
      <c r="W62">
        <v>0</v>
      </c>
      <c r="X62">
        <v>0</v>
      </c>
      <c r="Y62">
        <v>30</v>
      </c>
      <c r="Z62">
        <v>0</v>
      </c>
      <c r="AD62">
        <v>0</v>
      </c>
      <c r="AE62">
        <v>0</v>
      </c>
      <c r="AF62">
        <v>0</v>
      </c>
      <c r="AG62">
        <v>10</v>
      </c>
      <c r="AH62">
        <v>0</v>
      </c>
      <c r="AI62">
        <v>0</v>
      </c>
      <c r="AJ62">
        <v>0.2</v>
      </c>
      <c r="AK62" t="s">
        <v>1178</v>
      </c>
      <c r="AL62" t="s">
        <v>1199</v>
      </c>
      <c r="AN62">
        <v>80</v>
      </c>
      <c r="AO62">
        <f>VLOOKUP(CONCATENATE(F62,TRIM(G62)),'Avg Attend'!$A$2:$D$252,4,FALSE)</f>
        <v>13.26</v>
      </c>
      <c r="AP62">
        <v>13.26</v>
      </c>
      <c r="AQ62" s="15">
        <f t="shared" si="0"/>
        <v>2.0205714285714285</v>
      </c>
    </row>
    <row r="63" spans="1:43" x14ac:dyDescent="0.25">
      <c r="A63" t="s">
        <v>1774</v>
      </c>
      <c r="B63" t="s">
        <v>32</v>
      </c>
      <c r="C63" t="s">
        <v>92</v>
      </c>
      <c r="D63" t="s">
        <v>114</v>
      </c>
      <c r="E63">
        <v>47934</v>
      </c>
      <c r="F63" t="s">
        <v>115</v>
      </c>
      <c r="G63">
        <v>3643</v>
      </c>
      <c r="H63">
        <v>701</v>
      </c>
      <c r="I63" t="s">
        <v>120</v>
      </c>
      <c r="J63" t="s">
        <v>35</v>
      </c>
      <c r="K63" t="s">
        <v>44</v>
      </c>
      <c r="L63" t="s">
        <v>72</v>
      </c>
      <c r="M63">
        <v>1630</v>
      </c>
      <c r="N63">
        <v>1845</v>
      </c>
      <c r="O63" t="s">
        <v>64</v>
      </c>
      <c r="P63">
        <v>215</v>
      </c>
      <c r="Q63" t="s">
        <v>65</v>
      </c>
      <c r="R63">
        <v>1</v>
      </c>
      <c r="S63" s="1">
        <v>43479</v>
      </c>
      <c r="T63" s="1">
        <v>43607</v>
      </c>
      <c r="U63" t="s">
        <v>581</v>
      </c>
      <c r="V63" t="s">
        <v>39</v>
      </c>
      <c r="W63">
        <v>0</v>
      </c>
      <c r="X63">
        <v>0</v>
      </c>
      <c r="Y63">
        <v>30</v>
      </c>
      <c r="Z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0.2</v>
      </c>
      <c r="AK63" t="s">
        <v>1010</v>
      </c>
      <c r="AL63" t="s">
        <v>1190</v>
      </c>
      <c r="AN63">
        <v>85</v>
      </c>
      <c r="AO63">
        <f>VLOOKUP(CONCATENATE(F63,TRIM(G63)),'Avg Attend'!$A$2:$D$252,4,FALSE)</f>
        <v>19.760000000000002</v>
      </c>
      <c r="AP63">
        <v>19.760000000000002</v>
      </c>
      <c r="AQ63" s="15">
        <f t="shared" si="0"/>
        <v>3.1992380952380954</v>
      </c>
    </row>
    <row r="64" spans="1:43" x14ac:dyDescent="0.25">
      <c r="A64" t="s">
        <v>1774</v>
      </c>
      <c r="B64" t="s">
        <v>32</v>
      </c>
      <c r="C64" t="s">
        <v>92</v>
      </c>
      <c r="D64" t="s">
        <v>114</v>
      </c>
      <c r="E64">
        <v>48154</v>
      </c>
      <c r="F64" t="s">
        <v>115</v>
      </c>
      <c r="G64">
        <v>3644</v>
      </c>
      <c r="H64">
        <v>101</v>
      </c>
      <c r="I64" t="s">
        <v>361</v>
      </c>
      <c r="J64" t="s">
        <v>76</v>
      </c>
      <c r="K64" t="s">
        <v>44</v>
      </c>
      <c r="L64" t="s">
        <v>72</v>
      </c>
      <c r="M64">
        <v>1630</v>
      </c>
      <c r="N64">
        <v>1845</v>
      </c>
      <c r="O64" t="s">
        <v>188</v>
      </c>
      <c r="P64">
        <v>261</v>
      </c>
      <c r="Q64" t="s">
        <v>37</v>
      </c>
      <c r="R64">
        <v>1</v>
      </c>
      <c r="S64" s="1">
        <v>43479</v>
      </c>
      <c r="T64" s="1">
        <v>43607</v>
      </c>
      <c r="U64" t="s">
        <v>379</v>
      </c>
      <c r="V64" t="s">
        <v>39</v>
      </c>
      <c r="W64">
        <v>0</v>
      </c>
      <c r="X64">
        <v>0</v>
      </c>
      <c r="Y64">
        <v>0</v>
      </c>
      <c r="Z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0.2</v>
      </c>
      <c r="AK64" t="s">
        <v>1010</v>
      </c>
      <c r="AL64" t="s">
        <v>1864</v>
      </c>
      <c r="AN64">
        <v>85</v>
      </c>
      <c r="AO64">
        <f>VLOOKUP(CONCATENATE(F64,TRIM(G64)),'Avg Attend'!$A$2:$D$252,4,FALSE)</f>
        <v>11.76</v>
      </c>
      <c r="AP64">
        <v>11.76</v>
      </c>
      <c r="AQ64" s="15">
        <f t="shared" si="0"/>
        <v>1.9040000000000001</v>
      </c>
    </row>
    <row r="65" spans="1:43" x14ac:dyDescent="0.25">
      <c r="A65" t="s">
        <v>1774</v>
      </c>
      <c r="B65" t="s">
        <v>32</v>
      </c>
      <c r="C65" t="s">
        <v>92</v>
      </c>
      <c r="D65" t="s">
        <v>114</v>
      </c>
      <c r="E65">
        <v>48155</v>
      </c>
      <c r="F65" t="s">
        <v>115</v>
      </c>
      <c r="G65">
        <v>3644</v>
      </c>
      <c r="H65">
        <v>701</v>
      </c>
      <c r="I65" t="s">
        <v>361</v>
      </c>
      <c r="J65" t="s">
        <v>76</v>
      </c>
      <c r="K65" t="s">
        <v>44</v>
      </c>
      <c r="L65" t="s">
        <v>72</v>
      </c>
      <c r="M65">
        <v>1030</v>
      </c>
      <c r="N65">
        <v>1245</v>
      </c>
      <c r="O65" t="s">
        <v>64</v>
      </c>
      <c r="P65">
        <v>306</v>
      </c>
      <c r="Q65" t="s">
        <v>37</v>
      </c>
      <c r="R65">
        <v>1</v>
      </c>
      <c r="S65" s="1">
        <v>43479</v>
      </c>
      <c r="T65" s="1">
        <v>43607</v>
      </c>
      <c r="U65" t="s">
        <v>580</v>
      </c>
      <c r="V65" t="s">
        <v>39</v>
      </c>
      <c r="W65">
        <v>0</v>
      </c>
      <c r="X65">
        <v>0</v>
      </c>
      <c r="Y65">
        <v>0</v>
      </c>
      <c r="Z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0.2</v>
      </c>
      <c r="AK65" t="s">
        <v>766</v>
      </c>
      <c r="AL65" t="s">
        <v>1188</v>
      </c>
      <c r="AN65">
        <v>85</v>
      </c>
      <c r="AO65">
        <f>VLOOKUP(CONCATENATE(F65,TRIM(G65)),'Avg Attend'!$A$2:$D$252,4,FALSE)</f>
        <v>11.76</v>
      </c>
      <c r="AP65">
        <v>11.76</v>
      </c>
      <c r="AQ65" s="15">
        <f t="shared" si="0"/>
        <v>1.9040000000000001</v>
      </c>
    </row>
    <row r="66" spans="1:43" x14ac:dyDescent="0.25">
      <c r="A66" t="s">
        <v>1774</v>
      </c>
      <c r="B66" t="s">
        <v>32</v>
      </c>
      <c r="C66" t="s">
        <v>92</v>
      </c>
      <c r="D66" t="s">
        <v>114</v>
      </c>
      <c r="E66">
        <v>48156</v>
      </c>
      <c r="F66" t="s">
        <v>115</v>
      </c>
      <c r="G66">
        <v>3732</v>
      </c>
      <c r="H66">
        <v>701</v>
      </c>
      <c r="I66" t="s">
        <v>342</v>
      </c>
      <c r="J66" t="s">
        <v>35</v>
      </c>
      <c r="K66" t="s">
        <v>44</v>
      </c>
      <c r="L66" t="s">
        <v>189</v>
      </c>
      <c r="M66">
        <v>1030</v>
      </c>
      <c r="N66">
        <v>1245</v>
      </c>
      <c r="O66" t="s">
        <v>64</v>
      </c>
      <c r="P66">
        <v>314</v>
      </c>
      <c r="Q66" t="s">
        <v>65</v>
      </c>
      <c r="R66">
        <v>1</v>
      </c>
      <c r="S66" s="1">
        <v>43479</v>
      </c>
      <c r="T66" s="1">
        <v>43607</v>
      </c>
      <c r="U66" t="s">
        <v>576</v>
      </c>
      <c r="V66" t="s">
        <v>39</v>
      </c>
      <c r="W66">
        <v>0</v>
      </c>
      <c r="X66">
        <v>0</v>
      </c>
      <c r="Y66">
        <v>30</v>
      </c>
      <c r="Z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0.2</v>
      </c>
      <c r="AK66" t="s">
        <v>766</v>
      </c>
      <c r="AL66" t="s">
        <v>1185</v>
      </c>
      <c r="AN66">
        <v>85</v>
      </c>
      <c r="AO66">
        <f>VLOOKUP(CONCATENATE(F66,TRIM(G66)),'Avg Attend'!$A$2:$D$252,4,FALSE)</f>
        <v>21</v>
      </c>
      <c r="AP66">
        <v>21</v>
      </c>
      <c r="AQ66" s="15">
        <f t="shared" si="0"/>
        <v>3.4</v>
      </c>
    </row>
    <row r="67" spans="1:43" x14ac:dyDescent="0.25">
      <c r="A67" t="s">
        <v>1774</v>
      </c>
      <c r="B67" t="s">
        <v>32</v>
      </c>
      <c r="C67" t="s">
        <v>92</v>
      </c>
      <c r="D67" t="s">
        <v>114</v>
      </c>
      <c r="E67">
        <v>48157</v>
      </c>
      <c r="F67" t="s">
        <v>115</v>
      </c>
      <c r="G67">
        <v>3733</v>
      </c>
      <c r="H67">
        <v>701</v>
      </c>
      <c r="I67" t="s">
        <v>1865</v>
      </c>
      <c r="J67" t="s">
        <v>35</v>
      </c>
      <c r="K67" t="s">
        <v>44</v>
      </c>
      <c r="L67" t="s">
        <v>54</v>
      </c>
      <c r="M67">
        <v>800</v>
      </c>
      <c r="N67">
        <v>1350</v>
      </c>
      <c r="O67" t="s">
        <v>64</v>
      </c>
      <c r="P67">
        <v>215</v>
      </c>
      <c r="Q67" t="s">
        <v>65</v>
      </c>
      <c r="R67">
        <v>1</v>
      </c>
      <c r="S67" s="1">
        <v>43479</v>
      </c>
      <c r="T67" s="1">
        <v>43607</v>
      </c>
      <c r="U67" t="s">
        <v>587</v>
      </c>
      <c r="V67" t="s">
        <v>39</v>
      </c>
      <c r="W67">
        <v>0</v>
      </c>
      <c r="X67">
        <v>0</v>
      </c>
      <c r="Y67">
        <v>30</v>
      </c>
      <c r="Z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0.2</v>
      </c>
      <c r="AK67" t="s">
        <v>1858</v>
      </c>
      <c r="AL67" t="s">
        <v>1190</v>
      </c>
      <c r="AN67">
        <v>96</v>
      </c>
      <c r="AO67">
        <v>13.55</v>
      </c>
      <c r="AP67">
        <v>13.55</v>
      </c>
      <c r="AQ67" s="15">
        <f t="shared" ref="AQ67:AQ84" si="1">AP67*AN67/525</f>
        <v>2.4777142857142862</v>
      </c>
    </row>
    <row r="68" spans="1:43" x14ac:dyDescent="0.25">
      <c r="A68" t="s">
        <v>1774</v>
      </c>
      <c r="B68" t="s">
        <v>32</v>
      </c>
      <c r="C68" t="s">
        <v>92</v>
      </c>
      <c r="D68" t="s">
        <v>114</v>
      </c>
      <c r="E68">
        <v>48158</v>
      </c>
      <c r="F68" t="s">
        <v>115</v>
      </c>
      <c r="G68">
        <v>3733</v>
      </c>
      <c r="H68">
        <v>702</v>
      </c>
      <c r="I68" t="s">
        <v>1865</v>
      </c>
      <c r="J68" t="s">
        <v>76</v>
      </c>
      <c r="K68" t="s">
        <v>44</v>
      </c>
      <c r="L68" t="s">
        <v>189</v>
      </c>
      <c r="M68">
        <v>1900</v>
      </c>
      <c r="N68">
        <v>2115</v>
      </c>
      <c r="O68" t="s">
        <v>64</v>
      </c>
      <c r="P68">
        <v>316</v>
      </c>
      <c r="Q68" t="s">
        <v>65</v>
      </c>
      <c r="R68">
        <v>1</v>
      </c>
      <c r="S68" s="1">
        <v>43479</v>
      </c>
      <c r="T68" s="1">
        <v>43607</v>
      </c>
      <c r="U68" t="s">
        <v>562</v>
      </c>
      <c r="V68" t="s">
        <v>39</v>
      </c>
      <c r="W68">
        <v>0</v>
      </c>
      <c r="X68">
        <v>0</v>
      </c>
      <c r="Y68">
        <v>30</v>
      </c>
      <c r="Z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0.2</v>
      </c>
      <c r="AK68" t="s">
        <v>905</v>
      </c>
      <c r="AL68" t="s">
        <v>1601</v>
      </c>
      <c r="AN68">
        <v>85</v>
      </c>
      <c r="AO68">
        <v>13.55</v>
      </c>
      <c r="AP68">
        <v>13.55</v>
      </c>
      <c r="AQ68" s="15">
        <f t="shared" si="1"/>
        <v>2.1938095238095237</v>
      </c>
    </row>
    <row r="69" spans="1:43" x14ac:dyDescent="0.25">
      <c r="A69" t="s">
        <v>1774</v>
      </c>
      <c r="B69" t="s">
        <v>32</v>
      </c>
      <c r="C69" t="s">
        <v>92</v>
      </c>
      <c r="D69" t="s">
        <v>114</v>
      </c>
      <c r="E69">
        <v>48010</v>
      </c>
      <c r="F69" t="s">
        <v>115</v>
      </c>
      <c r="G69">
        <v>4600</v>
      </c>
      <c r="H69">
        <v>801</v>
      </c>
      <c r="I69" t="s">
        <v>1218</v>
      </c>
      <c r="J69" t="s">
        <v>76</v>
      </c>
      <c r="K69" t="s">
        <v>44</v>
      </c>
      <c r="L69" t="s">
        <v>67</v>
      </c>
      <c r="M69">
        <v>1710</v>
      </c>
      <c r="N69">
        <v>2000</v>
      </c>
      <c r="O69" t="s">
        <v>112</v>
      </c>
      <c r="P69">
        <v>107</v>
      </c>
      <c r="Q69" t="s">
        <v>113</v>
      </c>
      <c r="R69">
        <v>1</v>
      </c>
      <c r="S69" s="1">
        <v>43479</v>
      </c>
      <c r="T69" s="1">
        <v>43607</v>
      </c>
      <c r="U69" t="s">
        <v>1866</v>
      </c>
      <c r="V69" t="s">
        <v>39</v>
      </c>
      <c r="W69">
        <v>0</v>
      </c>
      <c r="X69">
        <v>0</v>
      </c>
      <c r="Y69">
        <v>25</v>
      </c>
      <c r="Z69">
        <v>0</v>
      </c>
      <c r="AD69">
        <v>0</v>
      </c>
      <c r="AE69">
        <v>0</v>
      </c>
      <c r="AF69">
        <v>0</v>
      </c>
      <c r="AG69">
        <v>25</v>
      </c>
      <c r="AH69">
        <v>0</v>
      </c>
      <c r="AI69">
        <v>0</v>
      </c>
      <c r="AJ69">
        <v>6.8599999999999994E-2</v>
      </c>
      <c r="AK69" t="s">
        <v>1219</v>
      </c>
      <c r="AL69" t="s">
        <v>1220</v>
      </c>
      <c r="AN69">
        <v>51</v>
      </c>
      <c r="AO69">
        <f>VLOOKUP(CONCATENATE(F69,TRIM(G69)),'Avg Attend'!$A$2:$D$252,4,FALSE)</f>
        <v>7.64</v>
      </c>
      <c r="AP69">
        <v>7.64</v>
      </c>
      <c r="AQ69" s="15">
        <f t="shared" si="1"/>
        <v>0.74217142857142859</v>
      </c>
    </row>
    <row r="70" spans="1:43" x14ac:dyDescent="0.25">
      <c r="A70" t="s">
        <v>1774</v>
      </c>
      <c r="B70" t="s">
        <v>32</v>
      </c>
      <c r="C70" t="s">
        <v>92</v>
      </c>
      <c r="D70" t="s">
        <v>114</v>
      </c>
      <c r="E70">
        <v>48159</v>
      </c>
      <c r="F70" t="s">
        <v>115</v>
      </c>
      <c r="G70">
        <v>4600</v>
      </c>
      <c r="H70">
        <v>802</v>
      </c>
      <c r="I70" t="s">
        <v>1218</v>
      </c>
      <c r="J70" t="s">
        <v>73</v>
      </c>
      <c r="K70" t="s">
        <v>44</v>
      </c>
      <c r="L70" t="s">
        <v>74</v>
      </c>
      <c r="M70">
        <v>910</v>
      </c>
      <c r="N70">
        <v>1200</v>
      </c>
      <c r="O70" t="s">
        <v>112</v>
      </c>
      <c r="P70">
        <v>107</v>
      </c>
      <c r="Q70" t="s">
        <v>113</v>
      </c>
      <c r="R70">
        <v>1</v>
      </c>
      <c r="S70" s="1">
        <v>43479</v>
      </c>
      <c r="T70" s="1">
        <v>43607</v>
      </c>
      <c r="U70" t="s">
        <v>379</v>
      </c>
      <c r="V70" t="s">
        <v>39</v>
      </c>
      <c r="W70">
        <v>0</v>
      </c>
      <c r="X70">
        <v>0</v>
      </c>
      <c r="Y70">
        <v>25</v>
      </c>
      <c r="Z70">
        <v>0</v>
      </c>
      <c r="AD70">
        <v>0</v>
      </c>
      <c r="AE70">
        <v>0</v>
      </c>
      <c r="AF70">
        <v>0</v>
      </c>
      <c r="AG70">
        <v>25</v>
      </c>
      <c r="AH70">
        <v>0</v>
      </c>
      <c r="AI70">
        <v>0</v>
      </c>
      <c r="AJ70">
        <v>6.8599999999999994E-2</v>
      </c>
      <c r="AK70" t="s">
        <v>1234</v>
      </c>
      <c r="AL70" t="s">
        <v>1220</v>
      </c>
      <c r="AN70">
        <v>48</v>
      </c>
      <c r="AO70">
        <v>13.55</v>
      </c>
      <c r="AP70">
        <v>13.55</v>
      </c>
      <c r="AQ70" s="15">
        <f t="shared" si="1"/>
        <v>1.2388571428571431</v>
      </c>
    </row>
    <row r="71" spans="1:43" x14ac:dyDescent="0.25">
      <c r="A71" t="s">
        <v>1774</v>
      </c>
      <c r="B71" t="s">
        <v>32</v>
      </c>
      <c r="C71" t="s">
        <v>92</v>
      </c>
      <c r="D71" t="s">
        <v>114</v>
      </c>
      <c r="E71">
        <v>47757</v>
      </c>
      <c r="F71" t="s">
        <v>115</v>
      </c>
      <c r="G71">
        <v>5036</v>
      </c>
      <c r="H71">
        <v>701</v>
      </c>
      <c r="I71" t="s">
        <v>328</v>
      </c>
      <c r="J71" t="s">
        <v>35</v>
      </c>
      <c r="K71" t="s">
        <v>44</v>
      </c>
      <c r="L71" t="s">
        <v>189</v>
      </c>
      <c r="M71">
        <v>1030</v>
      </c>
      <c r="N71">
        <v>1245</v>
      </c>
      <c r="O71" t="s">
        <v>64</v>
      </c>
      <c r="P71">
        <v>229</v>
      </c>
      <c r="Q71" t="s">
        <v>65</v>
      </c>
      <c r="R71">
        <v>1</v>
      </c>
      <c r="S71" s="1">
        <v>43479</v>
      </c>
      <c r="T71" s="1">
        <v>43607</v>
      </c>
      <c r="U71" t="s">
        <v>1181</v>
      </c>
      <c r="V71" t="s">
        <v>39</v>
      </c>
      <c r="W71">
        <v>0</v>
      </c>
      <c r="X71">
        <v>0</v>
      </c>
      <c r="Y71">
        <v>30</v>
      </c>
      <c r="Z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0.2</v>
      </c>
      <c r="AK71" t="s">
        <v>766</v>
      </c>
      <c r="AL71" t="s">
        <v>1182</v>
      </c>
      <c r="AN71">
        <v>85</v>
      </c>
      <c r="AO71">
        <f>VLOOKUP(CONCATENATE(F71,TRIM(G71)),'Avg Attend'!$A$2:$D$252,4,FALSE)</f>
        <v>15.25</v>
      </c>
      <c r="AP71">
        <v>15.25</v>
      </c>
      <c r="AQ71" s="15">
        <f t="shared" si="1"/>
        <v>2.4690476190476192</v>
      </c>
    </row>
    <row r="72" spans="1:43" x14ac:dyDescent="0.25">
      <c r="A72" t="s">
        <v>1774</v>
      </c>
      <c r="B72" t="s">
        <v>32</v>
      </c>
      <c r="C72" t="s">
        <v>92</v>
      </c>
      <c r="D72" t="s">
        <v>114</v>
      </c>
      <c r="E72">
        <v>48160</v>
      </c>
      <c r="F72" t="s">
        <v>115</v>
      </c>
      <c r="G72">
        <v>5036</v>
      </c>
      <c r="H72">
        <v>702</v>
      </c>
      <c r="I72" t="s">
        <v>328</v>
      </c>
      <c r="J72" t="s">
        <v>35</v>
      </c>
      <c r="K72" t="s">
        <v>44</v>
      </c>
      <c r="L72" t="s">
        <v>54</v>
      </c>
      <c r="M72">
        <v>800</v>
      </c>
      <c r="N72">
        <v>1350</v>
      </c>
      <c r="O72" t="s">
        <v>64</v>
      </c>
      <c r="P72">
        <v>229</v>
      </c>
      <c r="Q72" t="s">
        <v>65</v>
      </c>
      <c r="R72">
        <v>1</v>
      </c>
      <c r="S72" s="1">
        <v>43479</v>
      </c>
      <c r="T72" s="1">
        <v>43607</v>
      </c>
      <c r="U72" t="s">
        <v>379</v>
      </c>
      <c r="V72" t="s">
        <v>39</v>
      </c>
      <c r="W72">
        <v>0</v>
      </c>
      <c r="X72">
        <v>0</v>
      </c>
      <c r="Y72">
        <v>30</v>
      </c>
      <c r="Z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0.2</v>
      </c>
      <c r="AK72" t="s">
        <v>1858</v>
      </c>
      <c r="AL72" t="s">
        <v>1182</v>
      </c>
      <c r="AN72">
        <v>96</v>
      </c>
      <c r="AO72">
        <f>VLOOKUP(CONCATENATE(F72,TRIM(G72)),'Avg Attend'!$A$2:$D$252,4,FALSE)</f>
        <v>15.25</v>
      </c>
      <c r="AP72">
        <v>15.25</v>
      </c>
      <c r="AQ72" s="15">
        <f t="shared" si="1"/>
        <v>2.7885714285714287</v>
      </c>
    </row>
    <row r="73" spans="1:43" x14ac:dyDescent="0.25">
      <c r="A73" t="s">
        <v>1774</v>
      </c>
      <c r="B73" t="s">
        <v>32</v>
      </c>
      <c r="C73" t="s">
        <v>92</v>
      </c>
      <c r="D73" t="s">
        <v>114</v>
      </c>
      <c r="E73">
        <v>47733</v>
      </c>
      <c r="F73" t="s">
        <v>115</v>
      </c>
      <c r="G73">
        <v>5038</v>
      </c>
      <c r="H73">
        <v>701</v>
      </c>
      <c r="I73" t="s">
        <v>595</v>
      </c>
      <c r="J73" t="s">
        <v>35</v>
      </c>
      <c r="K73" t="s">
        <v>44</v>
      </c>
      <c r="L73" t="s">
        <v>189</v>
      </c>
      <c r="M73">
        <v>1300</v>
      </c>
      <c r="N73">
        <v>1515</v>
      </c>
      <c r="O73" t="s">
        <v>64</v>
      </c>
      <c r="P73">
        <v>304</v>
      </c>
      <c r="Q73" t="s">
        <v>65</v>
      </c>
      <c r="R73">
        <v>1</v>
      </c>
      <c r="S73" s="1">
        <v>43479</v>
      </c>
      <c r="T73" s="1">
        <v>43607</v>
      </c>
      <c r="U73" t="s">
        <v>586</v>
      </c>
      <c r="V73" t="s">
        <v>39</v>
      </c>
      <c r="W73">
        <v>0</v>
      </c>
      <c r="X73">
        <v>0</v>
      </c>
      <c r="Y73">
        <v>30</v>
      </c>
      <c r="Z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0.2</v>
      </c>
      <c r="AK73" t="s">
        <v>779</v>
      </c>
      <c r="AL73" t="s">
        <v>1203</v>
      </c>
      <c r="AN73">
        <v>85</v>
      </c>
      <c r="AO73">
        <f>VLOOKUP(CONCATENATE(F73,TRIM(G73)),'Avg Attend'!$A$2:$D$252,4,FALSE)</f>
        <v>10.51</v>
      </c>
      <c r="AP73">
        <v>10.51</v>
      </c>
      <c r="AQ73" s="15">
        <f t="shared" si="1"/>
        <v>1.7016190476190476</v>
      </c>
    </row>
    <row r="74" spans="1:43" x14ac:dyDescent="0.25">
      <c r="A74" t="s">
        <v>1774</v>
      </c>
      <c r="B74" t="s">
        <v>32</v>
      </c>
      <c r="C74" t="s">
        <v>92</v>
      </c>
      <c r="D74" t="s">
        <v>114</v>
      </c>
      <c r="E74">
        <v>47364</v>
      </c>
      <c r="F74" t="s">
        <v>115</v>
      </c>
      <c r="G74">
        <v>5041</v>
      </c>
      <c r="H74">
        <v>301</v>
      </c>
      <c r="I74" t="s">
        <v>598</v>
      </c>
      <c r="J74" t="s">
        <v>35</v>
      </c>
      <c r="K74" t="s">
        <v>44</v>
      </c>
      <c r="L74" t="s">
        <v>72</v>
      </c>
      <c r="M74">
        <v>1330</v>
      </c>
      <c r="N74">
        <v>1545</v>
      </c>
      <c r="O74" t="s">
        <v>399</v>
      </c>
      <c r="P74">
        <v>401</v>
      </c>
      <c r="Q74" t="s">
        <v>97</v>
      </c>
      <c r="R74">
        <v>1</v>
      </c>
      <c r="S74" s="1">
        <v>43479</v>
      </c>
      <c r="T74" s="1">
        <v>43607</v>
      </c>
      <c r="U74" t="s">
        <v>574</v>
      </c>
      <c r="V74" t="s">
        <v>39</v>
      </c>
      <c r="W74">
        <v>0</v>
      </c>
      <c r="X74">
        <v>0</v>
      </c>
      <c r="Y74">
        <v>30</v>
      </c>
      <c r="Z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0.2</v>
      </c>
      <c r="AK74" t="s">
        <v>924</v>
      </c>
      <c r="AL74" t="s">
        <v>1225</v>
      </c>
      <c r="AN74">
        <v>85</v>
      </c>
      <c r="AO74">
        <f>VLOOKUP(CONCATENATE(F74,TRIM(G74)),'Avg Attend'!$A$2:$D$252,4,FALSE)</f>
        <v>9.6300000000000008</v>
      </c>
      <c r="AP74">
        <v>9.6300000000000008</v>
      </c>
      <c r="AQ74" s="15">
        <f t="shared" si="1"/>
        <v>1.5591428571428572</v>
      </c>
    </row>
    <row r="75" spans="1:43" x14ac:dyDescent="0.25">
      <c r="A75" t="s">
        <v>1774</v>
      </c>
      <c r="B75" t="s">
        <v>32</v>
      </c>
      <c r="C75" t="s">
        <v>92</v>
      </c>
      <c r="D75" t="s">
        <v>114</v>
      </c>
      <c r="E75">
        <v>47420</v>
      </c>
      <c r="F75" t="s">
        <v>115</v>
      </c>
      <c r="G75">
        <v>5042</v>
      </c>
      <c r="H75">
        <v>701</v>
      </c>
      <c r="I75" t="s">
        <v>599</v>
      </c>
      <c r="J75" t="s">
        <v>35</v>
      </c>
      <c r="K75" t="s">
        <v>44</v>
      </c>
      <c r="L75" t="s">
        <v>189</v>
      </c>
      <c r="M75">
        <v>800</v>
      </c>
      <c r="N75">
        <v>1015</v>
      </c>
      <c r="O75" t="s">
        <v>64</v>
      </c>
      <c r="P75">
        <v>306</v>
      </c>
      <c r="Q75" t="s">
        <v>65</v>
      </c>
      <c r="R75">
        <v>1</v>
      </c>
      <c r="S75" s="1">
        <v>43479</v>
      </c>
      <c r="T75" s="1">
        <v>43607</v>
      </c>
      <c r="U75" t="s">
        <v>580</v>
      </c>
      <c r="V75" t="s">
        <v>39</v>
      </c>
      <c r="W75">
        <v>0</v>
      </c>
      <c r="X75">
        <v>0</v>
      </c>
      <c r="Y75">
        <v>30</v>
      </c>
      <c r="Z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0.2</v>
      </c>
      <c r="AK75" t="s">
        <v>809</v>
      </c>
      <c r="AL75" t="s">
        <v>1188</v>
      </c>
      <c r="AN75">
        <v>85</v>
      </c>
      <c r="AO75">
        <f>VLOOKUP(CONCATENATE(F75,TRIM(G75)),'Avg Attend'!$A$2:$D$252,4,FALSE)</f>
        <v>12.2</v>
      </c>
      <c r="AP75">
        <v>12.2</v>
      </c>
      <c r="AQ75" s="15">
        <f t="shared" si="1"/>
        <v>1.9752380952380952</v>
      </c>
    </row>
    <row r="76" spans="1:43" x14ac:dyDescent="0.25">
      <c r="A76" t="s">
        <v>1774</v>
      </c>
      <c r="B76" t="s">
        <v>32</v>
      </c>
      <c r="C76" t="s">
        <v>92</v>
      </c>
      <c r="D76" t="s">
        <v>114</v>
      </c>
      <c r="E76">
        <v>47821</v>
      </c>
      <c r="F76" t="s">
        <v>115</v>
      </c>
      <c r="G76">
        <v>5042</v>
      </c>
      <c r="H76">
        <v>703</v>
      </c>
      <c r="I76" t="s">
        <v>599</v>
      </c>
      <c r="J76" t="s">
        <v>76</v>
      </c>
      <c r="K76" t="s">
        <v>44</v>
      </c>
      <c r="L76" t="s">
        <v>189</v>
      </c>
      <c r="M76">
        <v>1900</v>
      </c>
      <c r="N76">
        <v>2115</v>
      </c>
      <c r="O76" t="s">
        <v>64</v>
      </c>
      <c r="P76">
        <v>306</v>
      </c>
      <c r="Q76" t="s">
        <v>65</v>
      </c>
      <c r="R76">
        <v>1</v>
      </c>
      <c r="S76" s="1">
        <v>43479</v>
      </c>
      <c r="T76" s="1">
        <v>43607</v>
      </c>
      <c r="U76" t="s">
        <v>582</v>
      </c>
      <c r="V76" t="s">
        <v>39</v>
      </c>
      <c r="W76">
        <v>0</v>
      </c>
      <c r="X76">
        <v>0</v>
      </c>
      <c r="Y76">
        <v>30</v>
      </c>
      <c r="Z76">
        <v>0</v>
      </c>
      <c r="AD76">
        <v>0</v>
      </c>
      <c r="AE76">
        <v>0</v>
      </c>
      <c r="AF76">
        <v>0</v>
      </c>
      <c r="AG76">
        <v>10</v>
      </c>
      <c r="AH76">
        <v>0</v>
      </c>
      <c r="AI76">
        <v>0</v>
      </c>
      <c r="AJ76">
        <v>0.2</v>
      </c>
      <c r="AK76" t="s">
        <v>905</v>
      </c>
      <c r="AL76" t="s">
        <v>1188</v>
      </c>
      <c r="AN76">
        <v>85</v>
      </c>
      <c r="AO76">
        <f>VLOOKUP(CONCATENATE(F76,TRIM(G76)),'Avg Attend'!$A$2:$D$252,4,FALSE)</f>
        <v>12.2</v>
      </c>
      <c r="AP76">
        <v>12.2</v>
      </c>
      <c r="AQ76" s="15">
        <f t="shared" si="1"/>
        <v>1.9752380952380952</v>
      </c>
    </row>
    <row r="77" spans="1:43" x14ac:dyDescent="0.25">
      <c r="A77" t="s">
        <v>1774</v>
      </c>
      <c r="B77" t="s">
        <v>32</v>
      </c>
      <c r="C77" t="s">
        <v>92</v>
      </c>
      <c r="D77" t="s">
        <v>114</v>
      </c>
      <c r="E77">
        <v>47571</v>
      </c>
      <c r="F77" t="s">
        <v>115</v>
      </c>
      <c r="G77">
        <v>5044</v>
      </c>
      <c r="H77">
        <v>701</v>
      </c>
      <c r="I77" t="s">
        <v>377</v>
      </c>
      <c r="J77" t="s">
        <v>76</v>
      </c>
      <c r="K77" t="s">
        <v>44</v>
      </c>
      <c r="L77" t="s">
        <v>189</v>
      </c>
      <c r="M77">
        <v>1300</v>
      </c>
      <c r="N77">
        <v>1515</v>
      </c>
      <c r="O77" t="s">
        <v>64</v>
      </c>
      <c r="P77">
        <v>215</v>
      </c>
      <c r="Q77" t="s">
        <v>65</v>
      </c>
      <c r="R77">
        <v>1</v>
      </c>
      <c r="S77" s="1">
        <v>43479</v>
      </c>
      <c r="T77" s="1">
        <v>43607</v>
      </c>
      <c r="U77" t="s">
        <v>581</v>
      </c>
      <c r="V77" t="s">
        <v>39</v>
      </c>
      <c r="W77">
        <v>0</v>
      </c>
      <c r="X77">
        <v>0</v>
      </c>
      <c r="Y77">
        <v>30</v>
      </c>
      <c r="Z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0.2</v>
      </c>
      <c r="AK77" t="s">
        <v>779</v>
      </c>
      <c r="AL77" t="s">
        <v>1190</v>
      </c>
      <c r="AN77">
        <v>85</v>
      </c>
      <c r="AO77">
        <f>VLOOKUP(CONCATENATE(F77,TRIM(G77)),'Avg Attend'!$A$2:$D$252,4,FALSE)</f>
        <v>11.79</v>
      </c>
      <c r="AP77">
        <v>11.79</v>
      </c>
      <c r="AQ77" s="15">
        <f t="shared" si="1"/>
        <v>1.9088571428571428</v>
      </c>
    </row>
    <row r="78" spans="1:43" x14ac:dyDescent="0.25">
      <c r="A78" t="s">
        <v>1774</v>
      </c>
      <c r="B78" t="s">
        <v>32</v>
      </c>
      <c r="C78" t="s">
        <v>92</v>
      </c>
      <c r="D78" t="s">
        <v>114</v>
      </c>
      <c r="E78">
        <v>47937</v>
      </c>
      <c r="F78" t="s">
        <v>115</v>
      </c>
      <c r="G78">
        <v>5052</v>
      </c>
      <c r="H78">
        <v>701</v>
      </c>
      <c r="I78" t="s">
        <v>600</v>
      </c>
      <c r="J78" t="s">
        <v>35</v>
      </c>
      <c r="K78" t="s">
        <v>44</v>
      </c>
      <c r="L78" t="s">
        <v>189</v>
      </c>
      <c r="M78">
        <v>1030</v>
      </c>
      <c r="N78">
        <v>1245</v>
      </c>
      <c r="O78" t="s">
        <v>64</v>
      </c>
      <c r="P78">
        <v>215</v>
      </c>
      <c r="Q78" t="s">
        <v>65</v>
      </c>
      <c r="R78">
        <v>1</v>
      </c>
      <c r="S78" s="1">
        <v>43479</v>
      </c>
      <c r="T78" s="1">
        <v>43607</v>
      </c>
      <c r="U78" t="s">
        <v>379</v>
      </c>
      <c r="V78" t="s">
        <v>39</v>
      </c>
      <c r="W78">
        <v>0</v>
      </c>
      <c r="X78">
        <v>0</v>
      </c>
      <c r="Y78">
        <v>30</v>
      </c>
      <c r="Z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0.2</v>
      </c>
      <c r="AK78" t="s">
        <v>766</v>
      </c>
      <c r="AL78" t="s">
        <v>1190</v>
      </c>
      <c r="AN78">
        <v>85</v>
      </c>
      <c r="AO78">
        <f>VLOOKUP(CONCATENATE(F78,TRIM(G78)),'Avg Attend'!$A$2:$D$252,4,FALSE)</f>
        <v>18.09</v>
      </c>
      <c r="AP78">
        <v>18.09</v>
      </c>
      <c r="AQ78" s="15">
        <f t="shared" si="1"/>
        <v>2.9288571428571428</v>
      </c>
    </row>
    <row r="79" spans="1:43" x14ac:dyDescent="0.25">
      <c r="A79" t="s">
        <v>1774</v>
      </c>
      <c r="B79" t="s">
        <v>32</v>
      </c>
      <c r="C79" t="s">
        <v>92</v>
      </c>
      <c r="D79" t="s">
        <v>114</v>
      </c>
      <c r="E79">
        <v>48161</v>
      </c>
      <c r="F79" t="s">
        <v>115</v>
      </c>
      <c r="G79">
        <v>5052</v>
      </c>
      <c r="H79">
        <v>702</v>
      </c>
      <c r="I79" t="s">
        <v>600</v>
      </c>
      <c r="J79" t="s">
        <v>35</v>
      </c>
      <c r="K79" t="s">
        <v>44</v>
      </c>
      <c r="L79" t="s">
        <v>72</v>
      </c>
      <c r="M79">
        <v>1630</v>
      </c>
      <c r="N79">
        <v>1845</v>
      </c>
      <c r="O79" t="s">
        <v>1856</v>
      </c>
      <c r="Q79" t="s">
        <v>65</v>
      </c>
      <c r="R79">
        <v>1</v>
      </c>
      <c r="S79" s="1">
        <v>43479</v>
      </c>
      <c r="T79" s="1">
        <v>43607</v>
      </c>
      <c r="U79" t="s">
        <v>379</v>
      </c>
      <c r="V79" t="s">
        <v>39</v>
      </c>
      <c r="W79">
        <v>0</v>
      </c>
      <c r="X79">
        <v>0</v>
      </c>
      <c r="Y79">
        <v>30</v>
      </c>
      <c r="Z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0.2</v>
      </c>
      <c r="AK79" t="s">
        <v>1010</v>
      </c>
      <c r="AL79" t="s">
        <v>1857</v>
      </c>
      <c r="AN79">
        <v>85</v>
      </c>
      <c r="AO79">
        <f>VLOOKUP(CONCATENATE(F79,TRIM(G79)),'Avg Attend'!$A$2:$D$252,4,FALSE)</f>
        <v>18.09</v>
      </c>
      <c r="AP79">
        <v>18.09</v>
      </c>
      <c r="AQ79" s="15">
        <f t="shared" si="1"/>
        <v>2.9288571428571428</v>
      </c>
    </row>
    <row r="80" spans="1:43" x14ac:dyDescent="0.25">
      <c r="A80" t="s">
        <v>1774</v>
      </c>
      <c r="B80" t="s">
        <v>32</v>
      </c>
      <c r="C80" t="s">
        <v>92</v>
      </c>
      <c r="D80" t="s">
        <v>114</v>
      </c>
      <c r="E80">
        <v>47761</v>
      </c>
      <c r="F80" t="s">
        <v>115</v>
      </c>
      <c r="G80">
        <v>5054</v>
      </c>
      <c r="H80">
        <v>702</v>
      </c>
      <c r="I80" t="s">
        <v>1227</v>
      </c>
      <c r="J80" t="s">
        <v>76</v>
      </c>
      <c r="K80" t="s">
        <v>44</v>
      </c>
      <c r="L80" t="s">
        <v>72</v>
      </c>
      <c r="M80">
        <v>1900</v>
      </c>
      <c r="N80">
        <v>2115</v>
      </c>
      <c r="O80" t="s">
        <v>64</v>
      </c>
      <c r="P80">
        <v>230</v>
      </c>
      <c r="Q80" t="s">
        <v>65</v>
      </c>
      <c r="R80">
        <v>1</v>
      </c>
      <c r="S80" s="1">
        <v>43479</v>
      </c>
      <c r="T80" s="1">
        <v>43607</v>
      </c>
      <c r="U80" t="s">
        <v>579</v>
      </c>
      <c r="V80" t="s">
        <v>39</v>
      </c>
      <c r="W80">
        <v>0</v>
      </c>
      <c r="X80">
        <v>0</v>
      </c>
      <c r="Y80">
        <v>30</v>
      </c>
      <c r="Z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0.2</v>
      </c>
      <c r="AK80" t="s">
        <v>905</v>
      </c>
      <c r="AL80" t="s">
        <v>1209</v>
      </c>
      <c r="AN80">
        <v>85</v>
      </c>
      <c r="AO80">
        <f>VLOOKUP(CONCATENATE(F80,TRIM(G80)),'Avg Attend'!$A$2:$D$252,4,FALSE)</f>
        <v>10.87</v>
      </c>
      <c r="AP80">
        <v>10.87</v>
      </c>
      <c r="AQ80" s="15">
        <f t="shared" si="1"/>
        <v>1.7599047619047619</v>
      </c>
    </row>
    <row r="81" spans="1:43" x14ac:dyDescent="0.25">
      <c r="A81" t="s">
        <v>1774</v>
      </c>
      <c r="B81" t="s">
        <v>32</v>
      </c>
      <c r="C81" t="s">
        <v>92</v>
      </c>
      <c r="D81" t="s">
        <v>114</v>
      </c>
      <c r="E81">
        <v>47762</v>
      </c>
      <c r="F81" t="s">
        <v>115</v>
      </c>
      <c r="G81">
        <v>5055</v>
      </c>
      <c r="H81">
        <v>701</v>
      </c>
      <c r="I81" t="s">
        <v>601</v>
      </c>
      <c r="J81" t="s">
        <v>35</v>
      </c>
      <c r="K81" t="s">
        <v>44</v>
      </c>
      <c r="L81" t="s">
        <v>54</v>
      </c>
      <c r="M81">
        <v>800</v>
      </c>
      <c r="N81">
        <v>1250</v>
      </c>
      <c r="O81" t="s">
        <v>64</v>
      </c>
      <c r="P81">
        <v>306</v>
      </c>
      <c r="Q81" t="s">
        <v>65</v>
      </c>
      <c r="R81">
        <v>1</v>
      </c>
      <c r="S81" s="1">
        <v>43479</v>
      </c>
      <c r="T81" s="1">
        <v>43607</v>
      </c>
      <c r="U81" t="s">
        <v>580</v>
      </c>
      <c r="V81" t="s">
        <v>39</v>
      </c>
      <c r="W81">
        <v>0</v>
      </c>
      <c r="X81">
        <v>0</v>
      </c>
      <c r="Y81">
        <v>30</v>
      </c>
      <c r="Z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0.2</v>
      </c>
      <c r="AK81" t="s">
        <v>1178</v>
      </c>
      <c r="AL81" t="s">
        <v>1188</v>
      </c>
      <c r="AN81">
        <v>80</v>
      </c>
      <c r="AO81">
        <f>VLOOKUP(CONCATENATE(F81,TRIM(G81)),'Avg Attend'!$A$2:$D$252,4,FALSE)</f>
        <v>18.829999999999998</v>
      </c>
      <c r="AP81">
        <v>18.829999999999998</v>
      </c>
      <c r="AQ81" s="15">
        <f t="shared" si="1"/>
        <v>2.8693333333333331</v>
      </c>
    </row>
    <row r="82" spans="1:43" x14ac:dyDescent="0.25">
      <c r="A82" t="s">
        <v>1774</v>
      </c>
      <c r="B82" t="s">
        <v>32</v>
      </c>
      <c r="C82" t="s">
        <v>92</v>
      </c>
      <c r="D82" t="s">
        <v>114</v>
      </c>
      <c r="E82">
        <v>47763</v>
      </c>
      <c r="F82" t="s">
        <v>115</v>
      </c>
      <c r="G82">
        <v>5055</v>
      </c>
      <c r="H82">
        <v>702</v>
      </c>
      <c r="I82" t="s">
        <v>601</v>
      </c>
      <c r="J82" t="s">
        <v>76</v>
      </c>
      <c r="K82" t="s">
        <v>44</v>
      </c>
      <c r="L82" t="s">
        <v>72</v>
      </c>
      <c r="M82">
        <v>1900</v>
      </c>
      <c r="N82">
        <v>2115</v>
      </c>
      <c r="O82" t="s">
        <v>64</v>
      </c>
      <c r="P82">
        <v>215</v>
      </c>
      <c r="Q82" t="s">
        <v>65</v>
      </c>
      <c r="R82">
        <v>1</v>
      </c>
      <c r="S82" s="1">
        <v>43479</v>
      </c>
      <c r="T82" s="1">
        <v>43607</v>
      </c>
      <c r="U82" t="s">
        <v>581</v>
      </c>
      <c r="V82" t="s">
        <v>39</v>
      </c>
      <c r="W82">
        <v>0</v>
      </c>
      <c r="X82">
        <v>0</v>
      </c>
      <c r="Y82">
        <v>30</v>
      </c>
      <c r="Z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0.2</v>
      </c>
      <c r="AK82" t="s">
        <v>905</v>
      </c>
      <c r="AL82" t="s">
        <v>1190</v>
      </c>
      <c r="AN82">
        <v>85</v>
      </c>
      <c r="AO82">
        <f>VLOOKUP(CONCATENATE(F82,TRIM(G82)),'Avg Attend'!$A$2:$D$252,4,FALSE)</f>
        <v>18.829999999999998</v>
      </c>
      <c r="AP82">
        <v>18.829999999999998</v>
      </c>
      <c r="AQ82" s="15">
        <f t="shared" si="1"/>
        <v>3.0486666666666666</v>
      </c>
    </row>
    <row r="83" spans="1:43" x14ac:dyDescent="0.25">
      <c r="A83" t="s">
        <v>1774</v>
      </c>
      <c r="B83" t="s">
        <v>32</v>
      </c>
      <c r="C83" t="s">
        <v>92</v>
      </c>
      <c r="D83" t="s">
        <v>114</v>
      </c>
      <c r="E83">
        <v>48162</v>
      </c>
      <c r="F83" t="s">
        <v>115</v>
      </c>
      <c r="G83">
        <v>5056</v>
      </c>
      <c r="H83">
        <v>701</v>
      </c>
      <c r="I83" t="s">
        <v>1691</v>
      </c>
      <c r="J83" t="s">
        <v>35</v>
      </c>
      <c r="K83" t="s">
        <v>44</v>
      </c>
      <c r="L83" t="s">
        <v>189</v>
      </c>
      <c r="M83">
        <v>1630</v>
      </c>
      <c r="N83">
        <v>1850</v>
      </c>
      <c r="O83" t="s">
        <v>64</v>
      </c>
      <c r="P83">
        <v>306</v>
      </c>
      <c r="Q83" t="s">
        <v>65</v>
      </c>
      <c r="R83">
        <v>1</v>
      </c>
      <c r="S83" s="1">
        <v>43479</v>
      </c>
      <c r="T83" s="1">
        <v>43607</v>
      </c>
      <c r="U83" t="s">
        <v>582</v>
      </c>
      <c r="V83" t="s">
        <v>39</v>
      </c>
      <c r="W83">
        <v>0</v>
      </c>
      <c r="X83">
        <v>0</v>
      </c>
      <c r="Y83">
        <v>30</v>
      </c>
      <c r="Z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0.2</v>
      </c>
      <c r="AK83" t="s">
        <v>1861</v>
      </c>
      <c r="AL83" t="s">
        <v>1188</v>
      </c>
      <c r="AN83">
        <v>88.4</v>
      </c>
      <c r="AO83">
        <f>VLOOKUP(CONCATENATE(F83,TRIM(G83)),'Avg Attend'!$A$2:$D$252,4,FALSE)</f>
        <v>9</v>
      </c>
      <c r="AP83">
        <v>9</v>
      </c>
      <c r="AQ83" s="15">
        <f t="shared" si="1"/>
        <v>1.5154285714285716</v>
      </c>
    </row>
    <row r="84" spans="1:43" x14ac:dyDescent="0.25">
      <c r="A84" t="s">
        <v>1774</v>
      </c>
      <c r="B84" t="s">
        <v>32</v>
      </c>
      <c r="C84" t="s">
        <v>92</v>
      </c>
      <c r="D84" t="s">
        <v>114</v>
      </c>
      <c r="E84">
        <v>48163</v>
      </c>
      <c r="F84" t="s">
        <v>115</v>
      </c>
      <c r="G84">
        <v>5057</v>
      </c>
      <c r="H84">
        <v>701</v>
      </c>
      <c r="I84" t="s">
        <v>1867</v>
      </c>
      <c r="J84" t="s">
        <v>35</v>
      </c>
      <c r="K84" t="s">
        <v>44</v>
      </c>
      <c r="L84" t="s">
        <v>72</v>
      </c>
      <c r="M84">
        <v>800</v>
      </c>
      <c r="N84">
        <v>1015</v>
      </c>
      <c r="O84" t="s">
        <v>64</v>
      </c>
      <c r="P84">
        <v>215</v>
      </c>
      <c r="Q84" t="s">
        <v>65</v>
      </c>
      <c r="R84">
        <v>1</v>
      </c>
      <c r="S84" s="1">
        <v>43479</v>
      </c>
      <c r="T84" s="1">
        <v>43607</v>
      </c>
      <c r="U84" t="s">
        <v>587</v>
      </c>
      <c r="V84" t="s">
        <v>39</v>
      </c>
      <c r="W84">
        <v>0</v>
      </c>
      <c r="X84">
        <v>0</v>
      </c>
      <c r="Y84">
        <v>30</v>
      </c>
      <c r="Z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0.2</v>
      </c>
      <c r="AK84" t="s">
        <v>809</v>
      </c>
      <c r="AL84" t="s">
        <v>1190</v>
      </c>
      <c r="AN84">
        <v>85</v>
      </c>
      <c r="AO84">
        <v>10.09</v>
      </c>
      <c r="AP84">
        <v>10.09</v>
      </c>
      <c r="AQ84" s="15">
        <f t="shared" si="1"/>
        <v>1.6336190476190475</v>
      </c>
    </row>
    <row r="85" spans="1:43" s="2" customFormat="1" x14ac:dyDescent="0.25">
      <c r="AI85" s="2" t="s">
        <v>203</v>
      </c>
      <c r="AJ85" s="2">
        <f>SUM(AJ2:AJ84)</f>
        <v>16.337199999999974</v>
      </c>
      <c r="AP85" s="2" t="s">
        <v>203</v>
      </c>
      <c r="AQ85" s="16">
        <f>SUM(AQ2:AQ84)</f>
        <v>196.85444952380951</v>
      </c>
    </row>
  </sheetData>
  <autoFilter ref="A1:AN84"/>
  <conditionalFormatting sqref="AO2:AO84">
    <cfRule type="cellIs" dxfId="8" priority="1" operator="lessThan">
      <formula>20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1"/>
  <sheetViews>
    <sheetView topLeftCell="X274" workbookViewId="0">
      <selection activeCell="U291" sqref="A291:XFD291"/>
    </sheetView>
  </sheetViews>
  <sheetFormatPr defaultColWidth="8.875" defaultRowHeight="15.75" x14ac:dyDescent="0.25"/>
  <sheetData>
    <row r="1" spans="1:43" ht="47.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751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752</v>
      </c>
      <c r="AG1" t="s">
        <v>753</v>
      </c>
      <c r="AH1" t="s">
        <v>754</v>
      </c>
      <c r="AI1" t="s">
        <v>30</v>
      </c>
      <c r="AJ1" t="s">
        <v>31</v>
      </c>
      <c r="AK1" t="s">
        <v>755</v>
      </c>
      <c r="AL1" t="s">
        <v>756</v>
      </c>
      <c r="AM1" t="s">
        <v>757</v>
      </c>
      <c r="AN1" t="s">
        <v>758</v>
      </c>
      <c r="AO1" s="17" t="s">
        <v>2165</v>
      </c>
      <c r="AP1" s="17" t="s">
        <v>2166</v>
      </c>
      <c r="AQ1" s="17" t="s">
        <v>2164</v>
      </c>
    </row>
    <row r="2" spans="1:43" x14ac:dyDescent="0.25">
      <c r="A2" t="s">
        <v>1774</v>
      </c>
      <c r="B2" t="s">
        <v>32</v>
      </c>
      <c r="C2" t="s">
        <v>92</v>
      </c>
      <c r="D2" t="s">
        <v>93</v>
      </c>
      <c r="E2">
        <v>47918</v>
      </c>
      <c r="F2" t="s">
        <v>281</v>
      </c>
      <c r="G2">
        <v>3180</v>
      </c>
      <c r="H2">
        <v>101</v>
      </c>
      <c r="I2" t="s">
        <v>868</v>
      </c>
      <c r="J2" t="s">
        <v>35</v>
      </c>
      <c r="K2" t="s">
        <v>44</v>
      </c>
      <c r="L2" t="s">
        <v>45</v>
      </c>
      <c r="M2">
        <v>910</v>
      </c>
      <c r="N2">
        <v>1125</v>
      </c>
      <c r="O2" t="s">
        <v>200</v>
      </c>
      <c r="P2">
        <v>371</v>
      </c>
      <c r="Q2" t="s">
        <v>37</v>
      </c>
      <c r="R2">
        <v>1</v>
      </c>
      <c r="S2" s="1">
        <v>43479</v>
      </c>
      <c r="T2" s="1">
        <v>43607</v>
      </c>
      <c r="U2" t="s">
        <v>1809</v>
      </c>
      <c r="V2" t="s">
        <v>39</v>
      </c>
      <c r="W2">
        <v>0</v>
      </c>
      <c r="X2">
        <v>0</v>
      </c>
      <c r="Y2">
        <v>50</v>
      </c>
      <c r="Z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0.5</v>
      </c>
      <c r="AK2" t="s">
        <v>1584</v>
      </c>
      <c r="AL2" t="s">
        <v>1810</v>
      </c>
      <c r="AN2">
        <v>170</v>
      </c>
      <c r="AO2">
        <f>VLOOKUP(CONCATENATE(F2,TRIM(G2)),'Avg Attend'!$A$2:$D$252,4,FALSE)</f>
        <v>35.020000000000003</v>
      </c>
      <c r="AP2">
        <v>35.020000000000003</v>
      </c>
      <c r="AQ2" s="15">
        <f>AP2*AN2/525</f>
        <v>11.339809523809524</v>
      </c>
    </row>
    <row r="3" spans="1:43" x14ac:dyDescent="0.25">
      <c r="A3" t="s">
        <v>1774</v>
      </c>
      <c r="B3" t="s">
        <v>32</v>
      </c>
      <c r="C3" t="s">
        <v>92</v>
      </c>
      <c r="D3" t="s">
        <v>93</v>
      </c>
      <c r="E3">
        <v>48089</v>
      </c>
      <c r="F3" t="s">
        <v>281</v>
      </c>
      <c r="G3">
        <v>3180</v>
      </c>
      <c r="H3">
        <v>102</v>
      </c>
      <c r="I3" t="s">
        <v>868</v>
      </c>
      <c r="J3" t="s">
        <v>35</v>
      </c>
      <c r="K3" t="s">
        <v>44</v>
      </c>
      <c r="L3" t="s">
        <v>45</v>
      </c>
      <c r="M3">
        <v>1010</v>
      </c>
      <c r="N3">
        <v>1225</v>
      </c>
      <c r="O3" t="s">
        <v>200</v>
      </c>
      <c r="P3">
        <v>370</v>
      </c>
      <c r="Q3" t="s">
        <v>37</v>
      </c>
      <c r="R3">
        <v>1</v>
      </c>
      <c r="S3" s="1">
        <v>43479</v>
      </c>
      <c r="T3" s="1">
        <v>43607</v>
      </c>
      <c r="U3" t="s">
        <v>1811</v>
      </c>
      <c r="V3" t="s">
        <v>39</v>
      </c>
      <c r="W3">
        <v>0</v>
      </c>
      <c r="X3">
        <v>0</v>
      </c>
      <c r="Y3">
        <v>50</v>
      </c>
      <c r="Z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0.5</v>
      </c>
      <c r="AK3" t="s">
        <v>1812</v>
      </c>
      <c r="AL3" t="s">
        <v>1619</v>
      </c>
      <c r="AN3">
        <v>170</v>
      </c>
      <c r="AO3">
        <f>VLOOKUP(CONCATENATE(F3,TRIM(G3)),'Avg Attend'!$A$2:$D$252,4,FALSE)</f>
        <v>35.020000000000003</v>
      </c>
      <c r="AP3">
        <v>35.020000000000003</v>
      </c>
      <c r="AQ3" s="15">
        <f t="shared" ref="AQ3:AQ66" si="0">AP3*AN3/525</f>
        <v>11.339809523809524</v>
      </c>
    </row>
    <row r="4" spans="1:43" x14ac:dyDescent="0.25">
      <c r="A4" t="s">
        <v>1774</v>
      </c>
      <c r="B4" t="s">
        <v>32</v>
      </c>
      <c r="C4" t="s">
        <v>92</v>
      </c>
      <c r="D4" t="s">
        <v>93</v>
      </c>
      <c r="E4">
        <v>48088</v>
      </c>
      <c r="F4" t="s">
        <v>281</v>
      </c>
      <c r="G4">
        <v>3180</v>
      </c>
      <c r="H4">
        <v>103</v>
      </c>
      <c r="I4" t="s">
        <v>868</v>
      </c>
      <c r="J4" t="s">
        <v>35</v>
      </c>
      <c r="K4" t="s">
        <v>44</v>
      </c>
      <c r="L4" t="s">
        <v>45</v>
      </c>
      <c r="M4">
        <v>1110</v>
      </c>
      <c r="N4">
        <v>1325</v>
      </c>
      <c r="O4" t="s">
        <v>200</v>
      </c>
      <c r="P4">
        <v>250</v>
      </c>
      <c r="Q4" t="s">
        <v>37</v>
      </c>
      <c r="R4">
        <v>1</v>
      </c>
      <c r="S4" s="1">
        <v>43479</v>
      </c>
      <c r="T4" s="1">
        <v>43607</v>
      </c>
      <c r="U4" t="s">
        <v>379</v>
      </c>
      <c r="V4" t="s">
        <v>39</v>
      </c>
      <c r="W4">
        <v>0</v>
      </c>
      <c r="X4">
        <v>0</v>
      </c>
      <c r="Y4">
        <v>50</v>
      </c>
      <c r="Z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0.5</v>
      </c>
      <c r="AK4" t="s">
        <v>1780</v>
      </c>
      <c r="AL4" t="s">
        <v>1043</v>
      </c>
      <c r="AN4">
        <v>170</v>
      </c>
      <c r="AO4">
        <f>VLOOKUP(CONCATENATE(F4,TRIM(G4)),'Avg Attend'!$A$2:$D$252,4,FALSE)</f>
        <v>35.020000000000003</v>
      </c>
      <c r="AP4">
        <v>35.020000000000003</v>
      </c>
      <c r="AQ4" s="15">
        <f t="shared" si="0"/>
        <v>11.339809523809524</v>
      </c>
    </row>
    <row r="5" spans="1:43" x14ac:dyDescent="0.25">
      <c r="A5" t="s">
        <v>1774</v>
      </c>
      <c r="B5" t="s">
        <v>32</v>
      </c>
      <c r="C5" t="s">
        <v>92</v>
      </c>
      <c r="D5" t="s">
        <v>93</v>
      </c>
      <c r="E5">
        <v>47983</v>
      </c>
      <c r="F5" t="s">
        <v>281</v>
      </c>
      <c r="G5">
        <v>3180</v>
      </c>
      <c r="H5">
        <v>104</v>
      </c>
      <c r="I5" t="s">
        <v>868</v>
      </c>
      <c r="J5" t="s">
        <v>35</v>
      </c>
      <c r="K5" t="s">
        <v>44</v>
      </c>
      <c r="L5" t="s">
        <v>45</v>
      </c>
      <c r="M5">
        <v>1310</v>
      </c>
      <c r="N5">
        <v>1525</v>
      </c>
      <c r="O5" t="s">
        <v>307</v>
      </c>
      <c r="P5">
        <v>714</v>
      </c>
      <c r="Q5" t="s">
        <v>37</v>
      </c>
      <c r="R5">
        <v>1</v>
      </c>
      <c r="S5" s="1">
        <v>43479</v>
      </c>
      <c r="T5" s="1">
        <v>43607</v>
      </c>
      <c r="U5" t="s">
        <v>1813</v>
      </c>
      <c r="V5" t="s">
        <v>39</v>
      </c>
      <c r="W5">
        <v>0</v>
      </c>
      <c r="X5">
        <v>0</v>
      </c>
      <c r="Y5">
        <v>50</v>
      </c>
      <c r="Z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0.5</v>
      </c>
      <c r="AK5" t="s">
        <v>877</v>
      </c>
      <c r="AL5" t="s">
        <v>878</v>
      </c>
      <c r="AN5">
        <v>170</v>
      </c>
      <c r="AO5">
        <f>VLOOKUP(CONCATENATE(F5,TRIM(G5)),'Avg Attend'!$A$2:$D$252,4,FALSE)</f>
        <v>35.020000000000003</v>
      </c>
      <c r="AP5">
        <v>35.020000000000003</v>
      </c>
      <c r="AQ5" s="15">
        <f t="shared" si="0"/>
        <v>11.339809523809524</v>
      </c>
    </row>
    <row r="6" spans="1:43" x14ac:dyDescent="0.25">
      <c r="A6" t="s">
        <v>1774</v>
      </c>
      <c r="B6" t="s">
        <v>32</v>
      </c>
      <c r="C6" t="s">
        <v>92</v>
      </c>
      <c r="D6" t="s">
        <v>93</v>
      </c>
      <c r="E6">
        <v>47984</v>
      </c>
      <c r="F6" t="s">
        <v>281</v>
      </c>
      <c r="G6">
        <v>3180</v>
      </c>
      <c r="H6">
        <v>105</v>
      </c>
      <c r="I6" t="s">
        <v>868</v>
      </c>
      <c r="J6" t="s">
        <v>76</v>
      </c>
      <c r="K6" t="s">
        <v>44</v>
      </c>
      <c r="L6" t="s">
        <v>45</v>
      </c>
      <c r="M6">
        <v>1810</v>
      </c>
      <c r="N6">
        <v>2025</v>
      </c>
      <c r="O6" t="s">
        <v>200</v>
      </c>
      <c r="P6">
        <v>288</v>
      </c>
      <c r="Q6" t="s">
        <v>37</v>
      </c>
      <c r="R6">
        <v>1</v>
      </c>
      <c r="S6" s="1">
        <v>43479</v>
      </c>
      <c r="T6" s="1">
        <v>43607</v>
      </c>
      <c r="U6" t="s">
        <v>530</v>
      </c>
      <c r="V6" t="s">
        <v>39</v>
      </c>
      <c r="W6">
        <v>0</v>
      </c>
      <c r="X6">
        <v>0</v>
      </c>
      <c r="Y6">
        <v>50</v>
      </c>
      <c r="Z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0.5</v>
      </c>
      <c r="AK6" t="s">
        <v>1783</v>
      </c>
      <c r="AL6" t="s">
        <v>881</v>
      </c>
      <c r="AN6">
        <v>170</v>
      </c>
      <c r="AO6">
        <f>VLOOKUP(CONCATENATE(F6,TRIM(G6)),'Avg Attend'!$A$2:$D$252,4,FALSE)</f>
        <v>35.020000000000003</v>
      </c>
      <c r="AP6">
        <v>35.020000000000003</v>
      </c>
      <c r="AQ6" s="15">
        <f t="shared" si="0"/>
        <v>11.339809523809524</v>
      </c>
    </row>
    <row r="7" spans="1:43" x14ac:dyDescent="0.25">
      <c r="A7" t="s">
        <v>1774</v>
      </c>
      <c r="B7" t="s">
        <v>32</v>
      </c>
      <c r="C7" t="s">
        <v>92</v>
      </c>
      <c r="D7" t="s">
        <v>93</v>
      </c>
      <c r="E7">
        <v>48132</v>
      </c>
      <c r="F7" t="s">
        <v>281</v>
      </c>
      <c r="G7">
        <v>3180</v>
      </c>
      <c r="H7">
        <v>201</v>
      </c>
      <c r="I7" t="s">
        <v>868</v>
      </c>
      <c r="J7" t="s">
        <v>35</v>
      </c>
      <c r="K7" t="s">
        <v>44</v>
      </c>
      <c r="L7" t="s">
        <v>108</v>
      </c>
      <c r="M7">
        <v>1015</v>
      </c>
      <c r="N7">
        <v>1205</v>
      </c>
      <c r="O7" t="s">
        <v>46</v>
      </c>
      <c r="Q7" t="s">
        <v>47</v>
      </c>
      <c r="R7">
        <v>1</v>
      </c>
      <c r="S7" s="1">
        <v>43479</v>
      </c>
      <c r="T7" s="1">
        <v>43607</v>
      </c>
      <c r="U7" t="s">
        <v>379</v>
      </c>
      <c r="V7" t="s">
        <v>39</v>
      </c>
      <c r="W7">
        <v>0</v>
      </c>
      <c r="X7">
        <v>0</v>
      </c>
      <c r="Y7">
        <v>65</v>
      </c>
      <c r="Z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0.5</v>
      </c>
      <c r="AK7" t="s">
        <v>978</v>
      </c>
      <c r="AL7" t="s">
        <v>1262</v>
      </c>
      <c r="AN7">
        <v>168</v>
      </c>
      <c r="AO7">
        <f>VLOOKUP(CONCATENATE(F7,TRIM(G7)),'Avg Attend'!$A$2:$D$252,4,FALSE)</f>
        <v>35.020000000000003</v>
      </c>
      <c r="AP7">
        <v>35.020000000000003</v>
      </c>
      <c r="AQ7" s="15">
        <f t="shared" si="0"/>
        <v>11.2064</v>
      </c>
    </row>
    <row r="8" spans="1:43" x14ac:dyDescent="0.25">
      <c r="A8" t="s">
        <v>1774</v>
      </c>
      <c r="B8" t="s">
        <v>32</v>
      </c>
      <c r="C8" t="s">
        <v>92</v>
      </c>
      <c r="D8" t="s">
        <v>93</v>
      </c>
      <c r="E8">
        <v>48116</v>
      </c>
      <c r="F8" t="s">
        <v>281</v>
      </c>
      <c r="G8">
        <v>3180</v>
      </c>
      <c r="H8">
        <v>401</v>
      </c>
      <c r="I8" t="s">
        <v>868</v>
      </c>
      <c r="J8" t="s">
        <v>35</v>
      </c>
      <c r="K8" t="s">
        <v>44</v>
      </c>
      <c r="L8" t="s">
        <v>45</v>
      </c>
      <c r="M8">
        <v>1230</v>
      </c>
      <c r="N8">
        <v>1445</v>
      </c>
      <c r="O8" t="s">
        <v>55</v>
      </c>
      <c r="Q8" t="s">
        <v>56</v>
      </c>
      <c r="R8">
        <v>1</v>
      </c>
      <c r="S8" s="1">
        <v>43479</v>
      </c>
      <c r="T8" s="1">
        <v>43607</v>
      </c>
      <c r="U8" t="s">
        <v>379</v>
      </c>
      <c r="V8" t="s">
        <v>39</v>
      </c>
      <c r="W8">
        <v>0</v>
      </c>
      <c r="X8">
        <v>0</v>
      </c>
      <c r="Y8">
        <v>500</v>
      </c>
      <c r="Z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0.5</v>
      </c>
      <c r="AK8" t="s">
        <v>827</v>
      </c>
      <c r="AL8" t="s">
        <v>829</v>
      </c>
      <c r="AN8">
        <v>170</v>
      </c>
      <c r="AO8">
        <f>VLOOKUP(CONCATENATE(F8,TRIM(G8)),'Avg Attend'!$A$2:$D$252,4,FALSE)</f>
        <v>35.020000000000003</v>
      </c>
      <c r="AP8">
        <v>35.020000000000003</v>
      </c>
      <c r="AQ8" s="15">
        <f t="shared" si="0"/>
        <v>11.339809523809524</v>
      </c>
    </row>
    <row r="9" spans="1:43" x14ac:dyDescent="0.25">
      <c r="A9" t="s">
        <v>1774</v>
      </c>
      <c r="B9" t="s">
        <v>32</v>
      </c>
      <c r="C9" t="s">
        <v>92</v>
      </c>
      <c r="D9" t="s">
        <v>93</v>
      </c>
      <c r="E9">
        <v>47919</v>
      </c>
      <c r="F9" t="s">
        <v>281</v>
      </c>
      <c r="G9">
        <v>3180</v>
      </c>
      <c r="H9">
        <v>501</v>
      </c>
      <c r="I9" t="s">
        <v>868</v>
      </c>
      <c r="J9" t="s">
        <v>35</v>
      </c>
      <c r="K9" t="s">
        <v>44</v>
      </c>
      <c r="L9" t="s">
        <v>108</v>
      </c>
      <c r="M9">
        <v>1000</v>
      </c>
      <c r="N9">
        <v>1150</v>
      </c>
      <c r="O9" t="s">
        <v>49</v>
      </c>
      <c r="P9">
        <v>318</v>
      </c>
      <c r="Q9" t="s">
        <v>51</v>
      </c>
      <c r="R9">
        <v>1</v>
      </c>
      <c r="S9" s="1">
        <v>43479</v>
      </c>
      <c r="T9" s="1">
        <v>43607</v>
      </c>
      <c r="U9" t="s">
        <v>882</v>
      </c>
      <c r="V9" t="s">
        <v>39</v>
      </c>
      <c r="W9">
        <v>0</v>
      </c>
      <c r="X9">
        <v>0</v>
      </c>
      <c r="Y9">
        <v>150</v>
      </c>
      <c r="Z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0.5</v>
      </c>
      <c r="AK9" t="s">
        <v>883</v>
      </c>
      <c r="AL9" t="s">
        <v>838</v>
      </c>
      <c r="AN9">
        <v>168</v>
      </c>
      <c r="AO9">
        <f>VLOOKUP(CONCATENATE(F9,TRIM(G9)),'Avg Attend'!$A$2:$D$252,4,FALSE)</f>
        <v>35.020000000000003</v>
      </c>
      <c r="AP9">
        <v>35.020000000000003</v>
      </c>
      <c r="AQ9" s="15">
        <f t="shared" si="0"/>
        <v>11.2064</v>
      </c>
    </row>
    <row r="10" spans="1:43" x14ac:dyDescent="0.25">
      <c r="A10" t="s">
        <v>1774</v>
      </c>
      <c r="B10" t="s">
        <v>32</v>
      </c>
      <c r="C10" t="s">
        <v>92</v>
      </c>
      <c r="D10" t="s">
        <v>93</v>
      </c>
      <c r="E10">
        <v>47544</v>
      </c>
      <c r="F10" t="s">
        <v>94</v>
      </c>
      <c r="G10">
        <v>3821</v>
      </c>
      <c r="H10">
        <v>503</v>
      </c>
      <c r="I10" t="s">
        <v>884</v>
      </c>
      <c r="J10" t="s">
        <v>35</v>
      </c>
      <c r="K10" t="s">
        <v>44</v>
      </c>
      <c r="L10" t="s">
        <v>108</v>
      </c>
      <c r="M10">
        <v>800</v>
      </c>
      <c r="N10">
        <v>950</v>
      </c>
      <c r="O10" t="s">
        <v>49</v>
      </c>
      <c r="P10">
        <v>325</v>
      </c>
      <c r="Q10" t="s">
        <v>51</v>
      </c>
      <c r="R10" t="s">
        <v>38</v>
      </c>
      <c r="S10" s="1">
        <v>43479</v>
      </c>
      <c r="T10" s="1">
        <v>43607</v>
      </c>
      <c r="U10" t="s">
        <v>394</v>
      </c>
      <c r="V10" t="s">
        <v>39</v>
      </c>
      <c r="W10">
        <v>0</v>
      </c>
      <c r="X10">
        <v>0</v>
      </c>
      <c r="Y10">
        <v>49</v>
      </c>
      <c r="Z10">
        <v>0</v>
      </c>
      <c r="AD10">
        <v>0</v>
      </c>
      <c r="AE10">
        <v>0</v>
      </c>
      <c r="AF10">
        <v>0</v>
      </c>
      <c r="AG10">
        <v>10</v>
      </c>
      <c r="AH10">
        <v>0</v>
      </c>
      <c r="AI10">
        <v>0</v>
      </c>
      <c r="AJ10">
        <v>0.1943</v>
      </c>
      <c r="AK10" t="s">
        <v>885</v>
      </c>
      <c r="AL10" t="s">
        <v>886</v>
      </c>
      <c r="AN10">
        <v>168</v>
      </c>
      <c r="AO10">
        <f>VLOOKUP(CONCATENATE(F10,TRIM(G10)),'Avg Attend'!$A$2:$D$252,4,FALSE)</f>
        <v>20.11</v>
      </c>
      <c r="AP10">
        <v>20.11</v>
      </c>
      <c r="AQ10" s="15">
        <f t="shared" si="0"/>
        <v>6.4352</v>
      </c>
    </row>
    <row r="11" spans="1:43" x14ac:dyDescent="0.25">
      <c r="A11" t="s">
        <v>1774</v>
      </c>
      <c r="B11" t="s">
        <v>32</v>
      </c>
      <c r="C11" t="s">
        <v>92</v>
      </c>
      <c r="D11" t="s">
        <v>93</v>
      </c>
      <c r="E11">
        <v>43187</v>
      </c>
      <c r="F11" t="s">
        <v>94</v>
      </c>
      <c r="G11">
        <v>4821</v>
      </c>
      <c r="H11">
        <v>401</v>
      </c>
      <c r="I11" t="s">
        <v>887</v>
      </c>
      <c r="J11" t="s">
        <v>73</v>
      </c>
      <c r="K11" t="s">
        <v>44</v>
      </c>
      <c r="L11" t="s">
        <v>74</v>
      </c>
      <c r="M11">
        <v>1040</v>
      </c>
      <c r="N11">
        <v>1255</v>
      </c>
      <c r="O11" t="s">
        <v>55</v>
      </c>
      <c r="P11">
        <v>803</v>
      </c>
      <c r="Q11" t="s">
        <v>56</v>
      </c>
      <c r="R11">
        <v>1</v>
      </c>
      <c r="S11" s="1">
        <v>43479</v>
      </c>
      <c r="T11" s="1">
        <v>43607</v>
      </c>
      <c r="U11" t="s">
        <v>888</v>
      </c>
      <c r="V11" t="s">
        <v>39</v>
      </c>
      <c r="W11">
        <v>0</v>
      </c>
      <c r="X11">
        <v>0</v>
      </c>
      <c r="Y11">
        <v>500</v>
      </c>
      <c r="Z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0.1</v>
      </c>
      <c r="AK11" t="s">
        <v>889</v>
      </c>
      <c r="AL11" t="s">
        <v>890</v>
      </c>
      <c r="AN11">
        <v>40</v>
      </c>
      <c r="AO11">
        <f>VLOOKUP(CONCATENATE(F11,TRIM(G11)),'Avg Attend'!$A$2:$D$252,4,FALSE)</f>
        <v>32.22</v>
      </c>
      <c r="AP11">
        <v>32.22</v>
      </c>
      <c r="AQ11" s="15">
        <f t="shared" si="0"/>
        <v>2.4548571428571426</v>
      </c>
    </row>
    <row r="12" spans="1:43" x14ac:dyDescent="0.25">
      <c r="A12" t="s">
        <v>1774</v>
      </c>
      <c r="B12" t="s">
        <v>32</v>
      </c>
      <c r="C12" t="s">
        <v>92</v>
      </c>
      <c r="D12" t="s">
        <v>93</v>
      </c>
      <c r="E12">
        <v>48096</v>
      </c>
      <c r="F12" t="s">
        <v>94</v>
      </c>
      <c r="G12">
        <v>4822</v>
      </c>
      <c r="H12">
        <v>301</v>
      </c>
      <c r="I12" t="s">
        <v>283</v>
      </c>
      <c r="J12" t="s">
        <v>76</v>
      </c>
      <c r="K12" t="s">
        <v>44</v>
      </c>
      <c r="L12" t="s">
        <v>45</v>
      </c>
      <c r="M12">
        <v>1715</v>
      </c>
      <c r="N12">
        <v>1820</v>
      </c>
      <c r="O12" t="s">
        <v>399</v>
      </c>
      <c r="Q12" t="s">
        <v>97</v>
      </c>
      <c r="R12">
        <v>1</v>
      </c>
      <c r="S12" s="1">
        <v>43479</v>
      </c>
      <c r="T12" s="1">
        <v>43607</v>
      </c>
      <c r="U12" t="s">
        <v>379</v>
      </c>
      <c r="V12" t="s">
        <v>39</v>
      </c>
      <c r="W12">
        <v>0</v>
      </c>
      <c r="X12">
        <v>0</v>
      </c>
      <c r="Y12">
        <v>80</v>
      </c>
      <c r="Z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0.1943</v>
      </c>
      <c r="AK12" t="s">
        <v>934</v>
      </c>
      <c r="AL12" t="s">
        <v>933</v>
      </c>
      <c r="AN12">
        <v>88.4</v>
      </c>
      <c r="AO12">
        <f>VLOOKUP(CONCATENATE(F12,TRIM(G12)),'Avg Attend'!$A$2:$D$252,4,FALSE)</f>
        <v>21.69</v>
      </c>
      <c r="AP12">
        <v>21.69</v>
      </c>
      <c r="AQ12" s="15">
        <f t="shared" si="0"/>
        <v>3.6521828571428574</v>
      </c>
    </row>
    <row r="13" spans="1:43" x14ac:dyDescent="0.25">
      <c r="A13" t="s">
        <v>1774</v>
      </c>
      <c r="B13" t="s">
        <v>32</v>
      </c>
      <c r="C13" t="s">
        <v>92</v>
      </c>
      <c r="D13" t="s">
        <v>93</v>
      </c>
      <c r="E13">
        <v>47691</v>
      </c>
      <c r="F13" t="s">
        <v>94</v>
      </c>
      <c r="G13">
        <v>4822</v>
      </c>
      <c r="H13">
        <v>402</v>
      </c>
      <c r="I13" t="s">
        <v>283</v>
      </c>
      <c r="J13" t="s">
        <v>35</v>
      </c>
      <c r="K13" t="s">
        <v>44</v>
      </c>
      <c r="L13" t="s">
        <v>108</v>
      </c>
      <c r="M13">
        <v>820</v>
      </c>
      <c r="N13">
        <v>910</v>
      </c>
      <c r="O13" t="s">
        <v>55</v>
      </c>
      <c r="P13">
        <v>803</v>
      </c>
      <c r="Q13" t="s">
        <v>56</v>
      </c>
      <c r="R13">
        <v>1</v>
      </c>
      <c r="S13" s="1">
        <v>43479</v>
      </c>
      <c r="T13" s="1">
        <v>43607</v>
      </c>
      <c r="U13" t="s">
        <v>420</v>
      </c>
      <c r="V13" t="s">
        <v>39</v>
      </c>
      <c r="W13">
        <v>0</v>
      </c>
      <c r="X13">
        <v>0</v>
      </c>
      <c r="Y13">
        <v>500</v>
      </c>
      <c r="Z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0.1943</v>
      </c>
      <c r="AK13" t="s">
        <v>893</v>
      </c>
      <c r="AL13" t="s">
        <v>890</v>
      </c>
      <c r="AN13">
        <v>84</v>
      </c>
      <c r="AO13">
        <f>VLOOKUP(CONCATENATE(F13,TRIM(G13)),'Avg Attend'!$A$2:$D$252,4,FALSE)</f>
        <v>21.69</v>
      </c>
      <c r="AP13">
        <v>21.69</v>
      </c>
      <c r="AQ13" s="15">
        <f t="shared" si="0"/>
        <v>3.4704000000000002</v>
      </c>
    </row>
    <row r="14" spans="1:43" x14ac:dyDescent="0.25">
      <c r="A14" t="s">
        <v>1774</v>
      </c>
      <c r="B14" t="s">
        <v>32</v>
      </c>
      <c r="C14" t="s">
        <v>92</v>
      </c>
      <c r="D14" t="s">
        <v>93</v>
      </c>
      <c r="E14">
        <v>47920</v>
      </c>
      <c r="F14" t="s">
        <v>94</v>
      </c>
      <c r="G14">
        <v>4822</v>
      </c>
      <c r="H14">
        <v>501</v>
      </c>
      <c r="I14" t="s">
        <v>283</v>
      </c>
      <c r="J14" t="s">
        <v>35</v>
      </c>
      <c r="K14" t="s">
        <v>44</v>
      </c>
      <c r="L14" t="s">
        <v>45</v>
      </c>
      <c r="M14">
        <v>1200</v>
      </c>
      <c r="N14">
        <v>1305</v>
      </c>
      <c r="O14" t="s">
        <v>49</v>
      </c>
      <c r="P14">
        <v>325</v>
      </c>
      <c r="Q14" t="s">
        <v>51</v>
      </c>
      <c r="R14">
        <v>1</v>
      </c>
      <c r="S14" s="1">
        <v>43479</v>
      </c>
      <c r="T14" s="1">
        <v>43607</v>
      </c>
      <c r="U14" t="s">
        <v>394</v>
      </c>
      <c r="V14" t="s">
        <v>39</v>
      </c>
      <c r="W14">
        <v>0</v>
      </c>
      <c r="X14">
        <v>0</v>
      </c>
      <c r="Y14">
        <v>49</v>
      </c>
      <c r="Z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0.1943</v>
      </c>
      <c r="AK14" t="s">
        <v>894</v>
      </c>
      <c r="AL14" t="s">
        <v>886</v>
      </c>
      <c r="AN14">
        <v>88.4</v>
      </c>
      <c r="AO14">
        <f>VLOOKUP(CONCATENATE(F14,TRIM(G14)),'Avg Attend'!$A$2:$D$252,4,FALSE)</f>
        <v>21.69</v>
      </c>
      <c r="AP14">
        <v>21.69</v>
      </c>
      <c r="AQ14" s="15">
        <f t="shared" si="0"/>
        <v>3.6521828571428574</v>
      </c>
    </row>
    <row r="15" spans="1:43" x14ac:dyDescent="0.25">
      <c r="A15" t="s">
        <v>1774</v>
      </c>
      <c r="B15" t="s">
        <v>32</v>
      </c>
      <c r="C15" t="s">
        <v>92</v>
      </c>
      <c r="D15" t="s">
        <v>93</v>
      </c>
      <c r="E15">
        <v>47180</v>
      </c>
      <c r="F15" t="s">
        <v>98</v>
      </c>
      <c r="G15">
        <v>3031</v>
      </c>
      <c r="H15">
        <v>401</v>
      </c>
      <c r="I15" t="s">
        <v>895</v>
      </c>
      <c r="J15" t="s">
        <v>73</v>
      </c>
      <c r="K15" t="s">
        <v>44</v>
      </c>
      <c r="L15" t="s">
        <v>48</v>
      </c>
      <c r="M15">
        <v>810</v>
      </c>
      <c r="N15">
        <v>1300</v>
      </c>
      <c r="O15" t="s">
        <v>55</v>
      </c>
      <c r="Q15" t="s">
        <v>56</v>
      </c>
      <c r="R15">
        <v>1</v>
      </c>
      <c r="S15" s="1">
        <v>43479</v>
      </c>
      <c r="T15" s="1">
        <v>43607</v>
      </c>
      <c r="U15" t="s">
        <v>421</v>
      </c>
      <c r="V15" t="s">
        <v>39</v>
      </c>
      <c r="W15">
        <v>0</v>
      </c>
      <c r="X15">
        <v>0</v>
      </c>
      <c r="Y15">
        <v>500</v>
      </c>
      <c r="Z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0.2</v>
      </c>
      <c r="AK15" t="s">
        <v>896</v>
      </c>
      <c r="AL15" t="s">
        <v>829</v>
      </c>
      <c r="AN15">
        <v>80</v>
      </c>
      <c r="AO15">
        <f>VLOOKUP(CONCATENATE(F15,TRIM(G15)),'Avg Attend'!$A$2:$D$252,4,FALSE)</f>
        <v>39.64</v>
      </c>
      <c r="AP15">
        <v>39.64</v>
      </c>
      <c r="AQ15" s="15">
        <f t="shared" si="0"/>
        <v>6.0403809523809517</v>
      </c>
    </row>
    <row r="16" spans="1:43" x14ac:dyDescent="0.25">
      <c r="A16" t="s">
        <v>1774</v>
      </c>
      <c r="B16" t="s">
        <v>32</v>
      </c>
      <c r="C16" t="s">
        <v>92</v>
      </c>
      <c r="D16" t="s">
        <v>93</v>
      </c>
      <c r="E16">
        <v>47181</v>
      </c>
      <c r="F16" t="s">
        <v>98</v>
      </c>
      <c r="G16">
        <v>3031</v>
      </c>
      <c r="H16">
        <v>402</v>
      </c>
      <c r="I16" t="s">
        <v>895</v>
      </c>
      <c r="J16" t="s">
        <v>35</v>
      </c>
      <c r="K16" t="s">
        <v>44</v>
      </c>
      <c r="L16" t="s">
        <v>108</v>
      </c>
      <c r="M16">
        <v>820</v>
      </c>
      <c r="N16">
        <v>1010</v>
      </c>
      <c r="O16" t="s">
        <v>55</v>
      </c>
      <c r="Q16" t="s">
        <v>56</v>
      </c>
      <c r="R16" t="s">
        <v>38</v>
      </c>
      <c r="S16" s="1">
        <v>43479</v>
      </c>
      <c r="T16" s="1">
        <v>43607</v>
      </c>
      <c r="U16" t="s">
        <v>423</v>
      </c>
      <c r="V16" t="s">
        <v>39</v>
      </c>
      <c r="W16">
        <v>0</v>
      </c>
      <c r="X16">
        <v>0</v>
      </c>
      <c r="Y16">
        <v>500</v>
      </c>
      <c r="Z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0.1943</v>
      </c>
      <c r="AK16" t="s">
        <v>897</v>
      </c>
      <c r="AL16" t="s">
        <v>829</v>
      </c>
      <c r="AN16">
        <v>168</v>
      </c>
      <c r="AO16">
        <f>VLOOKUP(CONCATENATE(F16,TRIM(G16)),'Avg Attend'!$A$2:$D$252,4,FALSE)</f>
        <v>39.64</v>
      </c>
      <c r="AP16">
        <v>39.64</v>
      </c>
      <c r="AQ16" s="15">
        <f t="shared" si="0"/>
        <v>12.684800000000001</v>
      </c>
    </row>
    <row r="17" spans="1:43" x14ac:dyDescent="0.25">
      <c r="A17" t="s">
        <v>1774</v>
      </c>
      <c r="B17" t="s">
        <v>32</v>
      </c>
      <c r="C17" t="s">
        <v>92</v>
      </c>
      <c r="D17" t="s">
        <v>93</v>
      </c>
      <c r="E17">
        <v>47182</v>
      </c>
      <c r="F17" t="s">
        <v>98</v>
      </c>
      <c r="G17">
        <v>3031</v>
      </c>
      <c r="H17">
        <v>403</v>
      </c>
      <c r="I17" t="s">
        <v>895</v>
      </c>
      <c r="J17" t="s">
        <v>35</v>
      </c>
      <c r="K17" t="s">
        <v>44</v>
      </c>
      <c r="L17" t="s">
        <v>108</v>
      </c>
      <c r="M17">
        <v>820</v>
      </c>
      <c r="N17">
        <v>1010</v>
      </c>
      <c r="O17" t="s">
        <v>55</v>
      </c>
      <c r="Q17" t="s">
        <v>56</v>
      </c>
      <c r="R17" t="s">
        <v>38</v>
      </c>
      <c r="S17" s="1">
        <v>43479</v>
      </c>
      <c r="T17" s="1">
        <v>43607</v>
      </c>
      <c r="U17" t="s">
        <v>423</v>
      </c>
      <c r="V17" t="s">
        <v>39</v>
      </c>
      <c r="W17">
        <v>0</v>
      </c>
      <c r="X17">
        <v>0</v>
      </c>
      <c r="Y17">
        <v>500</v>
      </c>
      <c r="Z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0.1943</v>
      </c>
      <c r="AK17" t="s">
        <v>897</v>
      </c>
      <c r="AL17" t="s">
        <v>829</v>
      </c>
      <c r="AN17">
        <v>168</v>
      </c>
      <c r="AO17">
        <f>VLOOKUP(CONCATENATE(F17,TRIM(G17)),'Avg Attend'!$A$2:$D$252,4,FALSE)</f>
        <v>39.64</v>
      </c>
      <c r="AP17">
        <v>39.64</v>
      </c>
      <c r="AQ17" s="15">
        <f t="shared" si="0"/>
        <v>12.684800000000001</v>
      </c>
    </row>
    <row r="18" spans="1:43" x14ac:dyDescent="0.25">
      <c r="A18" t="s">
        <v>1774</v>
      </c>
      <c r="B18" t="s">
        <v>32</v>
      </c>
      <c r="C18" t="s">
        <v>92</v>
      </c>
      <c r="D18" t="s">
        <v>93</v>
      </c>
      <c r="E18">
        <v>47183</v>
      </c>
      <c r="F18" t="s">
        <v>98</v>
      </c>
      <c r="G18">
        <v>3031</v>
      </c>
      <c r="H18">
        <v>404</v>
      </c>
      <c r="I18" t="s">
        <v>895</v>
      </c>
      <c r="J18" t="s">
        <v>35</v>
      </c>
      <c r="K18" t="s">
        <v>44</v>
      </c>
      <c r="L18" t="s">
        <v>108</v>
      </c>
      <c r="M18">
        <v>820</v>
      </c>
      <c r="N18">
        <v>1010</v>
      </c>
      <c r="O18" t="s">
        <v>55</v>
      </c>
      <c r="Q18" t="s">
        <v>56</v>
      </c>
      <c r="R18" t="s">
        <v>38</v>
      </c>
      <c r="S18" s="1">
        <v>43479</v>
      </c>
      <c r="T18" s="1">
        <v>43607</v>
      </c>
      <c r="U18" t="s">
        <v>419</v>
      </c>
      <c r="V18" t="s">
        <v>39</v>
      </c>
      <c r="W18">
        <v>0</v>
      </c>
      <c r="X18">
        <v>0</v>
      </c>
      <c r="Y18">
        <v>500</v>
      </c>
      <c r="Z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0.2</v>
      </c>
      <c r="AK18" t="s">
        <v>897</v>
      </c>
      <c r="AL18" t="s">
        <v>829</v>
      </c>
      <c r="AN18">
        <v>168</v>
      </c>
      <c r="AO18">
        <f>VLOOKUP(CONCATENATE(F18,TRIM(G18)),'Avg Attend'!$A$2:$D$252,4,FALSE)</f>
        <v>39.64</v>
      </c>
      <c r="AP18">
        <v>39.64</v>
      </c>
      <c r="AQ18" s="15">
        <f t="shared" si="0"/>
        <v>12.684800000000001</v>
      </c>
    </row>
    <row r="19" spans="1:43" x14ac:dyDescent="0.25">
      <c r="A19" t="s">
        <v>1774</v>
      </c>
      <c r="B19" t="s">
        <v>32</v>
      </c>
      <c r="C19" t="s">
        <v>92</v>
      </c>
      <c r="D19" t="s">
        <v>93</v>
      </c>
      <c r="E19">
        <v>48117</v>
      </c>
      <c r="F19" t="s">
        <v>98</v>
      </c>
      <c r="G19">
        <v>3031</v>
      </c>
      <c r="H19">
        <v>405</v>
      </c>
      <c r="I19" t="s">
        <v>895</v>
      </c>
      <c r="J19" t="s">
        <v>35</v>
      </c>
      <c r="K19" t="s">
        <v>44</v>
      </c>
      <c r="L19" t="s">
        <v>108</v>
      </c>
      <c r="M19">
        <v>820</v>
      </c>
      <c r="N19">
        <v>1010</v>
      </c>
      <c r="O19" t="s">
        <v>55</v>
      </c>
      <c r="Q19" t="s">
        <v>56</v>
      </c>
      <c r="R19" t="s">
        <v>38</v>
      </c>
      <c r="S19" s="1">
        <v>43479</v>
      </c>
      <c r="T19" s="1">
        <v>43607</v>
      </c>
      <c r="U19" t="s">
        <v>379</v>
      </c>
      <c r="V19" t="s">
        <v>39</v>
      </c>
      <c r="W19">
        <v>0</v>
      </c>
      <c r="X19">
        <v>0</v>
      </c>
      <c r="Y19">
        <v>500</v>
      </c>
      <c r="Z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0.1943</v>
      </c>
      <c r="AK19" t="s">
        <v>897</v>
      </c>
      <c r="AL19" t="s">
        <v>829</v>
      </c>
      <c r="AN19">
        <v>168</v>
      </c>
      <c r="AO19">
        <f>VLOOKUP(CONCATENATE(F19,TRIM(G19)),'Avg Attend'!$A$2:$D$252,4,FALSE)</f>
        <v>39.64</v>
      </c>
      <c r="AP19">
        <v>39.64</v>
      </c>
      <c r="AQ19" s="15">
        <f t="shared" si="0"/>
        <v>12.684800000000001</v>
      </c>
    </row>
    <row r="20" spans="1:43" x14ac:dyDescent="0.25">
      <c r="A20" t="s">
        <v>1774</v>
      </c>
      <c r="B20" t="s">
        <v>32</v>
      </c>
      <c r="C20" t="s">
        <v>92</v>
      </c>
      <c r="D20" t="s">
        <v>93</v>
      </c>
      <c r="E20">
        <v>48118</v>
      </c>
      <c r="F20" t="s">
        <v>98</v>
      </c>
      <c r="G20">
        <v>3031</v>
      </c>
      <c r="H20">
        <v>406</v>
      </c>
      <c r="I20" t="s">
        <v>895</v>
      </c>
      <c r="J20" t="s">
        <v>35</v>
      </c>
      <c r="K20" t="s">
        <v>44</v>
      </c>
      <c r="L20" t="s">
        <v>108</v>
      </c>
      <c r="M20">
        <v>820</v>
      </c>
      <c r="N20">
        <v>1010</v>
      </c>
      <c r="O20" t="s">
        <v>55</v>
      </c>
      <c r="Q20" t="s">
        <v>56</v>
      </c>
      <c r="R20" t="s">
        <v>38</v>
      </c>
      <c r="S20" s="1">
        <v>43479</v>
      </c>
      <c r="T20" s="1">
        <v>43607</v>
      </c>
      <c r="U20" t="s">
        <v>379</v>
      </c>
      <c r="V20" t="s">
        <v>39</v>
      </c>
      <c r="W20">
        <v>0</v>
      </c>
      <c r="X20">
        <v>0</v>
      </c>
      <c r="Y20">
        <v>500</v>
      </c>
      <c r="Z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0.1943</v>
      </c>
      <c r="AK20" t="s">
        <v>897</v>
      </c>
      <c r="AL20" t="s">
        <v>829</v>
      </c>
      <c r="AN20">
        <v>168</v>
      </c>
      <c r="AO20">
        <f>VLOOKUP(CONCATENATE(F20,TRIM(G20)),'Avg Attend'!$A$2:$D$252,4,FALSE)</f>
        <v>39.64</v>
      </c>
      <c r="AP20">
        <v>39.64</v>
      </c>
      <c r="AQ20" s="15">
        <f t="shared" si="0"/>
        <v>12.684800000000001</v>
      </c>
    </row>
    <row r="21" spans="1:43" x14ac:dyDescent="0.25">
      <c r="A21" t="s">
        <v>1774</v>
      </c>
      <c r="B21" t="s">
        <v>32</v>
      </c>
      <c r="C21" t="s">
        <v>92</v>
      </c>
      <c r="D21" t="s">
        <v>93</v>
      </c>
      <c r="E21">
        <v>47187</v>
      </c>
      <c r="F21" t="s">
        <v>98</v>
      </c>
      <c r="G21">
        <v>3031</v>
      </c>
      <c r="H21">
        <v>408</v>
      </c>
      <c r="I21" t="s">
        <v>895</v>
      </c>
      <c r="J21" t="s">
        <v>35</v>
      </c>
      <c r="K21" t="s">
        <v>44</v>
      </c>
      <c r="L21" t="s">
        <v>108</v>
      </c>
      <c r="M21">
        <v>1020</v>
      </c>
      <c r="N21">
        <v>1210</v>
      </c>
      <c r="O21" t="s">
        <v>55</v>
      </c>
      <c r="Q21" t="s">
        <v>56</v>
      </c>
      <c r="R21" t="s">
        <v>38</v>
      </c>
      <c r="S21" s="1">
        <v>43479</v>
      </c>
      <c r="T21" s="1">
        <v>43607</v>
      </c>
      <c r="U21" t="s">
        <v>898</v>
      </c>
      <c r="V21" t="s">
        <v>39</v>
      </c>
      <c r="W21">
        <v>0</v>
      </c>
      <c r="X21">
        <v>0</v>
      </c>
      <c r="Y21">
        <v>500</v>
      </c>
      <c r="Z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0.1943</v>
      </c>
      <c r="AK21" t="s">
        <v>899</v>
      </c>
      <c r="AL21" t="s">
        <v>829</v>
      </c>
      <c r="AN21">
        <v>168</v>
      </c>
      <c r="AO21">
        <f>VLOOKUP(CONCATENATE(F21,TRIM(G21)),'Avg Attend'!$A$2:$D$252,4,FALSE)</f>
        <v>39.64</v>
      </c>
      <c r="AP21">
        <v>39.64</v>
      </c>
      <c r="AQ21" s="15">
        <f t="shared" si="0"/>
        <v>12.684800000000001</v>
      </c>
    </row>
    <row r="22" spans="1:43" x14ac:dyDescent="0.25">
      <c r="A22" t="s">
        <v>1774</v>
      </c>
      <c r="B22" t="s">
        <v>32</v>
      </c>
      <c r="C22" t="s">
        <v>92</v>
      </c>
      <c r="D22" t="s">
        <v>93</v>
      </c>
      <c r="E22">
        <v>47188</v>
      </c>
      <c r="F22" t="s">
        <v>98</v>
      </c>
      <c r="G22">
        <v>3031</v>
      </c>
      <c r="H22">
        <v>409</v>
      </c>
      <c r="I22" t="s">
        <v>895</v>
      </c>
      <c r="J22" t="s">
        <v>35</v>
      </c>
      <c r="K22" t="s">
        <v>44</v>
      </c>
      <c r="L22" t="s">
        <v>108</v>
      </c>
      <c r="M22">
        <v>1020</v>
      </c>
      <c r="N22">
        <v>1210</v>
      </c>
      <c r="O22" t="s">
        <v>55</v>
      </c>
      <c r="Q22" t="s">
        <v>56</v>
      </c>
      <c r="R22" t="s">
        <v>38</v>
      </c>
      <c r="S22" s="1">
        <v>43479</v>
      </c>
      <c r="T22" s="1">
        <v>43607</v>
      </c>
      <c r="U22" t="s">
        <v>898</v>
      </c>
      <c r="V22" t="s">
        <v>39</v>
      </c>
      <c r="W22">
        <v>0</v>
      </c>
      <c r="X22">
        <v>0</v>
      </c>
      <c r="Y22">
        <v>500</v>
      </c>
      <c r="Z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0.1943</v>
      </c>
      <c r="AK22" t="s">
        <v>899</v>
      </c>
      <c r="AL22" t="s">
        <v>829</v>
      </c>
      <c r="AN22">
        <v>168</v>
      </c>
      <c r="AO22">
        <f>VLOOKUP(CONCATENATE(F22,TRIM(G22)),'Avg Attend'!$A$2:$D$252,4,FALSE)</f>
        <v>39.64</v>
      </c>
      <c r="AP22">
        <v>39.64</v>
      </c>
      <c r="AQ22" s="15">
        <f t="shared" si="0"/>
        <v>12.684800000000001</v>
      </c>
    </row>
    <row r="23" spans="1:43" x14ac:dyDescent="0.25">
      <c r="A23" t="s">
        <v>1774</v>
      </c>
      <c r="B23" t="s">
        <v>32</v>
      </c>
      <c r="C23" t="s">
        <v>92</v>
      </c>
      <c r="D23" t="s">
        <v>93</v>
      </c>
      <c r="E23">
        <v>47189</v>
      </c>
      <c r="F23" t="s">
        <v>98</v>
      </c>
      <c r="G23">
        <v>3031</v>
      </c>
      <c r="H23">
        <v>410</v>
      </c>
      <c r="I23" t="s">
        <v>895</v>
      </c>
      <c r="J23" t="s">
        <v>35</v>
      </c>
      <c r="K23" t="s">
        <v>44</v>
      </c>
      <c r="L23" t="s">
        <v>108</v>
      </c>
      <c r="M23">
        <v>1020</v>
      </c>
      <c r="N23">
        <v>1210</v>
      </c>
      <c r="O23" t="s">
        <v>55</v>
      </c>
      <c r="Q23" t="s">
        <v>56</v>
      </c>
      <c r="R23" t="s">
        <v>38</v>
      </c>
      <c r="S23" s="1">
        <v>43479</v>
      </c>
      <c r="T23" s="1">
        <v>43607</v>
      </c>
      <c r="U23" t="s">
        <v>416</v>
      </c>
      <c r="V23" t="s">
        <v>39</v>
      </c>
      <c r="W23">
        <v>0</v>
      </c>
      <c r="X23">
        <v>0</v>
      </c>
      <c r="Y23">
        <v>500</v>
      </c>
      <c r="Z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0.2</v>
      </c>
      <c r="AK23" t="s">
        <v>899</v>
      </c>
      <c r="AL23" t="s">
        <v>829</v>
      </c>
      <c r="AN23">
        <v>168</v>
      </c>
      <c r="AO23">
        <f>VLOOKUP(CONCATENATE(F23,TRIM(G23)),'Avg Attend'!$A$2:$D$252,4,FALSE)</f>
        <v>39.64</v>
      </c>
      <c r="AP23">
        <v>39.64</v>
      </c>
      <c r="AQ23" s="15">
        <f t="shared" si="0"/>
        <v>12.684800000000001</v>
      </c>
    </row>
    <row r="24" spans="1:43" x14ac:dyDescent="0.25">
      <c r="A24" t="s">
        <v>1774</v>
      </c>
      <c r="B24" t="s">
        <v>32</v>
      </c>
      <c r="C24" t="s">
        <v>92</v>
      </c>
      <c r="D24" t="s">
        <v>93</v>
      </c>
      <c r="E24">
        <v>47190</v>
      </c>
      <c r="F24" t="s">
        <v>98</v>
      </c>
      <c r="G24">
        <v>3031</v>
      </c>
      <c r="H24">
        <v>411</v>
      </c>
      <c r="I24" t="s">
        <v>895</v>
      </c>
      <c r="J24" t="s">
        <v>35</v>
      </c>
      <c r="K24" t="s">
        <v>44</v>
      </c>
      <c r="L24" t="s">
        <v>108</v>
      </c>
      <c r="M24">
        <v>1020</v>
      </c>
      <c r="N24">
        <v>1210</v>
      </c>
      <c r="O24" t="s">
        <v>55</v>
      </c>
      <c r="Q24" t="s">
        <v>56</v>
      </c>
      <c r="R24" t="s">
        <v>38</v>
      </c>
      <c r="S24" s="1">
        <v>43479</v>
      </c>
      <c r="T24" s="1">
        <v>43607</v>
      </c>
      <c r="U24" t="s">
        <v>416</v>
      </c>
      <c r="V24" t="s">
        <v>39</v>
      </c>
      <c r="W24">
        <v>0</v>
      </c>
      <c r="X24">
        <v>0</v>
      </c>
      <c r="Y24">
        <v>500</v>
      </c>
      <c r="Z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0.2</v>
      </c>
      <c r="AK24" t="s">
        <v>899</v>
      </c>
      <c r="AL24" t="s">
        <v>829</v>
      </c>
      <c r="AN24">
        <v>168</v>
      </c>
      <c r="AO24">
        <f>VLOOKUP(CONCATENATE(F24,TRIM(G24)),'Avg Attend'!$A$2:$D$252,4,FALSE)</f>
        <v>39.64</v>
      </c>
      <c r="AP24">
        <v>39.64</v>
      </c>
      <c r="AQ24" s="15">
        <f t="shared" si="0"/>
        <v>12.684800000000001</v>
      </c>
    </row>
    <row r="25" spans="1:43" x14ac:dyDescent="0.25">
      <c r="A25" t="s">
        <v>1774</v>
      </c>
      <c r="B25" t="s">
        <v>32</v>
      </c>
      <c r="C25" t="s">
        <v>92</v>
      </c>
      <c r="D25" t="s">
        <v>93</v>
      </c>
      <c r="E25">
        <v>47193</v>
      </c>
      <c r="F25" t="s">
        <v>98</v>
      </c>
      <c r="G25">
        <v>3031</v>
      </c>
      <c r="H25">
        <v>414</v>
      </c>
      <c r="I25" t="s">
        <v>895</v>
      </c>
      <c r="J25" t="s">
        <v>35</v>
      </c>
      <c r="K25" t="s">
        <v>44</v>
      </c>
      <c r="L25" t="s">
        <v>108</v>
      </c>
      <c r="M25">
        <v>1020</v>
      </c>
      <c r="N25">
        <v>1210</v>
      </c>
      <c r="O25" t="s">
        <v>55</v>
      </c>
      <c r="Q25" t="s">
        <v>56</v>
      </c>
      <c r="R25" t="s">
        <v>38</v>
      </c>
      <c r="S25" s="1">
        <v>43479</v>
      </c>
      <c r="T25" s="1">
        <v>43607</v>
      </c>
      <c r="U25" t="s">
        <v>424</v>
      </c>
      <c r="V25" t="s">
        <v>39</v>
      </c>
      <c r="W25">
        <v>0</v>
      </c>
      <c r="X25">
        <v>0</v>
      </c>
      <c r="Y25">
        <v>500</v>
      </c>
      <c r="Z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0.2</v>
      </c>
      <c r="AK25" t="s">
        <v>899</v>
      </c>
      <c r="AL25" t="s">
        <v>829</v>
      </c>
      <c r="AN25">
        <v>168</v>
      </c>
      <c r="AO25">
        <f>VLOOKUP(CONCATENATE(F25,TRIM(G25)),'Avg Attend'!$A$2:$D$252,4,FALSE)</f>
        <v>39.64</v>
      </c>
      <c r="AP25">
        <v>39.64</v>
      </c>
      <c r="AQ25" s="15">
        <f t="shared" si="0"/>
        <v>12.684800000000001</v>
      </c>
    </row>
    <row r="26" spans="1:43" x14ac:dyDescent="0.25">
      <c r="A26" t="s">
        <v>1774</v>
      </c>
      <c r="B26" t="s">
        <v>32</v>
      </c>
      <c r="C26" t="s">
        <v>92</v>
      </c>
      <c r="D26" t="s">
        <v>93</v>
      </c>
      <c r="E26">
        <v>47194</v>
      </c>
      <c r="F26" t="s">
        <v>98</v>
      </c>
      <c r="G26">
        <v>3031</v>
      </c>
      <c r="H26">
        <v>415</v>
      </c>
      <c r="I26" t="s">
        <v>895</v>
      </c>
      <c r="J26" t="s">
        <v>35</v>
      </c>
      <c r="K26" t="s">
        <v>44</v>
      </c>
      <c r="L26" t="s">
        <v>108</v>
      </c>
      <c r="M26">
        <v>1020</v>
      </c>
      <c r="N26">
        <v>1210</v>
      </c>
      <c r="O26" t="s">
        <v>55</v>
      </c>
      <c r="Q26" t="s">
        <v>56</v>
      </c>
      <c r="R26" t="s">
        <v>38</v>
      </c>
      <c r="S26" s="1">
        <v>43479</v>
      </c>
      <c r="T26" s="1">
        <v>43607</v>
      </c>
      <c r="U26" t="s">
        <v>424</v>
      </c>
      <c r="V26" t="s">
        <v>39</v>
      </c>
      <c r="W26">
        <v>0</v>
      </c>
      <c r="X26">
        <v>0</v>
      </c>
      <c r="Y26">
        <v>500</v>
      </c>
      <c r="Z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0.2</v>
      </c>
      <c r="AK26" t="s">
        <v>899</v>
      </c>
      <c r="AL26" t="s">
        <v>829</v>
      </c>
      <c r="AN26">
        <v>168</v>
      </c>
      <c r="AO26">
        <f>VLOOKUP(CONCATENATE(F26,TRIM(G26)),'Avg Attend'!$A$2:$D$252,4,FALSE)</f>
        <v>39.64</v>
      </c>
      <c r="AP26">
        <v>39.64</v>
      </c>
      <c r="AQ26" s="15">
        <f t="shared" si="0"/>
        <v>12.684800000000001</v>
      </c>
    </row>
    <row r="27" spans="1:43" x14ac:dyDescent="0.25">
      <c r="A27" t="s">
        <v>1774</v>
      </c>
      <c r="B27" t="s">
        <v>32</v>
      </c>
      <c r="C27" t="s">
        <v>92</v>
      </c>
      <c r="D27" t="s">
        <v>93</v>
      </c>
      <c r="E27">
        <v>47195</v>
      </c>
      <c r="F27" t="s">
        <v>98</v>
      </c>
      <c r="G27">
        <v>3031</v>
      </c>
      <c r="H27">
        <v>416</v>
      </c>
      <c r="I27" t="s">
        <v>895</v>
      </c>
      <c r="J27" t="s">
        <v>76</v>
      </c>
      <c r="K27" t="s">
        <v>44</v>
      </c>
      <c r="L27" t="s">
        <v>45</v>
      </c>
      <c r="M27">
        <v>1835</v>
      </c>
      <c r="N27">
        <v>2050</v>
      </c>
      <c r="O27" t="s">
        <v>55</v>
      </c>
      <c r="Q27" t="s">
        <v>56</v>
      </c>
      <c r="R27" t="s">
        <v>38</v>
      </c>
      <c r="S27" s="1">
        <v>43479</v>
      </c>
      <c r="T27" s="1">
        <v>43607</v>
      </c>
      <c r="U27" t="s">
        <v>425</v>
      </c>
      <c r="V27" t="s">
        <v>39</v>
      </c>
      <c r="W27">
        <v>0</v>
      </c>
      <c r="X27">
        <v>0</v>
      </c>
      <c r="Y27">
        <v>500</v>
      </c>
      <c r="Z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0.1943</v>
      </c>
      <c r="AK27" t="s">
        <v>900</v>
      </c>
      <c r="AL27" t="s">
        <v>829</v>
      </c>
      <c r="AN27">
        <v>170</v>
      </c>
      <c r="AO27">
        <f>VLOOKUP(CONCATENATE(F27,TRIM(G27)),'Avg Attend'!$A$2:$D$252,4,FALSE)</f>
        <v>39.64</v>
      </c>
      <c r="AP27">
        <v>39.64</v>
      </c>
      <c r="AQ27" s="15">
        <f t="shared" si="0"/>
        <v>12.835809523809525</v>
      </c>
    </row>
    <row r="28" spans="1:43" x14ac:dyDescent="0.25">
      <c r="A28" t="s">
        <v>1774</v>
      </c>
      <c r="B28" t="s">
        <v>32</v>
      </c>
      <c r="C28" t="s">
        <v>92</v>
      </c>
      <c r="D28" t="s">
        <v>93</v>
      </c>
      <c r="E28">
        <v>47196</v>
      </c>
      <c r="F28" t="s">
        <v>98</v>
      </c>
      <c r="G28">
        <v>3031</v>
      </c>
      <c r="H28">
        <v>417</v>
      </c>
      <c r="I28" t="s">
        <v>895</v>
      </c>
      <c r="J28" t="s">
        <v>76</v>
      </c>
      <c r="K28" t="s">
        <v>44</v>
      </c>
      <c r="L28" t="s">
        <v>45</v>
      </c>
      <c r="M28">
        <v>1835</v>
      </c>
      <c r="N28">
        <v>2050</v>
      </c>
      <c r="O28" t="s">
        <v>55</v>
      </c>
      <c r="Q28" t="s">
        <v>56</v>
      </c>
      <c r="R28" t="s">
        <v>38</v>
      </c>
      <c r="S28" s="1">
        <v>43479</v>
      </c>
      <c r="T28" s="1">
        <v>43607</v>
      </c>
      <c r="U28" t="s">
        <v>425</v>
      </c>
      <c r="V28" t="s">
        <v>39</v>
      </c>
      <c r="W28">
        <v>0</v>
      </c>
      <c r="X28">
        <v>0</v>
      </c>
      <c r="Y28">
        <v>500</v>
      </c>
      <c r="Z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0.1943</v>
      </c>
      <c r="AK28" t="s">
        <v>900</v>
      </c>
      <c r="AL28" t="s">
        <v>829</v>
      </c>
      <c r="AN28">
        <v>170</v>
      </c>
      <c r="AO28">
        <f>VLOOKUP(CONCATENATE(F28,TRIM(G28)),'Avg Attend'!$A$2:$D$252,4,FALSE)</f>
        <v>39.64</v>
      </c>
      <c r="AP28">
        <v>39.64</v>
      </c>
      <c r="AQ28" s="15">
        <f t="shared" si="0"/>
        <v>12.835809523809525</v>
      </c>
    </row>
    <row r="29" spans="1:43" x14ac:dyDescent="0.25">
      <c r="A29" t="s">
        <v>1774</v>
      </c>
      <c r="B29" t="s">
        <v>32</v>
      </c>
      <c r="C29" t="s">
        <v>92</v>
      </c>
      <c r="D29" t="s">
        <v>93</v>
      </c>
      <c r="E29">
        <v>47197</v>
      </c>
      <c r="F29" t="s">
        <v>98</v>
      </c>
      <c r="G29">
        <v>3031</v>
      </c>
      <c r="H29">
        <v>418</v>
      </c>
      <c r="I29" t="s">
        <v>895</v>
      </c>
      <c r="J29" t="s">
        <v>35</v>
      </c>
      <c r="K29" t="s">
        <v>44</v>
      </c>
      <c r="L29" t="s">
        <v>108</v>
      </c>
      <c r="M29">
        <v>1320</v>
      </c>
      <c r="N29">
        <v>1510</v>
      </c>
      <c r="O29" t="s">
        <v>55</v>
      </c>
      <c r="Q29" t="s">
        <v>56</v>
      </c>
      <c r="R29" t="s">
        <v>38</v>
      </c>
      <c r="S29" s="1">
        <v>43479</v>
      </c>
      <c r="T29" s="1">
        <v>43607</v>
      </c>
      <c r="U29" t="s">
        <v>383</v>
      </c>
      <c r="V29" t="s">
        <v>39</v>
      </c>
      <c r="W29">
        <v>0</v>
      </c>
      <c r="X29">
        <v>0</v>
      </c>
      <c r="Y29">
        <v>500</v>
      </c>
      <c r="Z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9.7100000000000006E-2</v>
      </c>
      <c r="AK29" t="s">
        <v>901</v>
      </c>
      <c r="AL29" t="s">
        <v>829</v>
      </c>
      <c r="AN29">
        <v>168</v>
      </c>
      <c r="AO29">
        <f>VLOOKUP(CONCATENATE(F29,TRIM(G29)),'Avg Attend'!$A$2:$D$252,4,FALSE)</f>
        <v>39.64</v>
      </c>
      <c r="AP29">
        <v>39.64</v>
      </c>
      <c r="AQ29" s="15">
        <f t="shared" si="0"/>
        <v>12.684800000000001</v>
      </c>
    </row>
    <row r="30" spans="1:43" x14ac:dyDescent="0.25">
      <c r="A30" t="s">
        <v>1774</v>
      </c>
      <c r="B30" t="s">
        <v>32</v>
      </c>
      <c r="C30" t="s">
        <v>92</v>
      </c>
      <c r="D30" t="s">
        <v>93</v>
      </c>
      <c r="E30">
        <v>47198</v>
      </c>
      <c r="F30" t="s">
        <v>98</v>
      </c>
      <c r="G30">
        <v>3031</v>
      </c>
      <c r="H30">
        <v>419</v>
      </c>
      <c r="I30" t="s">
        <v>895</v>
      </c>
      <c r="J30" t="s">
        <v>35</v>
      </c>
      <c r="K30" t="s">
        <v>44</v>
      </c>
      <c r="L30" t="s">
        <v>108</v>
      </c>
      <c r="M30">
        <v>1320</v>
      </c>
      <c r="N30">
        <v>1510</v>
      </c>
      <c r="O30" t="s">
        <v>55</v>
      </c>
      <c r="Q30" t="s">
        <v>56</v>
      </c>
      <c r="R30" t="s">
        <v>38</v>
      </c>
      <c r="S30" s="1">
        <v>43479</v>
      </c>
      <c r="T30" s="1">
        <v>43607</v>
      </c>
      <c r="U30" t="s">
        <v>902</v>
      </c>
      <c r="V30" t="s">
        <v>39</v>
      </c>
      <c r="W30">
        <v>0</v>
      </c>
      <c r="X30">
        <v>0</v>
      </c>
      <c r="Y30">
        <v>500</v>
      </c>
      <c r="Z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0.1943</v>
      </c>
      <c r="AK30" t="s">
        <v>901</v>
      </c>
      <c r="AL30" t="s">
        <v>829</v>
      </c>
      <c r="AN30">
        <v>168</v>
      </c>
      <c r="AO30">
        <f>VLOOKUP(CONCATENATE(F30,TRIM(G30)),'Avg Attend'!$A$2:$D$252,4,FALSE)</f>
        <v>39.64</v>
      </c>
      <c r="AP30">
        <v>39.64</v>
      </c>
      <c r="AQ30" s="15">
        <f t="shared" si="0"/>
        <v>12.684800000000001</v>
      </c>
    </row>
    <row r="31" spans="1:43" x14ac:dyDescent="0.25">
      <c r="A31" t="s">
        <v>1774</v>
      </c>
      <c r="B31" t="s">
        <v>32</v>
      </c>
      <c r="C31" t="s">
        <v>92</v>
      </c>
      <c r="D31" t="s">
        <v>93</v>
      </c>
      <c r="E31">
        <v>48090</v>
      </c>
      <c r="F31" t="s">
        <v>98</v>
      </c>
      <c r="G31">
        <v>3032</v>
      </c>
      <c r="H31">
        <v>301</v>
      </c>
      <c r="I31" t="s">
        <v>903</v>
      </c>
      <c r="J31" t="s">
        <v>35</v>
      </c>
      <c r="K31" t="s">
        <v>44</v>
      </c>
      <c r="L31" t="s">
        <v>284</v>
      </c>
      <c r="M31">
        <v>1225</v>
      </c>
      <c r="N31">
        <v>1445</v>
      </c>
      <c r="O31" t="s">
        <v>399</v>
      </c>
      <c r="Q31" t="s">
        <v>97</v>
      </c>
      <c r="R31">
        <v>1</v>
      </c>
      <c r="S31" s="1">
        <v>43479</v>
      </c>
      <c r="T31" s="1">
        <v>43607</v>
      </c>
      <c r="U31" t="s">
        <v>379</v>
      </c>
      <c r="V31" t="s">
        <v>39</v>
      </c>
      <c r="W31">
        <v>0</v>
      </c>
      <c r="X31">
        <v>0</v>
      </c>
      <c r="Y31">
        <v>100</v>
      </c>
      <c r="Z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0.1943</v>
      </c>
      <c r="AK31" t="s">
        <v>1814</v>
      </c>
      <c r="AL31" t="s">
        <v>933</v>
      </c>
      <c r="AN31">
        <v>85.8</v>
      </c>
      <c r="AO31">
        <f>VLOOKUP(CONCATENATE(F31,TRIM(G31)),'Avg Attend'!$A$2:$D$252,4,FALSE)</f>
        <v>36.47</v>
      </c>
      <c r="AP31">
        <v>36.47</v>
      </c>
      <c r="AQ31" s="15">
        <f t="shared" si="0"/>
        <v>5.9602399999999998</v>
      </c>
    </row>
    <row r="32" spans="1:43" x14ac:dyDescent="0.25">
      <c r="A32" t="s">
        <v>1774</v>
      </c>
      <c r="B32" t="s">
        <v>32</v>
      </c>
      <c r="C32" t="s">
        <v>92</v>
      </c>
      <c r="D32" t="s">
        <v>93</v>
      </c>
      <c r="E32">
        <v>47199</v>
      </c>
      <c r="F32" t="s">
        <v>98</v>
      </c>
      <c r="G32">
        <v>3032</v>
      </c>
      <c r="H32">
        <v>425</v>
      </c>
      <c r="I32" t="s">
        <v>903</v>
      </c>
      <c r="J32" t="s">
        <v>35</v>
      </c>
      <c r="K32" t="s">
        <v>44</v>
      </c>
      <c r="L32" t="s">
        <v>108</v>
      </c>
      <c r="M32">
        <v>1220</v>
      </c>
      <c r="N32">
        <v>1310</v>
      </c>
      <c r="O32" t="s">
        <v>55</v>
      </c>
      <c r="Q32" t="s">
        <v>56</v>
      </c>
      <c r="R32">
        <v>1</v>
      </c>
      <c r="S32" s="1">
        <v>43479</v>
      </c>
      <c r="T32" s="1">
        <v>43607</v>
      </c>
      <c r="U32" t="s">
        <v>453</v>
      </c>
      <c r="V32" t="s">
        <v>39</v>
      </c>
      <c r="W32">
        <v>0</v>
      </c>
      <c r="X32">
        <v>0</v>
      </c>
      <c r="Y32">
        <v>500</v>
      </c>
      <c r="Z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0.1943</v>
      </c>
      <c r="AK32" t="s">
        <v>904</v>
      </c>
      <c r="AL32" t="s">
        <v>829</v>
      </c>
      <c r="AN32">
        <v>84</v>
      </c>
      <c r="AO32">
        <f>VLOOKUP(CONCATENATE(F32,TRIM(G32)),'Avg Attend'!$A$2:$D$252,4,FALSE)</f>
        <v>36.47</v>
      </c>
      <c r="AP32">
        <v>36.47</v>
      </c>
      <c r="AQ32" s="15">
        <f t="shared" si="0"/>
        <v>5.8352000000000004</v>
      </c>
    </row>
    <row r="33" spans="1:43" x14ac:dyDescent="0.25">
      <c r="A33" t="s">
        <v>1774</v>
      </c>
      <c r="B33" t="s">
        <v>32</v>
      </c>
      <c r="C33" t="s">
        <v>92</v>
      </c>
      <c r="D33" t="s">
        <v>93</v>
      </c>
      <c r="E33">
        <v>47939</v>
      </c>
      <c r="F33" t="s">
        <v>98</v>
      </c>
      <c r="G33">
        <v>3032</v>
      </c>
      <c r="H33">
        <v>701</v>
      </c>
      <c r="I33" t="s">
        <v>903</v>
      </c>
      <c r="J33" t="s">
        <v>76</v>
      </c>
      <c r="K33" t="s">
        <v>44</v>
      </c>
      <c r="L33" t="s">
        <v>111</v>
      </c>
      <c r="M33">
        <v>1900</v>
      </c>
      <c r="N33">
        <v>2115</v>
      </c>
      <c r="O33" t="s">
        <v>64</v>
      </c>
      <c r="P33">
        <v>370</v>
      </c>
      <c r="Q33" t="s">
        <v>65</v>
      </c>
      <c r="R33">
        <v>1</v>
      </c>
      <c r="S33" s="1">
        <v>43479</v>
      </c>
      <c r="T33" s="1">
        <v>43607</v>
      </c>
      <c r="U33" t="s">
        <v>534</v>
      </c>
      <c r="V33" t="s">
        <v>39</v>
      </c>
      <c r="W33">
        <v>0</v>
      </c>
      <c r="X33">
        <v>0</v>
      </c>
      <c r="Y33">
        <v>450</v>
      </c>
      <c r="Z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0.1943</v>
      </c>
      <c r="AK33" t="s">
        <v>905</v>
      </c>
      <c r="AL33" t="s">
        <v>989</v>
      </c>
      <c r="AN33">
        <v>87.5</v>
      </c>
      <c r="AO33">
        <f>VLOOKUP(CONCATENATE(F33,TRIM(G33)),'Avg Attend'!$A$2:$D$252,4,FALSE)</f>
        <v>36.47</v>
      </c>
      <c r="AP33">
        <v>36.47</v>
      </c>
      <c r="AQ33" s="15">
        <f t="shared" si="0"/>
        <v>6.0783333333333331</v>
      </c>
    </row>
    <row r="34" spans="1:43" x14ac:dyDescent="0.25">
      <c r="A34" t="s">
        <v>1774</v>
      </c>
      <c r="B34" t="s">
        <v>32</v>
      </c>
      <c r="C34" t="s">
        <v>92</v>
      </c>
      <c r="D34" t="s">
        <v>93</v>
      </c>
      <c r="E34">
        <v>47800</v>
      </c>
      <c r="F34" t="s">
        <v>98</v>
      </c>
      <c r="G34">
        <v>3032</v>
      </c>
      <c r="H34">
        <v>702</v>
      </c>
      <c r="I34" t="s">
        <v>903</v>
      </c>
      <c r="J34" t="s">
        <v>73</v>
      </c>
      <c r="K34" t="s">
        <v>44</v>
      </c>
      <c r="L34" t="s">
        <v>74</v>
      </c>
      <c r="M34">
        <v>900</v>
      </c>
      <c r="N34">
        <v>1350</v>
      </c>
      <c r="O34" t="s">
        <v>64</v>
      </c>
      <c r="P34">
        <v>370</v>
      </c>
      <c r="Q34" t="s">
        <v>65</v>
      </c>
      <c r="R34">
        <v>1</v>
      </c>
      <c r="S34" s="1">
        <v>43479</v>
      </c>
      <c r="T34" s="1">
        <v>43607</v>
      </c>
      <c r="U34" t="s">
        <v>907</v>
      </c>
      <c r="V34" t="s">
        <v>39</v>
      </c>
      <c r="W34">
        <v>0</v>
      </c>
      <c r="X34">
        <v>0</v>
      </c>
      <c r="Y34">
        <v>450</v>
      </c>
      <c r="Z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0.1943</v>
      </c>
      <c r="AK34" t="s">
        <v>826</v>
      </c>
      <c r="AL34" t="s">
        <v>989</v>
      </c>
      <c r="AN34">
        <v>80</v>
      </c>
      <c r="AO34">
        <f>VLOOKUP(CONCATENATE(F34,TRIM(G34)),'Avg Attend'!$A$2:$D$252,4,FALSE)</f>
        <v>36.47</v>
      </c>
      <c r="AP34">
        <v>36.47</v>
      </c>
      <c r="AQ34" s="15">
        <f t="shared" si="0"/>
        <v>5.5573333333333332</v>
      </c>
    </row>
    <row r="35" spans="1:43" x14ac:dyDescent="0.25">
      <c r="A35" t="s">
        <v>1774</v>
      </c>
      <c r="B35" t="s">
        <v>32</v>
      </c>
      <c r="C35" t="s">
        <v>92</v>
      </c>
      <c r="D35" t="s">
        <v>93</v>
      </c>
      <c r="E35">
        <v>48139</v>
      </c>
      <c r="F35" t="s">
        <v>98</v>
      </c>
      <c r="G35">
        <v>3033</v>
      </c>
      <c r="H35">
        <v>201</v>
      </c>
      <c r="I35" t="s">
        <v>1815</v>
      </c>
      <c r="J35" t="s">
        <v>35</v>
      </c>
      <c r="K35" t="s">
        <v>44</v>
      </c>
      <c r="L35" t="s">
        <v>287</v>
      </c>
      <c r="M35">
        <v>1230</v>
      </c>
      <c r="N35">
        <v>1450</v>
      </c>
      <c r="O35" t="s">
        <v>36</v>
      </c>
      <c r="Q35" t="s">
        <v>47</v>
      </c>
      <c r="R35">
        <v>1</v>
      </c>
      <c r="S35" s="1">
        <v>43479</v>
      </c>
      <c r="T35" s="1">
        <v>43607</v>
      </c>
      <c r="U35" t="s">
        <v>379</v>
      </c>
      <c r="V35" t="s">
        <v>39</v>
      </c>
      <c r="W35">
        <v>0</v>
      </c>
      <c r="X35">
        <v>0</v>
      </c>
      <c r="Y35">
        <v>65</v>
      </c>
      <c r="Z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0.1943</v>
      </c>
      <c r="AK35" t="s">
        <v>1512</v>
      </c>
      <c r="AL35" t="s">
        <v>36</v>
      </c>
      <c r="AN35">
        <v>91</v>
      </c>
      <c r="AO35">
        <v>35.979999999999997</v>
      </c>
      <c r="AP35">
        <v>35.979999999999997</v>
      </c>
      <c r="AQ35" s="15">
        <f t="shared" si="0"/>
        <v>6.236533333333333</v>
      </c>
    </row>
    <row r="36" spans="1:43" x14ac:dyDescent="0.25">
      <c r="A36" t="s">
        <v>1774</v>
      </c>
      <c r="B36" t="s">
        <v>32</v>
      </c>
      <c r="C36" t="s">
        <v>92</v>
      </c>
      <c r="D36" t="s">
        <v>93</v>
      </c>
      <c r="E36">
        <v>48091</v>
      </c>
      <c r="F36" t="s">
        <v>98</v>
      </c>
      <c r="G36">
        <v>3033</v>
      </c>
      <c r="H36">
        <v>301</v>
      </c>
      <c r="I36" t="s">
        <v>1815</v>
      </c>
      <c r="J36" t="s">
        <v>35</v>
      </c>
      <c r="K36" t="s">
        <v>44</v>
      </c>
      <c r="L36" t="s">
        <v>36</v>
      </c>
      <c r="M36" t="s">
        <v>36</v>
      </c>
      <c r="N36" t="s">
        <v>36</v>
      </c>
      <c r="O36" t="s">
        <v>36</v>
      </c>
      <c r="Q36" t="s">
        <v>97</v>
      </c>
      <c r="R36">
        <v>1</v>
      </c>
      <c r="S36" s="1">
        <v>43479</v>
      </c>
      <c r="T36" s="1">
        <v>43607</v>
      </c>
      <c r="U36" t="s">
        <v>379</v>
      </c>
      <c r="V36" t="s">
        <v>39</v>
      </c>
      <c r="W36">
        <v>0</v>
      </c>
      <c r="X36">
        <v>0</v>
      </c>
      <c r="Y36">
        <v>100</v>
      </c>
      <c r="Z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0.1943</v>
      </c>
      <c r="AK36" t="s">
        <v>36</v>
      </c>
      <c r="AL36" t="s">
        <v>36</v>
      </c>
      <c r="AN36">
        <v>85</v>
      </c>
      <c r="AO36">
        <v>35.979999999999997</v>
      </c>
      <c r="AP36">
        <v>35.979999999999997</v>
      </c>
      <c r="AQ36" s="15">
        <f t="shared" si="0"/>
        <v>5.825333333333333</v>
      </c>
    </row>
    <row r="37" spans="1:43" x14ac:dyDescent="0.25">
      <c r="A37" t="s">
        <v>1774</v>
      </c>
      <c r="B37" t="s">
        <v>32</v>
      </c>
      <c r="C37" t="s">
        <v>92</v>
      </c>
      <c r="D37" t="s">
        <v>93</v>
      </c>
      <c r="E37">
        <v>47201</v>
      </c>
      <c r="F37" t="s">
        <v>98</v>
      </c>
      <c r="G37">
        <v>4032</v>
      </c>
      <c r="H37">
        <v>401</v>
      </c>
      <c r="I37" t="s">
        <v>909</v>
      </c>
      <c r="J37" t="s">
        <v>73</v>
      </c>
      <c r="K37" t="s">
        <v>44</v>
      </c>
      <c r="L37" t="s">
        <v>74</v>
      </c>
      <c r="M37">
        <v>810</v>
      </c>
      <c r="N37">
        <v>1025</v>
      </c>
      <c r="O37" t="s">
        <v>55</v>
      </c>
      <c r="Q37" t="s">
        <v>56</v>
      </c>
      <c r="R37">
        <v>1</v>
      </c>
      <c r="S37" s="1">
        <v>43479</v>
      </c>
      <c r="T37" s="1">
        <v>43607</v>
      </c>
      <c r="U37" t="s">
        <v>392</v>
      </c>
      <c r="V37" t="s">
        <v>39</v>
      </c>
      <c r="W37">
        <v>0</v>
      </c>
      <c r="X37">
        <v>0</v>
      </c>
      <c r="Y37">
        <v>500</v>
      </c>
      <c r="Z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9.1399999999999995E-2</v>
      </c>
      <c r="AK37" t="s">
        <v>910</v>
      </c>
      <c r="AL37" t="s">
        <v>829</v>
      </c>
      <c r="AN37">
        <v>40</v>
      </c>
      <c r="AO37">
        <f>VLOOKUP(CONCATENATE(F37,TRIM(G37)),'Avg Attend'!$A$2:$D$252,4,FALSE)</f>
        <v>30.25</v>
      </c>
      <c r="AP37">
        <v>30.25</v>
      </c>
      <c r="AQ37" s="15">
        <f t="shared" si="0"/>
        <v>2.3047619047619046</v>
      </c>
    </row>
    <row r="38" spans="1:43" x14ac:dyDescent="0.25">
      <c r="A38" t="s">
        <v>1774</v>
      </c>
      <c r="B38" t="s">
        <v>32</v>
      </c>
      <c r="C38" t="s">
        <v>92</v>
      </c>
      <c r="D38" t="s">
        <v>93</v>
      </c>
      <c r="E38">
        <v>47202</v>
      </c>
      <c r="F38" t="s">
        <v>98</v>
      </c>
      <c r="G38">
        <v>4032</v>
      </c>
      <c r="H38">
        <v>402</v>
      </c>
      <c r="I38" t="s">
        <v>909</v>
      </c>
      <c r="J38" t="s">
        <v>73</v>
      </c>
      <c r="K38" t="s">
        <v>44</v>
      </c>
      <c r="L38" t="s">
        <v>48</v>
      </c>
      <c r="M38">
        <v>810</v>
      </c>
      <c r="N38">
        <v>1025</v>
      </c>
      <c r="O38" t="s">
        <v>55</v>
      </c>
      <c r="Q38" t="s">
        <v>56</v>
      </c>
      <c r="R38">
        <v>1</v>
      </c>
      <c r="S38" s="1">
        <v>43479</v>
      </c>
      <c r="T38" s="1">
        <v>43607</v>
      </c>
      <c r="U38" t="s">
        <v>426</v>
      </c>
      <c r="V38" t="s">
        <v>39</v>
      </c>
      <c r="W38">
        <v>0</v>
      </c>
      <c r="X38">
        <v>0</v>
      </c>
      <c r="Y38">
        <v>500</v>
      </c>
      <c r="Z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0.1</v>
      </c>
      <c r="AK38" t="s">
        <v>910</v>
      </c>
      <c r="AL38" t="s">
        <v>829</v>
      </c>
      <c r="AN38">
        <v>40</v>
      </c>
      <c r="AO38">
        <f>VLOOKUP(CONCATENATE(F38,TRIM(G38)),'Avg Attend'!$A$2:$D$252,4,FALSE)</f>
        <v>30.25</v>
      </c>
      <c r="AP38">
        <v>30.25</v>
      </c>
      <c r="AQ38" s="15">
        <f t="shared" si="0"/>
        <v>2.3047619047619046</v>
      </c>
    </row>
    <row r="39" spans="1:43" x14ac:dyDescent="0.25">
      <c r="A39" t="s">
        <v>1774</v>
      </c>
      <c r="B39" t="s">
        <v>32</v>
      </c>
      <c r="C39" t="s">
        <v>92</v>
      </c>
      <c r="D39" t="s">
        <v>93</v>
      </c>
      <c r="E39">
        <v>47204</v>
      </c>
      <c r="F39" t="s">
        <v>98</v>
      </c>
      <c r="G39">
        <v>4032</v>
      </c>
      <c r="H39">
        <v>404</v>
      </c>
      <c r="I39" t="s">
        <v>909</v>
      </c>
      <c r="J39" t="s">
        <v>73</v>
      </c>
      <c r="K39" t="s">
        <v>44</v>
      </c>
      <c r="L39" t="s">
        <v>74</v>
      </c>
      <c r="M39">
        <v>1040</v>
      </c>
      <c r="N39">
        <v>1255</v>
      </c>
      <c r="O39" t="s">
        <v>55</v>
      </c>
      <c r="Q39" t="s">
        <v>56</v>
      </c>
      <c r="R39">
        <v>1</v>
      </c>
      <c r="S39" s="1">
        <v>43479</v>
      </c>
      <c r="T39" s="1">
        <v>43607</v>
      </c>
      <c r="U39" t="s">
        <v>392</v>
      </c>
      <c r="V39" t="s">
        <v>39</v>
      </c>
      <c r="W39">
        <v>0</v>
      </c>
      <c r="X39">
        <v>0</v>
      </c>
      <c r="Y39">
        <v>500</v>
      </c>
      <c r="Z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9.1399999999999995E-2</v>
      </c>
      <c r="AK39" t="s">
        <v>889</v>
      </c>
      <c r="AL39" t="s">
        <v>829</v>
      </c>
      <c r="AN39">
        <v>40</v>
      </c>
      <c r="AO39">
        <f>VLOOKUP(CONCATENATE(F39,TRIM(G39)),'Avg Attend'!$A$2:$D$252,4,FALSE)</f>
        <v>30.25</v>
      </c>
      <c r="AP39">
        <v>30.25</v>
      </c>
      <c r="AQ39" s="15">
        <f t="shared" si="0"/>
        <v>2.3047619047619046</v>
      </c>
    </row>
    <row r="40" spans="1:43" x14ac:dyDescent="0.25">
      <c r="A40" t="s">
        <v>1774</v>
      </c>
      <c r="B40" t="s">
        <v>32</v>
      </c>
      <c r="C40" t="s">
        <v>92</v>
      </c>
      <c r="D40" t="s">
        <v>93</v>
      </c>
      <c r="E40">
        <v>47206</v>
      </c>
      <c r="F40" t="s">
        <v>98</v>
      </c>
      <c r="G40">
        <v>4032</v>
      </c>
      <c r="H40">
        <v>406</v>
      </c>
      <c r="I40" t="s">
        <v>909</v>
      </c>
      <c r="J40" t="s">
        <v>73</v>
      </c>
      <c r="K40" t="s">
        <v>44</v>
      </c>
      <c r="L40" t="s">
        <v>48</v>
      </c>
      <c r="M40">
        <v>1040</v>
      </c>
      <c r="N40">
        <v>1255</v>
      </c>
      <c r="O40" t="s">
        <v>55</v>
      </c>
      <c r="Q40" t="s">
        <v>56</v>
      </c>
      <c r="R40">
        <v>1</v>
      </c>
      <c r="S40" s="1">
        <v>43479</v>
      </c>
      <c r="T40" s="1">
        <v>43607</v>
      </c>
      <c r="U40" t="s">
        <v>426</v>
      </c>
      <c r="V40" t="s">
        <v>39</v>
      </c>
      <c r="W40">
        <v>0</v>
      </c>
      <c r="X40">
        <v>0</v>
      </c>
      <c r="Y40">
        <v>500</v>
      </c>
      <c r="Z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0.1</v>
      </c>
      <c r="AK40" t="s">
        <v>889</v>
      </c>
      <c r="AL40" t="s">
        <v>829</v>
      </c>
      <c r="AN40">
        <v>40</v>
      </c>
      <c r="AO40">
        <f>VLOOKUP(CONCATENATE(F40,TRIM(G40)),'Avg Attend'!$A$2:$D$252,4,FALSE)</f>
        <v>30.25</v>
      </c>
      <c r="AP40">
        <v>30.25</v>
      </c>
      <c r="AQ40" s="15">
        <f t="shared" si="0"/>
        <v>2.3047619047619046</v>
      </c>
    </row>
    <row r="41" spans="1:43" x14ac:dyDescent="0.25">
      <c r="A41" t="s">
        <v>1774</v>
      </c>
      <c r="B41" t="s">
        <v>32</v>
      </c>
      <c r="C41" t="s">
        <v>92</v>
      </c>
      <c r="D41" t="s">
        <v>93</v>
      </c>
      <c r="E41">
        <v>47105</v>
      </c>
      <c r="F41" t="s">
        <v>99</v>
      </c>
      <c r="G41">
        <v>3020</v>
      </c>
      <c r="H41">
        <v>203</v>
      </c>
      <c r="I41" t="s">
        <v>1816</v>
      </c>
      <c r="J41" t="s">
        <v>35</v>
      </c>
      <c r="K41" t="s">
        <v>44</v>
      </c>
      <c r="L41" t="s">
        <v>45</v>
      </c>
      <c r="M41">
        <v>1230</v>
      </c>
      <c r="N41">
        <v>1345</v>
      </c>
      <c r="O41" t="s">
        <v>46</v>
      </c>
      <c r="Q41" t="s">
        <v>47</v>
      </c>
      <c r="R41">
        <v>1</v>
      </c>
      <c r="S41" s="1">
        <v>43479</v>
      </c>
      <c r="T41" s="1">
        <v>43607</v>
      </c>
      <c r="U41" t="s">
        <v>431</v>
      </c>
      <c r="V41" t="s">
        <v>39</v>
      </c>
      <c r="W41">
        <v>0</v>
      </c>
      <c r="X41">
        <v>0</v>
      </c>
      <c r="Y41">
        <v>300</v>
      </c>
      <c r="Z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0.2</v>
      </c>
      <c r="AK41" t="s">
        <v>1817</v>
      </c>
      <c r="AL41" t="s">
        <v>1262</v>
      </c>
      <c r="AN41">
        <v>102</v>
      </c>
      <c r="AO41">
        <f>VLOOKUP(CONCATENATE(F41,TRIM(G41)),'Avg Attend'!$A$2:$D$252,4,FALSE)</f>
        <v>20.66</v>
      </c>
      <c r="AP41">
        <v>20.66</v>
      </c>
      <c r="AQ41" s="15">
        <f t="shared" si="0"/>
        <v>4.0139428571428573</v>
      </c>
    </row>
    <row r="42" spans="1:43" x14ac:dyDescent="0.25">
      <c r="A42" t="s">
        <v>1774</v>
      </c>
      <c r="B42" t="s">
        <v>32</v>
      </c>
      <c r="C42" t="s">
        <v>92</v>
      </c>
      <c r="D42" t="s">
        <v>93</v>
      </c>
      <c r="E42">
        <v>47157</v>
      </c>
      <c r="F42" t="s">
        <v>99</v>
      </c>
      <c r="G42">
        <v>3020</v>
      </c>
      <c r="H42">
        <v>401</v>
      </c>
      <c r="I42" t="s">
        <v>1816</v>
      </c>
      <c r="J42" t="s">
        <v>35</v>
      </c>
      <c r="K42" t="s">
        <v>44</v>
      </c>
      <c r="L42" t="s">
        <v>284</v>
      </c>
      <c r="M42">
        <v>1230</v>
      </c>
      <c r="N42">
        <v>1445</v>
      </c>
      <c r="O42" t="s">
        <v>55</v>
      </c>
      <c r="P42">
        <v>802</v>
      </c>
      <c r="Q42" t="s">
        <v>56</v>
      </c>
      <c r="R42">
        <v>1</v>
      </c>
      <c r="S42" s="1">
        <v>43479</v>
      </c>
      <c r="T42" s="1">
        <v>43607</v>
      </c>
      <c r="U42" t="s">
        <v>432</v>
      </c>
      <c r="V42" t="s">
        <v>39</v>
      </c>
      <c r="W42">
        <v>0</v>
      </c>
      <c r="X42">
        <v>0</v>
      </c>
      <c r="Y42">
        <v>500</v>
      </c>
      <c r="Z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0.2</v>
      </c>
      <c r="AK42" t="s">
        <v>827</v>
      </c>
      <c r="AL42" t="s">
        <v>892</v>
      </c>
      <c r="AN42">
        <v>82.5</v>
      </c>
      <c r="AO42">
        <f>VLOOKUP(CONCATENATE(F42,TRIM(G42)),'Avg Attend'!$A$2:$D$252,4,FALSE)</f>
        <v>20.66</v>
      </c>
      <c r="AP42">
        <v>20.66</v>
      </c>
      <c r="AQ42" s="15">
        <f t="shared" si="0"/>
        <v>3.2465714285714284</v>
      </c>
    </row>
    <row r="43" spans="1:43" x14ac:dyDescent="0.25">
      <c r="A43" t="s">
        <v>1774</v>
      </c>
      <c r="B43" t="s">
        <v>32</v>
      </c>
      <c r="C43" t="s">
        <v>92</v>
      </c>
      <c r="D43" t="s">
        <v>93</v>
      </c>
      <c r="E43">
        <v>47158</v>
      </c>
      <c r="F43" t="s">
        <v>99</v>
      </c>
      <c r="G43">
        <v>3020</v>
      </c>
      <c r="H43">
        <v>402</v>
      </c>
      <c r="I43" t="s">
        <v>1816</v>
      </c>
      <c r="J43" t="s">
        <v>35</v>
      </c>
      <c r="K43" t="s">
        <v>44</v>
      </c>
      <c r="L43" t="s">
        <v>287</v>
      </c>
      <c r="M43">
        <v>1230</v>
      </c>
      <c r="N43">
        <v>1445</v>
      </c>
      <c r="O43" t="s">
        <v>55</v>
      </c>
      <c r="P43">
        <v>802</v>
      </c>
      <c r="Q43" t="s">
        <v>56</v>
      </c>
      <c r="R43">
        <v>1</v>
      </c>
      <c r="S43" s="1">
        <v>43479</v>
      </c>
      <c r="T43" s="1">
        <v>43607</v>
      </c>
      <c r="U43" t="s">
        <v>432</v>
      </c>
      <c r="V43" t="s">
        <v>39</v>
      </c>
      <c r="W43">
        <v>0</v>
      </c>
      <c r="X43">
        <v>0</v>
      </c>
      <c r="Y43">
        <v>500</v>
      </c>
      <c r="Z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0.2</v>
      </c>
      <c r="AK43" t="s">
        <v>827</v>
      </c>
      <c r="AL43" t="s">
        <v>892</v>
      </c>
      <c r="AN43">
        <v>87.5</v>
      </c>
      <c r="AO43">
        <f>VLOOKUP(CONCATENATE(F43,TRIM(G43)),'Avg Attend'!$A$2:$D$252,4,FALSE)</f>
        <v>20.66</v>
      </c>
      <c r="AP43">
        <v>20.66</v>
      </c>
      <c r="AQ43" s="15">
        <f t="shared" si="0"/>
        <v>3.4433333333333334</v>
      </c>
    </row>
    <row r="44" spans="1:43" x14ac:dyDescent="0.25">
      <c r="A44" t="s">
        <v>1774</v>
      </c>
      <c r="B44" t="s">
        <v>32</v>
      </c>
      <c r="C44" t="s">
        <v>92</v>
      </c>
      <c r="D44" t="s">
        <v>93</v>
      </c>
      <c r="E44">
        <v>47159</v>
      </c>
      <c r="F44" t="s">
        <v>99</v>
      </c>
      <c r="G44">
        <v>3020</v>
      </c>
      <c r="H44">
        <v>403</v>
      </c>
      <c r="I44" t="s">
        <v>1816</v>
      </c>
      <c r="J44" t="s">
        <v>35</v>
      </c>
      <c r="K44" t="s">
        <v>44</v>
      </c>
      <c r="L44" t="s">
        <v>54</v>
      </c>
      <c r="M44">
        <v>1220</v>
      </c>
      <c r="N44">
        <v>1710</v>
      </c>
      <c r="O44" t="s">
        <v>55</v>
      </c>
      <c r="P44">
        <v>803</v>
      </c>
      <c r="Q44" t="s">
        <v>56</v>
      </c>
      <c r="R44">
        <v>1</v>
      </c>
      <c r="S44" s="1">
        <v>43479</v>
      </c>
      <c r="T44" s="1">
        <v>43607</v>
      </c>
      <c r="U44" t="s">
        <v>433</v>
      </c>
      <c r="V44" t="s">
        <v>39</v>
      </c>
      <c r="W44">
        <v>0</v>
      </c>
      <c r="X44">
        <v>0</v>
      </c>
      <c r="Y44">
        <v>500</v>
      </c>
      <c r="Z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0.2</v>
      </c>
      <c r="AK44" t="s">
        <v>925</v>
      </c>
      <c r="AL44" t="s">
        <v>890</v>
      </c>
      <c r="AN44">
        <v>80</v>
      </c>
      <c r="AO44">
        <f>VLOOKUP(CONCATENATE(F44,TRIM(G44)),'Avg Attend'!$A$2:$D$252,4,FALSE)</f>
        <v>20.66</v>
      </c>
      <c r="AP44">
        <v>20.66</v>
      </c>
      <c r="AQ44" s="15">
        <f t="shared" si="0"/>
        <v>3.148190476190476</v>
      </c>
    </row>
    <row r="45" spans="1:43" x14ac:dyDescent="0.25">
      <c r="A45" t="s">
        <v>1774</v>
      </c>
      <c r="B45" t="s">
        <v>32</v>
      </c>
      <c r="C45" t="s">
        <v>92</v>
      </c>
      <c r="D45" t="s">
        <v>93</v>
      </c>
      <c r="E45">
        <v>48098</v>
      </c>
      <c r="F45" t="s">
        <v>99</v>
      </c>
      <c r="G45">
        <v>3020</v>
      </c>
      <c r="H45">
        <v>501</v>
      </c>
      <c r="I45" t="s">
        <v>1816</v>
      </c>
      <c r="J45" t="s">
        <v>35</v>
      </c>
      <c r="K45" t="s">
        <v>44</v>
      </c>
      <c r="L45" t="s">
        <v>108</v>
      </c>
      <c r="M45">
        <v>1200</v>
      </c>
      <c r="N45">
        <v>1350</v>
      </c>
      <c r="O45" t="s">
        <v>49</v>
      </c>
      <c r="P45">
        <v>426</v>
      </c>
      <c r="Q45" t="s">
        <v>51</v>
      </c>
      <c r="R45" t="s">
        <v>38</v>
      </c>
      <c r="S45" s="1">
        <v>43542</v>
      </c>
      <c r="T45" s="1">
        <v>43607</v>
      </c>
      <c r="U45" t="s">
        <v>379</v>
      </c>
      <c r="V45" t="s">
        <v>39</v>
      </c>
      <c r="W45">
        <v>0</v>
      </c>
      <c r="X45">
        <v>0</v>
      </c>
      <c r="Y45">
        <v>250</v>
      </c>
      <c r="Z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0.2</v>
      </c>
      <c r="AK45" t="s">
        <v>760</v>
      </c>
      <c r="AL45" t="s">
        <v>920</v>
      </c>
      <c r="AN45">
        <v>86</v>
      </c>
      <c r="AO45">
        <f>VLOOKUP(CONCATENATE(F45,TRIM(G45)),'Avg Attend'!$A$2:$D$252,4,FALSE)</f>
        <v>20.66</v>
      </c>
      <c r="AP45">
        <v>20.66</v>
      </c>
      <c r="AQ45" s="15">
        <f t="shared" si="0"/>
        <v>3.3843047619047617</v>
      </c>
    </row>
    <row r="46" spans="1:43" x14ac:dyDescent="0.25">
      <c r="A46" t="s">
        <v>1774</v>
      </c>
      <c r="B46" t="s">
        <v>32</v>
      </c>
      <c r="C46" t="s">
        <v>92</v>
      </c>
      <c r="D46" t="s">
        <v>93</v>
      </c>
      <c r="E46">
        <v>48099</v>
      </c>
      <c r="F46" t="s">
        <v>99</v>
      </c>
      <c r="G46">
        <v>3020</v>
      </c>
      <c r="H46">
        <v>502</v>
      </c>
      <c r="I46" t="s">
        <v>1816</v>
      </c>
      <c r="J46" t="s">
        <v>35</v>
      </c>
      <c r="K46" t="s">
        <v>44</v>
      </c>
      <c r="L46" t="s">
        <v>108</v>
      </c>
      <c r="M46">
        <v>1200</v>
      </c>
      <c r="N46">
        <v>1350</v>
      </c>
      <c r="O46" t="s">
        <v>49</v>
      </c>
      <c r="P46">
        <v>426</v>
      </c>
      <c r="Q46" t="s">
        <v>51</v>
      </c>
      <c r="R46" t="s">
        <v>38</v>
      </c>
      <c r="S46" s="1">
        <v>43543</v>
      </c>
      <c r="T46" s="1">
        <v>43607</v>
      </c>
      <c r="U46" t="s">
        <v>379</v>
      </c>
      <c r="V46" t="s">
        <v>39</v>
      </c>
      <c r="W46">
        <v>0</v>
      </c>
      <c r="X46">
        <v>0</v>
      </c>
      <c r="Y46">
        <v>250</v>
      </c>
      <c r="Z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0.2</v>
      </c>
      <c r="AK46" t="s">
        <v>760</v>
      </c>
      <c r="AL46" t="s">
        <v>920</v>
      </c>
      <c r="AN46">
        <v>84</v>
      </c>
      <c r="AO46">
        <f>VLOOKUP(CONCATENATE(F46,TRIM(G46)),'Avg Attend'!$A$2:$D$252,4,FALSE)</f>
        <v>20.66</v>
      </c>
      <c r="AP46">
        <v>20.66</v>
      </c>
      <c r="AQ46" s="15">
        <f t="shared" si="0"/>
        <v>3.3056000000000001</v>
      </c>
    </row>
    <row r="47" spans="1:43" x14ac:dyDescent="0.25">
      <c r="A47" t="s">
        <v>1774</v>
      </c>
      <c r="B47" t="s">
        <v>32</v>
      </c>
      <c r="C47" t="s">
        <v>92</v>
      </c>
      <c r="D47" t="s">
        <v>93</v>
      </c>
      <c r="E47">
        <v>47119</v>
      </c>
      <c r="F47" t="s">
        <v>99</v>
      </c>
      <c r="G47">
        <v>3020</v>
      </c>
      <c r="H47">
        <v>701</v>
      </c>
      <c r="I47" t="s">
        <v>1816</v>
      </c>
      <c r="J47" t="s">
        <v>35</v>
      </c>
      <c r="K47" t="s">
        <v>44</v>
      </c>
      <c r="L47" t="s">
        <v>480</v>
      </c>
      <c r="M47" t="s">
        <v>492</v>
      </c>
      <c r="N47" t="s">
        <v>493</v>
      </c>
      <c r="O47" t="s">
        <v>494</v>
      </c>
      <c r="P47" t="s">
        <v>926</v>
      </c>
      <c r="Q47" t="s">
        <v>65</v>
      </c>
      <c r="R47" t="s">
        <v>38</v>
      </c>
      <c r="S47" s="1">
        <v>43479</v>
      </c>
      <c r="T47" s="1">
        <v>43539</v>
      </c>
      <c r="U47" t="s">
        <v>1818</v>
      </c>
      <c r="V47" t="s">
        <v>39</v>
      </c>
      <c r="W47">
        <v>0</v>
      </c>
      <c r="X47">
        <v>0</v>
      </c>
      <c r="Y47">
        <v>400</v>
      </c>
      <c r="Z47">
        <v>0</v>
      </c>
      <c r="AD47">
        <v>0</v>
      </c>
      <c r="AE47">
        <v>0</v>
      </c>
      <c r="AF47">
        <v>0</v>
      </c>
      <c r="AG47">
        <v>10</v>
      </c>
      <c r="AH47">
        <v>0</v>
      </c>
      <c r="AI47">
        <v>0</v>
      </c>
      <c r="AJ47">
        <v>0.2</v>
      </c>
      <c r="AK47" t="s">
        <v>928</v>
      </c>
      <c r="AL47" t="s">
        <v>929</v>
      </c>
      <c r="AN47">
        <v>336</v>
      </c>
      <c r="AO47">
        <f>VLOOKUP(CONCATENATE(F47,TRIM(G47)),'Avg Attend'!$A$2:$D$252,4,FALSE)</f>
        <v>20.66</v>
      </c>
      <c r="AP47">
        <v>20.66</v>
      </c>
      <c r="AQ47" s="15">
        <f t="shared" si="0"/>
        <v>13.2224</v>
      </c>
    </row>
    <row r="48" spans="1:43" x14ac:dyDescent="0.25">
      <c r="A48" t="s">
        <v>1774</v>
      </c>
      <c r="B48" t="s">
        <v>32</v>
      </c>
      <c r="C48" t="s">
        <v>92</v>
      </c>
      <c r="D48" t="s">
        <v>93</v>
      </c>
      <c r="E48">
        <v>47801</v>
      </c>
      <c r="F48" t="s">
        <v>99</v>
      </c>
      <c r="G48">
        <v>3020</v>
      </c>
      <c r="H48">
        <v>702</v>
      </c>
      <c r="I48" t="s">
        <v>1816</v>
      </c>
      <c r="J48" t="s">
        <v>35</v>
      </c>
      <c r="K48" t="s">
        <v>44</v>
      </c>
      <c r="L48" t="s">
        <v>480</v>
      </c>
      <c r="M48" t="s">
        <v>492</v>
      </c>
      <c r="N48" t="s">
        <v>493</v>
      </c>
      <c r="O48" t="s">
        <v>494</v>
      </c>
      <c r="P48" t="s">
        <v>926</v>
      </c>
      <c r="Q48" t="s">
        <v>65</v>
      </c>
      <c r="R48" t="s">
        <v>38</v>
      </c>
      <c r="S48" s="1">
        <v>43542</v>
      </c>
      <c r="T48" s="1">
        <v>43607</v>
      </c>
      <c r="U48" t="s">
        <v>1818</v>
      </c>
      <c r="V48" t="s">
        <v>39</v>
      </c>
      <c r="W48">
        <v>0</v>
      </c>
      <c r="X48">
        <v>0</v>
      </c>
      <c r="Y48">
        <v>450</v>
      </c>
      <c r="Z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0.2</v>
      </c>
      <c r="AK48" t="s">
        <v>928</v>
      </c>
      <c r="AL48" t="s">
        <v>929</v>
      </c>
      <c r="AN48">
        <v>336</v>
      </c>
      <c r="AO48">
        <f>VLOOKUP(CONCATENATE(F48,TRIM(G48)),'Avg Attend'!$A$2:$D$252,4,FALSE)</f>
        <v>20.66</v>
      </c>
      <c r="AP48">
        <v>20.66</v>
      </c>
      <c r="AQ48" s="15">
        <f t="shared" si="0"/>
        <v>13.2224</v>
      </c>
    </row>
    <row r="49" spans="1:43" x14ac:dyDescent="0.25">
      <c r="A49" t="s">
        <v>1774</v>
      </c>
      <c r="B49" t="s">
        <v>32</v>
      </c>
      <c r="C49" t="s">
        <v>92</v>
      </c>
      <c r="D49" t="s">
        <v>93</v>
      </c>
      <c r="E49">
        <v>47518</v>
      </c>
      <c r="F49" t="s">
        <v>99</v>
      </c>
      <c r="G49">
        <v>3128</v>
      </c>
      <c r="H49">
        <v>301</v>
      </c>
      <c r="I49" t="s">
        <v>1819</v>
      </c>
      <c r="J49" t="s">
        <v>35</v>
      </c>
      <c r="K49" t="s">
        <v>44</v>
      </c>
      <c r="L49" t="s">
        <v>287</v>
      </c>
      <c r="M49">
        <v>1225</v>
      </c>
      <c r="N49">
        <v>1440</v>
      </c>
      <c r="O49" t="s">
        <v>399</v>
      </c>
      <c r="Q49" t="s">
        <v>97</v>
      </c>
      <c r="R49">
        <v>1</v>
      </c>
      <c r="S49" s="1">
        <v>43479</v>
      </c>
      <c r="T49" s="1">
        <v>43607</v>
      </c>
      <c r="U49" t="s">
        <v>496</v>
      </c>
      <c r="V49" t="s">
        <v>39</v>
      </c>
      <c r="W49">
        <v>0</v>
      </c>
      <c r="X49">
        <v>0</v>
      </c>
      <c r="Y49">
        <v>200</v>
      </c>
      <c r="Z49">
        <v>0</v>
      </c>
      <c r="AD49">
        <v>0</v>
      </c>
      <c r="AE49">
        <v>0</v>
      </c>
      <c r="AF49">
        <v>0</v>
      </c>
      <c r="AG49">
        <v>10</v>
      </c>
      <c r="AH49">
        <v>0</v>
      </c>
      <c r="AI49">
        <v>0</v>
      </c>
      <c r="AJ49">
        <v>0.2</v>
      </c>
      <c r="AK49" t="s">
        <v>932</v>
      </c>
      <c r="AL49" t="s">
        <v>933</v>
      </c>
      <c r="AN49">
        <v>87.5</v>
      </c>
      <c r="AO49">
        <f>VLOOKUP(CONCATENATE(F49,TRIM(G49)),'Avg Attend'!$A$2:$D$252,4,FALSE)</f>
        <v>19.34</v>
      </c>
      <c r="AP49">
        <v>19.34</v>
      </c>
      <c r="AQ49" s="15">
        <f t="shared" si="0"/>
        <v>3.2233333333333332</v>
      </c>
    </row>
    <row r="50" spans="1:43" x14ac:dyDescent="0.25">
      <c r="A50" t="s">
        <v>1774</v>
      </c>
      <c r="B50" t="s">
        <v>32</v>
      </c>
      <c r="C50" t="s">
        <v>92</v>
      </c>
      <c r="D50" t="s">
        <v>93</v>
      </c>
      <c r="E50">
        <v>47987</v>
      </c>
      <c r="F50" t="s">
        <v>99</v>
      </c>
      <c r="G50">
        <v>3129</v>
      </c>
      <c r="H50">
        <v>401</v>
      </c>
      <c r="I50" t="s">
        <v>939</v>
      </c>
      <c r="J50" t="s">
        <v>35</v>
      </c>
      <c r="K50" t="s">
        <v>44</v>
      </c>
      <c r="L50" t="s">
        <v>108</v>
      </c>
      <c r="M50">
        <v>1220</v>
      </c>
      <c r="N50">
        <v>1310</v>
      </c>
      <c r="O50" t="s">
        <v>55</v>
      </c>
      <c r="Q50" t="s">
        <v>56</v>
      </c>
      <c r="R50">
        <v>1</v>
      </c>
      <c r="S50" s="1">
        <v>43479</v>
      </c>
      <c r="T50" s="1">
        <v>43607</v>
      </c>
      <c r="U50" t="s">
        <v>416</v>
      </c>
      <c r="V50" t="s">
        <v>39</v>
      </c>
      <c r="W50">
        <v>0</v>
      </c>
      <c r="X50">
        <v>0</v>
      </c>
      <c r="Y50">
        <v>500</v>
      </c>
      <c r="Z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0.2</v>
      </c>
      <c r="AK50" t="s">
        <v>904</v>
      </c>
      <c r="AL50" t="s">
        <v>829</v>
      </c>
      <c r="AN50">
        <v>84</v>
      </c>
      <c r="AO50">
        <f>VLOOKUP(CONCATENATE(F50,TRIM(G50)),'Avg Attend'!$A$2:$D$252,4,FALSE)</f>
        <v>25.88</v>
      </c>
      <c r="AP50">
        <v>25.88</v>
      </c>
      <c r="AQ50" s="15">
        <f t="shared" si="0"/>
        <v>4.1408000000000005</v>
      </c>
    </row>
    <row r="51" spans="1:43" x14ac:dyDescent="0.25">
      <c r="A51" t="s">
        <v>1774</v>
      </c>
      <c r="B51" t="s">
        <v>32</v>
      </c>
      <c r="C51" t="s">
        <v>92</v>
      </c>
      <c r="D51" t="s">
        <v>93</v>
      </c>
      <c r="E51">
        <v>43585</v>
      </c>
      <c r="F51" t="s">
        <v>99</v>
      </c>
      <c r="G51">
        <v>3144</v>
      </c>
      <c r="H51">
        <v>401</v>
      </c>
      <c r="I51" t="s">
        <v>289</v>
      </c>
      <c r="J51" t="s">
        <v>35</v>
      </c>
      <c r="K51" t="s">
        <v>44</v>
      </c>
      <c r="L51" t="s">
        <v>108</v>
      </c>
      <c r="M51">
        <v>1220</v>
      </c>
      <c r="N51">
        <v>1310</v>
      </c>
      <c r="O51" t="s">
        <v>55</v>
      </c>
      <c r="Q51" t="s">
        <v>56</v>
      </c>
      <c r="R51">
        <v>1</v>
      </c>
      <c r="S51" s="1">
        <v>43479</v>
      </c>
      <c r="T51" s="1">
        <v>43607</v>
      </c>
      <c r="U51" t="s">
        <v>443</v>
      </c>
      <c r="V51" t="s">
        <v>39</v>
      </c>
      <c r="W51">
        <v>0</v>
      </c>
      <c r="X51">
        <v>0</v>
      </c>
      <c r="Y51">
        <v>600</v>
      </c>
      <c r="Z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0.2</v>
      </c>
      <c r="AK51" t="s">
        <v>904</v>
      </c>
      <c r="AL51" t="s">
        <v>829</v>
      </c>
      <c r="AN51">
        <v>84</v>
      </c>
      <c r="AO51">
        <f>VLOOKUP(CONCATENATE(F51,TRIM(G51)),'Avg Attend'!$A$2:$D$252,4,FALSE)</f>
        <v>20.69</v>
      </c>
      <c r="AP51">
        <v>20.69</v>
      </c>
      <c r="AQ51" s="15">
        <f t="shared" si="0"/>
        <v>3.3104</v>
      </c>
    </row>
    <row r="52" spans="1:43" x14ac:dyDescent="0.25">
      <c r="A52" t="s">
        <v>1774</v>
      </c>
      <c r="B52" t="s">
        <v>32</v>
      </c>
      <c r="C52" t="s">
        <v>92</v>
      </c>
      <c r="D52" t="s">
        <v>93</v>
      </c>
      <c r="E52">
        <v>41011</v>
      </c>
      <c r="F52" t="s">
        <v>99</v>
      </c>
      <c r="G52">
        <v>3144</v>
      </c>
      <c r="H52">
        <v>402</v>
      </c>
      <c r="I52" t="s">
        <v>289</v>
      </c>
      <c r="J52" t="s">
        <v>35</v>
      </c>
      <c r="K52" t="s">
        <v>44</v>
      </c>
      <c r="L52" t="s">
        <v>108</v>
      </c>
      <c r="M52">
        <v>1220</v>
      </c>
      <c r="N52">
        <v>1310</v>
      </c>
      <c r="O52" t="s">
        <v>55</v>
      </c>
      <c r="Q52" t="s">
        <v>56</v>
      </c>
      <c r="R52">
        <v>1</v>
      </c>
      <c r="S52" s="1">
        <v>43479</v>
      </c>
      <c r="T52" s="1">
        <v>43607</v>
      </c>
      <c r="U52" t="s">
        <v>444</v>
      </c>
      <c r="V52" t="s">
        <v>39</v>
      </c>
      <c r="W52">
        <v>0</v>
      </c>
      <c r="X52">
        <v>0</v>
      </c>
      <c r="Y52">
        <v>600</v>
      </c>
      <c r="Z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0.2</v>
      </c>
      <c r="AK52" t="s">
        <v>904</v>
      </c>
      <c r="AL52" t="s">
        <v>829</v>
      </c>
      <c r="AN52">
        <v>84</v>
      </c>
      <c r="AO52">
        <f>VLOOKUP(CONCATENATE(F52,TRIM(G52)),'Avg Attend'!$A$2:$D$252,4,FALSE)</f>
        <v>20.69</v>
      </c>
      <c r="AP52">
        <v>20.69</v>
      </c>
      <c r="AQ52" s="15">
        <f t="shared" si="0"/>
        <v>3.3104</v>
      </c>
    </row>
    <row r="53" spans="1:43" x14ac:dyDescent="0.25">
      <c r="A53" t="s">
        <v>1774</v>
      </c>
      <c r="B53" t="s">
        <v>32</v>
      </c>
      <c r="C53" t="s">
        <v>92</v>
      </c>
      <c r="D53" t="s">
        <v>93</v>
      </c>
      <c r="E53">
        <v>45031</v>
      </c>
      <c r="F53" t="s">
        <v>99</v>
      </c>
      <c r="G53">
        <v>3144</v>
      </c>
      <c r="H53">
        <v>403</v>
      </c>
      <c r="I53" t="s">
        <v>289</v>
      </c>
      <c r="J53" t="s">
        <v>35</v>
      </c>
      <c r="K53" t="s">
        <v>44</v>
      </c>
      <c r="L53" t="s">
        <v>108</v>
      </c>
      <c r="M53">
        <v>1220</v>
      </c>
      <c r="N53">
        <v>1310</v>
      </c>
      <c r="O53" t="s">
        <v>55</v>
      </c>
      <c r="Q53" t="s">
        <v>56</v>
      </c>
      <c r="R53">
        <v>1</v>
      </c>
      <c r="S53" s="1">
        <v>43479</v>
      </c>
      <c r="T53" s="1">
        <v>43607</v>
      </c>
      <c r="U53" t="s">
        <v>941</v>
      </c>
      <c r="V53" t="s">
        <v>39</v>
      </c>
      <c r="W53">
        <v>0</v>
      </c>
      <c r="X53">
        <v>0</v>
      </c>
      <c r="Y53">
        <v>300</v>
      </c>
      <c r="Z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0.2</v>
      </c>
      <c r="AK53" t="s">
        <v>904</v>
      </c>
      <c r="AL53" t="s">
        <v>829</v>
      </c>
      <c r="AN53">
        <v>84</v>
      </c>
      <c r="AO53">
        <f>VLOOKUP(CONCATENATE(F53,TRIM(G53)),'Avg Attend'!$A$2:$D$252,4,FALSE)</f>
        <v>20.69</v>
      </c>
      <c r="AP53">
        <v>20.69</v>
      </c>
      <c r="AQ53" s="15">
        <f t="shared" si="0"/>
        <v>3.3104</v>
      </c>
    </row>
    <row r="54" spans="1:43" x14ac:dyDescent="0.25">
      <c r="A54" t="s">
        <v>1774</v>
      </c>
      <c r="B54" t="s">
        <v>32</v>
      </c>
      <c r="C54" t="s">
        <v>92</v>
      </c>
      <c r="D54" t="s">
        <v>93</v>
      </c>
      <c r="E54">
        <v>48030</v>
      </c>
      <c r="F54" t="s">
        <v>99</v>
      </c>
      <c r="G54">
        <v>3144</v>
      </c>
      <c r="H54">
        <v>404</v>
      </c>
      <c r="I54" t="s">
        <v>289</v>
      </c>
      <c r="J54" t="s">
        <v>35</v>
      </c>
      <c r="K54" t="s">
        <v>44</v>
      </c>
      <c r="L54" t="s">
        <v>108</v>
      </c>
      <c r="M54">
        <v>1220</v>
      </c>
      <c r="N54">
        <v>1310</v>
      </c>
      <c r="O54" t="s">
        <v>942</v>
      </c>
      <c r="Q54" t="s">
        <v>56</v>
      </c>
      <c r="R54">
        <v>1</v>
      </c>
      <c r="S54" s="1">
        <v>43479</v>
      </c>
      <c r="T54" s="1">
        <v>43607</v>
      </c>
      <c r="U54" t="s">
        <v>386</v>
      </c>
      <c r="V54" t="s">
        <v>39</v>
      </c>
      <c r="W54">
        <v>0</v>
      </c>
      <c r="X54">
        <v>0</v>
      </c>
      <c r="Y54">
        <v>300</v>
      </c>
      <c r="Z54">
        <v>0</v>
      </c>
      <c r="AD54">
        <v>0</v>
      </c>
      <c r="AE54">
        <v>0</v>
      </c>
      <c r="AF54">
        <v>0</v>
      </c>
      <c r="AG54">
        <v>10</v>
      </c>
      <c r="AH54">
        <v>0</v>
      </c>
      <c r="AI54">
        <v>0</v>
      </c>
      <c r="AJ54">
        <v>0.2</v>
      </c>
      <c r="AK54" t="s">
        <v>904</v>
      </c>
      <c r="AL54" t="s">
        <v>943</v>
      </c>
      <c r="AN54">
        <v>84</v>
      </c>
      <c r="AO54">
        <f>VLOOKUP(CONCATENATE(F54,TRIM(G54)),'Avg Attend'!$A$2:$D$252,4,FALSE)</f>
        <v>20.69</v>
      </c>
      <c r="AP54">
        <v>20.69</v>
      </c>
      <c r="AQ54" s="15">
        <f t="shared" si="0"/>
        <v>3.3104</v>
      </c>
    </row>
    <row r="55" spans="1:43" x14ac:dyDescent="0.25">
      <c r="A55" t="s">
        <v>1774</v>
      </c>
      <c r="B55" t="s">
        <v>32</v>
      </c>
      <c r="C55" t="s">
        <v>92</v>
      </c>
      <c r="D55" t="s">
        <v>93</v>
      </c>
      <c r="E55">
        <v>47736</v>
      </c>
      <c r="F55" t="s">
        <v>99</v>
      </c>
      <c r="G55">
        <v>3348</v>
      </c>
      <c r="H55">
        <v>301</v>
      </c>
      <c r="I55" t="s">
        <v>1820</v>
      </c>
      <c r="J55" t="s">
        <v>35</v>
      </c>
      <c r="K55" t="s">
        <v>44</v>
      </c>
      <c r="L55" t="s">
        <v>287</v>
      </c>
      <c r="M55">
        <v>1225</v>
      </c>
      <c r="N55">
        <v>1440</v>
      </c>
      <c r="O55" t="s">
        <v>399</v>
      </c>
      <c r="Q55" t="s">
        <v>97</v>
      </c>
      <c r="R55">
        <v>1</v>
      </c>
      <c r="S55" s="1">
        <v>43479</v>
      </c>
      <c r="T55" s="1">
        <v>43607</v>
      </c>
      <c r="U55" t="s">
        <v>431</v>
      </c>
      <c r="V55" t="s">
        <v>39</v>
      </c>
      <c r="W55">
        <v>0</v>
      </c>
      <c r="X55">
        <v>0</v>
      </c>
      <c r="Y55">
        <v>200</v>
      </c>
      <c r="Z55">
        <v>0</v>
      </c>
      <c r="AD55">
        <v>0</v>
      </c>
      <c r="AE55">
        <v>0</v>
      </c>
      <c r="AF55">
        <v>0</v>
      </c>
      <c r="AG55">
        <v>10</v>
      </c>
      <c r="AH55">
        <v>0</v>
      </c>
      <c r="AI55">
        <v>0</v>
      </c>
      <c r="AJ55">
        <v>0.2</v>
      </c>
      <c r="AK55" t="s">
        <v>932</v>
      </c>
      <c r="AL55" t="s">
        <v>933</v>
      </c>
      <c r="AN55">
        <v>87.5</v>
      </c>
      <c r="AO55">
        <f>VLOOKUP(CONCATENATE(F55,TRIM(G55)),'Avg Attend'!$A$2:$D$252,4,FALSE)</f>
        <v>22.05</v>
      </c>
      <c r="AP55">
        <v>22.05</v>
      </c>
      <c r="AQ55" s="15">
        <f t="shared" si="0"/>
        <v>3.6749999999999998</v>
      </c>
    </row>
    <row r="56" spans="1:43" x14ac:dyDescent="0.25">
      <c r="A56" t="s">
        <v>1774</v>
      </c>
      <c r="B56" t="s">
        <v>32</v>
      </c>
      <c r="C56" t="s">
        <v>92</v>
      </c>
      <c r="D56" t="s">
        <v>93</v>
      </c>
      <c r="E56">
        <v>47695</v>
      </c>
      <c r="F56" t="s">
        <v>99</v>
      </c>
      <c r="G56">
        <v>3349</v>
      </c>
      <c r="H56">
        <v>401</v>
      </c>
      <c r="I56" t="s">
        <v>291</v>
      </c>
      <c r="J56" t="s">
        <v>35</v>
      </c>
      <c r="K56" t="s">
        <v>44</v>
      </c>
      <c r="L56" t="s">
        <v>189</v>
      </c>
      <c r="M56">
        <v>1230</v>
      </c>
      <c r="N56">
        <v>1445</v>
      </c>
      <c r="O56" t="s">
        <v>55</v>
      </c>
      <c r="Q56" t="s">
        <v>56</v>
      </c>
      <c r="R56">
        <v>1</v>
      </c>
      <c r="S56" s="1">
        <v>43479</v>
      </c>
      <c r="T56" s="1">
        <v>43607</v>
      </c>
      <c r="U56" t="s">
        <v>956</v>
      </c>
      <c r="V56" t="s">
        <v>39</v>
      </c>
      <c r="W56">
        <v>0</v>
      </c>
      <c r="X56">
        <v>0</v>
      </c>
      <c r="Y56">
        <v>500</v>
      </c>
      <c r="Z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0.2</v>
      </c>
      <c r="AK56" t="s">
        <v>827</v>
      </c>
      <c r="AL56" t="s">
        <v>829</v>
      </c>
      <c r="AN56">
        <v>85</v>
      </c>
      <c r="AO56">
        <f>VLOOKUP(CONCATENATE(F56,TRIM(G56)),'Avg Attend'!$A$2:$D$252,4,FALSE)</f>
        <v>15.68</v>
      </c>
      <c r="AP56">
        <v>15.68</v>
      </c>
      <c r="AQ56" s="15">
        <f t="shared" si="0"/>
        <v>2.5386666666666664</v>
      </c>
    </row>
    <row r="57" spans="1:43" x14ac:dyDescent="0.25">
      <c r="A57" t="s">
        <v>1774</v>
      </c>
      <c r="B57" t="s">
        <v>32</v>
      </c>
      <c r="C57" t="s">
        <v>92</v>
      </c>
      <c r="D57" t="s">
        <v>93</v>
      </c>
      <c r="E57">
        <v>47114</v>
      </c>
      <c r="F57" t="s">
        <v>99</v>
      </c>
      <c r="G57">
        <v>3568</v>
      </c>
      <c r="H57">
        <v>301</v>
      </c>
      <c r="I57" t="s">
        <v>294</v>
      </c>
      <c r="J57" t="s">
        <v>35</v>
      </c>
      <c r="K57" t="s">
        <v>44</v>
      </c>
      <c r="L57" t="s">
        <v>287</v>
      </c>
      <c r="M57">
        <v>1225</v>
      </c>
      <c r="N57">
        <v>1440</v>
      </c>
      <c r="O57" t="s">
        <v>399</v>
      </c>
      <c r="Q57" t="s">
        <v>97</v>
      </c>
      <c r="R57">
        <v>1</v>
      </c>
      <c r="S57" s="1">
        <v>43479</v>
      </c>
      <c r="T57" s="1">
        <v>43607</v>
      </c>
      <c r="U57" t="s">
        <v>437</v>
      </c>
      <c r="V57" t="s">
        <v>39</v>
      </c>
      <c r="W57">
        <v>0</v>
      </c>
      <c r="X57">
        <v>0</v>
      </c>
      <c r="Y57">
        <v>200</v>
      </c>
      <c r="Z57">
        <v>0</v>
      </c>
      <c r="AD57">
        <v>0</v>
      </c>
      <c r="AE57">
        <v>0</v>
      </c>
      <c r="AF57">
        <v>0</v>
      </c>
      <c r="AG57">
        <v>10</v>
      </c>
      <c r="AH57">
        <v>0</v>
      </c>
      <c r="AI57">
        <v>0</v>
      </c>
      <c r="AJ57">
        <v>0.2</v>
      </c>
      <c r="AK57" t="s">
        <v>932</v>
      </c>
      <c r="AL57" t="s">
        <v>933</v>
      </c>
      <c r="AN57">
        <v>87.5</v>
      </c>
      <c r="AO57">
        <f>VLOOKUP(CONCATENATE(F57,TRIM(G57)),'Avg Attend'!$A$2:$D$252,4,FALSE)</f>
        <v>20.38</v>
      </c>
      <c r="AP57">
        <v>20.38</v>
      </c>
      <c r="AQ57" s="15">
        <f t="shared" si="0"/>
        <v>3.3966666666666665</v>
      </c>
    </row>
    <row r="58" spans="1:43" x14ac:dyDescent="0.25">
      <c r="A58" t="s">
        <v>1774</v>
      </c>
      <c r="B58" t="s">
        <v>32</v>
      </c>
      <c r="C58" t="s">
        <v>92</v>
      </c>
      <c r="D58" t="s">
        <v>93</v>
      </c>
      <c r="E58">
        <v>47165</v>
      </c>
      <c r="F58" t="s">
        <v>99</v>
      </c>
      <c r="G58">
        <v>3584</v>
      </c>
      <c r="H58">
        <v>402</v>
      </c>
      <c r="I58" t="s">
        <v>296</v>
      </c>
      <c r="J58" t="s">
        <v>35</v>
      </c>
      <c r="K58" t="s">
        <v>44</v>
      </c>
      <c r="L58" t="s">
        <v>72</v>
      </c>
      <c r="M58">
        <v>1230</v>
      </c>
      <c r="N58">
        <v>1445</v>
      </c>
      <c r="O58" t="s">
        <v>55</v>
      </c>
      <c r="Q58" t="s">
        <v>56</v>
      </c>
      <c r="R58">
        <v>1</v>
      </c>
      <c r="S58" s="1">
        <v>43479</v>
      </c>
      <c r="T58" s="1">
        <v>43607</v>
      </c>
      <c r="U58" t="s">
        <v>962</v>
      </c>
      <c r="V58" t="s">
        <v>39</v>
      </c>
      <c r="W58">
        <v>0</v>
      </c>
      <c r="X58">
        <v>0</v>
      </c>
      <c r="Y58">
        <v>500</v>
      </c>
      <c r="Z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0.2</v>
      </c>
      <c r="AK58" t="s">
        <v>827</v>
      </c>
      <c r="AL58" t="s">
        <v>829</v>
      </c>
      <c r="AN58">
        <v>85</v>
      </c>
      <c r="AO58">
        <f>VLOOKUP(CONCATENATE(F58,TRIM(G58)),'Avg Attend'!$A$2:$D$252,4,FALSE)</f>
        <v>26.94</v>
      </c>
      <c r="AP58">
        <v>26.94</v>
      </c>
      <c r="AQ58" s="15">
        <f t="shared" si="0"/>
        <v>4.3617142857142861</v>
      </c>
    </row>
    <row r="59" spans="1:43" x14ac:dyDescent="0.25">
      <c r="A59" t="s">
        <v>1774</v>
      </c>
      <c r="B59" t="s">
        <v>32</v>
      </c>
      <c r="C59" t="s">
        <v>92</v>
      </c>
      <c r="D59" t="s">
        <v>93</v>
      </c>
      <c r="E59">
        <v>43587</v>
      </c>
      <c r="F59" t="s">
        <v>99</v>
      </c>
      <c r="G59">
        <v>3584</v>
      </c>
      <c r="H59">
        <v>501</v>
      </c>
      <c r="I59" t="s">
        <v>296</v>
      </c>
      <c r="J59" t="s">
        <v>35</v>
      </c>
      <c r="K59" t="s">
        <v>44</v>
      </c>
      <c r="L59" t="s">
        <v>45</v>
      </c>
      <c r="M59">
        <v>1200</v>
      </c>
      <c r="N59">
        <v>1305</v>
      </c>
      <c r="O59" t="s">
        <v>49</v>
      </c>
      <c r="P59">
        <v>719</v>
      </c>
      <c r="Q59" t="s">
        <v>51</v>
      </c>
      <c r="R59">
        <v>1</v>
      </c>
      <c r="S59" s="1">
        <v>43479</v>
      </c>
      <c r="T59" s="1">
        <v>43607</v>
      </c>
      <c r="U59" t="s">
        <v>457</v>
      </c>
      <c r="V59" t="s">
        <v>39</v>
      </c>
      <c r="W59">
        <v>0</v>
      </c>
      <c r="X59">
        <v>0</v>
      </c>
      <c r="Y59">
        <v>100</v>
      </c>
      <c r="Z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0.2</v>
      </c>
      <c r="AK59" t="s">
        <v>894</v>
      </c>
      <c r="AL59" t="s">
        <v>963</v>
      </c>
      <c r="AN59">
        <v>88.4</v>
      </c>
      <c r="AO59">
        <f>VLOOKUP(CONCATENATE(F59,TRIM(G59)),'Avg Attend'!$A$2:$D$252,4,FALSE)</f>
        <v>26.94</v>
      </c>
      <c r="AP59">
        <v>26.94</v>
      </c>
      <c r="AQ59" s="15">
        <f t="shared" si="0"/>
        <v>4.5361828571428573</v>
      </c>
    </row>
    <row r="60" spans="1:43" x14ac:dyDescent="0.25">
      <c r="A60" t="s">
        <v>1774</v>
      </c>
      <c r="B60" t="s">
        <v>32</v>
      </c>
      <c r="C60" t="s">
        <v>92</v>
      </c>
      <c r="D60" t="s">
        <v>93</v>
      </c>
      <c r="E60">
        <v>46663</v>
      </c>
      <c r="F60" t="s">
        <v>99</v>
      </c>
      <c r="G60">
        <v>4006</v>
      </c>
      <c r="H60">
        <v>401</v>
      </c>
      <c r="I60" t="s">
        <v>298</v>
      </c>
      <c r="J60" t="s">
        <v>35</v>
      </c>
      <c r="K60" t="s">
        <v>44</v>
      </c>
      <c r="L60" t="s">
        <v>189</v>
      </c>
      <c r="M60">
        <v>1230</v>
      </c>
      <c r="N60">
        <v>1445</v>
      </c>
      <c r="O60" t="s">
        <v>55</v>
      </c>
      <c r="Q60" t="s">
        <v>56</v>
      </c>
      <c r="R60">
        <v>1</v>
      </c>
      <c r="S60" s="1">
        <v>43479</v>
      </c>
      <c r="T60" s="1">
        <v>43607</v>
      </c>
      <c r="U60" t="s">
        <v>463</v>
      </c>
      <c r="V60" t="s">
        <v>39</v>
      </c>
      <c r="W60">
        <v>0</v>
      </c>
      <c r="X60">
        <v>0</v>
      </c>
      <c r="Y60">
        <v>500</v>
      </c>
      <c r="Z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0.1943</v>
      </c>
      <c r="AK60" t="s">
        <v>827</v>
      </c>
      <c r="AL60" t="s">
        <v>829</v>
      </c>
      <c r="AN60">
        <v>85</v>
      </c>
      <c r="AO60">
        <f>VLOOKUP(CONCATENATE(F60,TRIM(G60)),'Avg Attend'!$A$2:$D$252,4,FALSE)</f>
        <v>13.52</v>
      </c>
      <c r="AP60">
        <v>13.52</v>
      </c>
      <c r="AQ60" s="15">
        <f t="shared" si="0"/>
        <v>2.1889523809523812</v>
      </c>
    </row>
    <row r="61" spans="1:43" x14ac:dyDescent="0.25">
      <c r="A61" t="s">
        <v>1774</v>
      </c>
      <c r="B61" t="s">
        <v>32</v>
      </c>
      <c r="C61" t="s">
        <v>92</v>
      </c>
      <c r="D61" t="s">
        <v>93</v>
      </c>
      <c r="E61">
        <v>45386</v>
      </c>
      <c r="F61" t="s">
        <v>99</v>
      </c>
      <c r="G61">
        <v>4127</v>
      </c>
      <c r="H61">
        <v>401</v>
      </c>
      <c r="I61" t="s">
        <v>100</v>
      </c>
      <c r="J61" t="s">
        <v>73</v>
      </c>
      <c r="K61" t="s">
        <v>44</v>
      </c>
      <c r="L61" t="s">
        <v>74</v>
      </c>
      <c r="M61">
        <v>1040</v>
      </c>
      <c r="N61">
        <v>1255</v>
      </c>
      <c r="O61" t="s">
        <v>55</v>
      </c>
      <c r="Q61" t="s">
        <v>56</v>
      </c>
      <c r="R61">
        <v>1</v>
      </c>
      <c r="S61" s="1">
        <v>43479</v>
      </c>
      <c r="T61" s="1">
        <v>43607</v>
      </c>
      <c r="U61" t="s">
        <v>425</v>
      </c>
      <c r="V61" t="s">
        <v>39</v>
      </c>
      <c r="W61">
        <v>0</v>
      </c>
      <c r="X61">
        <v>0</v>
      </c>
      <c r="Y61">
        <v>600</v>
      </c>
      <c r="Z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0.1</v>
      </c>
      <c r="AK61" t="s">
        <v>889</v>
      </c>
      <c r="AL61" t="s">
        <v>829</v>
      </c>
      <c r="AN61">
        <v>40</v>
      </c>
      <c r="AO61">
        <f>VLOOKUP(CONCATENATE(F61,TRIM(G61)),'Avg Attend'!$A$2:$D$252,4,FALSE)</f>
        <v>27.01</v>
      </c>
      <c r="AP61">
        <v>27.01</v>
      </c>
      <c r="AQ61" s="15">
        <f t="shared" si="0"/>
        <v>2.0579047619047621</v>
      </c>
    </row>
    <row r="62" spans="1:43" x14ac:dyDescent="0.25">
      <c r="A62" t="s">
        <v>1774</v>
      </c>
      <c r="B62" t="s">
        <v>32</v>
      </c>
      <c r="C62" t="s">
        <v>92</v>
      </c>
      <c r="D62" t="s">
        <v>93</v>
      </c>
      <c r="E62">
        <v>45388</v>
      </c>
      <c r="F62" t="s">
        <v>99</v>
      </c>
      <c r="G62">
        <v>4127</v>
      </c>
      <c r="H62">
        <v>402</v>
      </c>
      <c r="I62" t="s">
        <v>100</v>
      </c>
      <c r="J62" t="s">
        <v>73</v>
      </c>
      <c r="K62" t="s">
        <v>44</v>
      </c>
      <c r="L62" t="s">
        <v>965</v>
      </c>
      <c r="M62" t="s">
        <v>714</v>
      </c>
      <c r="N62" t="s">
        <v>725</v>
      </c>
      <c r="O62" t="s">
        <v>483</v>
      </c>
      <c r="Q62" t="s">
        <v>56</v>
      </c>
      <c r="R62">
        <v>1</v>
      </c>
      <c r="S62" s="1">
        <v>43479</v>
      </c>
      <c r="T62" s="1">
        <v>43607</v>
      </c>
      <c r="U62" t="s">
        <v>966</v>
      </c>
      <c r="V62" t="s">
        <v>39</v>
      </c>
      <c r="W62">
        <v>0</v>
      </c>
      <c r="X62">
        <v>0</v>
      </c>
      <c r="Y62">
        <v>500</v>
      </c>
      <c r="Z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0.1</v>
      </c>
      <c r="AK62" t="s">
        <v>967</v>
      </c>
      <c r="AL62" t="s">
        <v>950</v>
      </c>
      <c r="AN62">
        <v>80</v>
      </c>
      <c r="AO62">
        <f>VLOOKUP(CONCATENATE(F62,TRIM(G62)),'Avg Attend'!$A$2:$D$252,4,FALSE)</f>
        <v>27.01</v>
      </c>
      <c r="AP62">
        <v>27.01</v>
      </c>
      <c r="AQ62" s="15">
        <f t="shared" si="0"/>
        <v>4.1158095238095243</v>
      </c>
    </row>
    <row r="63" spans="1:43" x14ac:dyDescent="0.25">
      <c r="A63" t="s">
        <v>1774</v>
      </c>
      <c r="B63" t="s">
        <v>32</v>
      </c>
      <c r="C63" t="s">
        <v>92</v>
      </c>
      <c r="D63" t="s">
        <v>93</v>
      </c>
      <c r="E63">
        <v>45389</v>
      </c>
      <c r="F63" t="s">
        <v>99</v>
      </c>
      <c r="G63">
        <v>4127</v>
      </c>
      <c r="H63">
        <v>403</v>
      </c>
      <c r="I63" t="s">
        <v>100</v>
      </c>
      <c r="J63" t="s">
        <v>73</v>
      </c>
      <c r="K63" t="s">
        <v>44</v>
      </c>
      <c r="L63" t="s">
        <v>48</v>
      </c>
      <c r="M63">
        <v>810</v>
      </c>
      <c r="N63">
        <v>1025</v>
      </c>
      <c r="O63" t="s">
        <v>55</v>
      </c>
      <c r="Q63" t="s">
        <v>56</v>
      </c>
      <c r="R63">
        <v>1</v>
      </c>
      <c r="S63" s="1">
        <v>43479</v>
      </c>
      <c r="T63" s="1">
        <v>43607</v>
      </c>
      <c r="U63" t="s">
        <v>466</v>
      </c>
      <c r="V63" t="s">
        <v>39</v>
      </c>
      <c r="W63">
        <v>0</v>
      </c>
      <c r="X63">
        <v>0</v>
      </c>
      <c r="Y63">
        <v>600</v>
      </c>
      <c r="Z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0.1</v>
      </c>
      <c r="AK63" t="s">
        <v>910</v>
      </c>
      <c r="AL63" t="s">
        <v>829</v>
      </c>
      <c r="AN63">
        <v>40</v>
      </c>
      <c r="AO63">
        <f>VLOOKUP(CONCATENATE(F63,TRIM(G63)),'Avg Attend'!$A$2:$D$252,4,FALSE)</f>
        <v>27.01</v>
      </c>
      <c r="AP63">
        <v>27.01</v>
      </c>
      <c r="AQ63" s="15">
        <f t="shared" si="0"/>
        <v>2.0579047619047621</v>
      </c>
    </row>
    <row r="64" spans="1:43" x14ac:dyDescent="0.25">
      <c r="A64" t="s">
        <v>1774</v>
      </c>
      <c r="B64" t="s">
        <v>32</v>
      </c>
      <c r="C64" t="s">
        <v>92</v>
      </c>
      <c r="D64" t="s">
        <v>93</v>
      </c>
      <c r="E64">
        <v>45390</v>
      </c>
      <c r="F64" t="s">
        <v>99</v>
      </c>
      <c r="G64">
        <v>4127</v>
      </c>
      <c r="H64">
        <v>404</v>
      </c>
      <c r="I64" t="s">
        <v>100</v>
      </c>
      <c r="J64" t="s">
        <v>73</v>
      </c>
      <c r="K64" t="s">
        <v>44</v>
      </c>
      <c r="L64" t="s">
        <v>74</v>
      </c>
      <c r="M64">
        <v>1040</v>
      </c>
      <c r="N64">
        <v>1255</v>
      </c>
      <c r="O64" t="s">
        <v>55</v>
      </c>
      <c r="Q64" t="s">
        <v>56</v>
      </c>
      <c r="R64">
        <v>1</v>
      </c>
      <c r="S64" s="1">
        <v>43479</v>
      </c>
      <c r="T64" s="1">
        <v>43607</v>
      </c>
      <c r="U64" t="s">
        <v>466</v>
      </c>
      <c r="V64" t="s">
        <v>39</v>
      </c>
      <c r="W64">
        <v>0</v>
      </c>
      <c r="X64">
        <v>0</v>
      </c>
      <c r="Y64">
        <v>600</v>
      </c>
      <c r="Z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0.1</v>
      </c>
      <c r="AK64" t="s">
        <v>889</v>
      </c>
      <c r="AL64" t="s">
        <v>829</v>
      </c>
      <c r="AN64">
        <v>40</v>
      </c>
      <c r="AO64">
        <f>VLOOKUP(CONCATENATE(F64,TRIM(G64)),'Avg Attend'!$A$2:$D$252,4,FALSE)</f>
        <v>27.01</v>
      </c>
      <c r="AP64">
        <v>27.01</v>
      </c>
      <c r="AQ64" s="15">
        <f t="shared" si="0"/>
        <v>2.0579047619047621</v>
      </c>
    </row>
    <row r="65" spans="1:43" x14ac:dyDescent="0.25">
      <c r="A65" t="s">
        <v>1774</v>
      </c>
      <c r="B65" t="s">
        <v>32</v>
      </c>
      <c r="C65" t="s">
        <v>92</v>
      </c>
      <c r="D65" t="s">
        <v>93</v>
      </c>
      <c r="E65">
        <v>45391</v>
      </c>
      <c r="F65" t="s">
        <v>99</v>
      </c>
      <c r="G65">
        <v>4127</v>
      </c>
      <c r="H65">
        <v>405</v>
      </c>
      <c r="I65" t="s">
        <v>100</v>
      </c>
      <c r="J65" t="s">
        <v>73</v>
      </c>
      <c r="K65" t="s">
        <v>44</v>
      </c>
      <c r="L65" t="s">
        <v>74</v>
      </c>
      <c r="M65">
        <v>810</v>
      </c>
      <c r="N65">
        <v>1025</v>
      </c>
      <c r="O65" t="s">
        <v>55</v>
      </c>
      <c r="Q65" t="s">
        <v>56</v>
      </c>
      <c r="R65">
        <v>1</v>
      </c>
      <c r="S65" s="1">
        <v>43479</v>
      </c>
      <c r="T65" s="1">
        <v>43607</v>
      </c>
      <c r="U65" t="s">
        <v>466</v>
      </c>
      <c r="V65" t="s">
        <v>39</v>
      </c>
      <c r="W65">
        <v>0</v>
      </c>
      <c r="X65">
        <v>0</v>
      </c>
      <c r="Y65">
        <v>500</v>
      </c>
      <c r="Z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0.1</v>
      </c>
      <c r="AK65" t="s">
        <v>910</v>
      </c>
      <c r="AL65" t="s">
        <v>829</v>
      </c>
      <c r="AN65">
        <v>40</v>
      </c>
      <c r="AO65">
        <f>VLOOKUP(CONCATENATE(F65,TRIM(G65)),'Avg Attend'!$A$2:$D$252,4,FALSE)</f>
        <v>27.01</v>
      </c>
      <c r="AP65">
        <v>27.01</v>
      </c>
      <c r="AQ65" s="15">
        <f t="shared" si="0"/>
        <v>2.0579047619047621</v>
      </c>
    </row>
    <row r="66" spans="1:43" x14ac:dyDescent="0.25">
      <c r="A66" t="s">
        <v>1774</v>
      </c>
      <c r="B66" t="s">
        <v>32</v>
      </c>
      <c r="C66" t="s">
        <v>92</v>
      </c>
      <c r="D66" t="s">
        <v>93</v>
      </c>
      <c r="E66">
        <v>45393</v>
      </c>
      <c r="F66" t="s">
        <v>99</v>
      </c>
      <c r="G66">
        <v>4127</v>
      </c>
      <c r="H66">
        <v>406</v>
      </c>
      <c r="I66" t="s">
        <v>100</v>
      </c>
      <c r="J66" t="s">
        <v>73</v>
      </c>
      <c r="K66" t="s">
        <v>44</v>
      </c>
      <c r="L66" t="s">
        <v>48</v>
      </c>
      <c r="M66">
        <v>810</v>
      </c>
      <c r="N66">
        <v>1025</v>
      </c>
      <c r="O66" t="s">
        <v>55</v>
      </c>
      <c r="Q66" t="s">
        <v>56</v>
      </c>
      <c r="R66">
        <v>1</v>
      </c>
      <c r="S66" s="1">
        <v>43479</v>
      </c>
      <c r="T66" s="1">
        <v>43607</v>
      </c>
      <c r="U66" t="s">
        <v>465</v>
      </c>
      <c r="V66" t="s">
        <v>39</v>
      </c>
      <c r="W66">
        <v>0</v>
      </c>
      <c r="X66">
        <v>0</v>
      </c>
      <c r="Y66">
        <v>600</v>
      </c>
      <c r="Z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0.1</v>
      </c>
      <c r="AK66" t="s">
        <v>910</v>
      </c>
      <c r="AL66" t="s">
        <v>829</v>
      </c>
      <c r="AN66">
        <v>40</v>
      </c>
      <c r="AO66">
        <f>VLOOKUP(CONCATENATE(F66,TRIM(G66)),'Avg Attend'!$A$2:$D$252,4,FALSE)</f>
        <v>27.01</v>
      </c>
      <c r="AP66">
        <v>27.01</v>
      </c>
      <c r="AQ66" s="15">
        <f t="shared" si="0"/>
        <v>2.0579047619047621</v>
      </c>
    </row>
    <row r="67" spans="1:43" x14ac:dyDescent="0.25">
      <c r="A67" t="s">
        <v>1774</v>
      </c>
      <c r="B67" t="s">
        <v>32</v>
      </c>
      <c r="C67" t="s">
        <v>92</v>
      </c>
      <c r="D67" t="s">
        <v>93</v>
      </c>
      <c r="E67">
        <v>45395</v>
      </c>
      <c r="F67" t="s">
        <v>99</v>
      </c>
      <c r="G67">
        <v>4127</v>
      </c>
      <c r="H67">
        <v>407</v>
      </c>
      <c r="I67" t="s">
        <v>100</v>
      </c>
      <c r="J67" t="s">
        <v>73</v>
      </c>
      <c r="K67" t="s">
        <v>44</v>
      </c>
      <c r="L67" t="s">
        <v>48</v>
      </c>
      <c r="M67">
        <v>1040</v>
      </c>
      <c r="N67">
        <v>1255</v>
      </c>
      <c r="O67" t="s">
        <v>55</v>
      </c>
      <c r="Q67" t="s">
        <v>56</v>
      </c>
      <c r="R67">
        <v>1</v>
      </c>
      <c r="S67" s="1">
        <v>43479</v>
      </c>
      <c r="T67" s="1">
        <v>43607</v>
      </c>
      <c r="U67" t="s">
        <v>466</v>
      </c>
      <c r="V67" t="s">
        <v>39</v>
      </c>
      <c r="W67">
        <v>0</v>
      </c>
      <c r="X67">
        <v>0</v>
      </c>
      <c r="Y67">
        <v>600</v>
      </c>
      <c r="Z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0.1</v>
      </c>
      <c r="AK67" t="s">
        <v>889</v>
      </c>
      <c r="AL67" t="s">
        <v>829</v>
      </c>
      <c r="AN67">
        <v>40</v>
      </c>
      <c r="AO67">
        <f>VLOOKUP(CONCATENATE(F67,TRIM(G67)),'Avg Attend'!$A$2:$D$252,4,FALSE)</f>
        <v>27.01</v>
      </c>
      <c r="AP67">
        <v>27.01</v>
      </c>
      <c r="AQ67" s="15">
        <f t="shared" ref="AQ67:AQ130" si="1">AP67*AN67/525</f>
        <v>2.0579047619047621</v>
      </c>
    </row>
    <row r="68" spans="1:43" x14ac:dyDescent="0.25">
      <c r="A68" t="s">
        <v>1774</v>
      </c>
      <c r="B68" t="s">
        <v>32</v>
      </c>
      <c r="C68" t="s">
        <v>92</v>
      </c>
      <c r="D68" t="s">
        <v>93</v>
      </c>
      <c r="E68">
        <v>45576</v>
      </c>
      <c r="F68" t="s">
        <v>99</v>
      </c>
      <c r="G68">
        <v>4127</v>
      </c>
      <c r="H68">
        <v>411</v>
      </c>
      <c r="I68" t="s">
        <v>100</v>
      </c>
      <c r="J68" t="s">
        <v>73</v>
      </c>
      <c r="K68" t="s">
        <v>44</v>
      </c>
      <c r="L68" t="s">
        <v>74</v>
      </c>
      <c r="M68">
        <v>810</v>
      </c>
      <c r="N68">
        <v>1025</v>
      </c>
      <c r="O68" t="s">
        <v>55</v>
      </c>
      <c r="Q68" t="s">
        <v>56</v>
      </c>
      <c r="R68">
        <v>1</v>
      </c>
      <c r="S68" s="1">
        <v>43479</v>
      </c>
      <c r="T68" s="1">
        <v>43607</v>
      </c>
      <c r="U68" t="s">
        <v>968</v>
      </c>
      <c r="V68" t="s">
        <v>39</v>
      </c>
      <c r="W68">
        <v>0</v>
      </c>
      <c r="X68">
        <v>0</v>
      </c>
      <c r="Y68">
        <v>500</v>
      </c>
      <c r="Z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0.1</v>
      </c>
      <c r="AK68" t="s">
        <v>910</v>
      </c>
      <c r="AL68" t="s">
        <v>829</v>
      </c>
      <c r="AN68">
        <v>40</v>
      </c>
      <c r="AO68">
        <f>VLOOKUP(CONCATENATE(F68,TRIM(G68)),'Avg Attend'!$A$2:$D$252,4,FALSE)</f>
        <v>27.01</v>
      </c>
      <c r="AP68">
        <v>27.01</v>
      </c>
      <c r="AQ68" s="15">
        <f t="shared" si="1"/>
        <v>2.0579047619047621</v>
      </c>
    </row>
    <row r="69" spans="1:43" x14ac:dyDescent="0.25">
      <c r="A69" t="s">
        <v>1774</v>
      </c>
      <c r="B69" t="s">
        <v>32</v>
      </c>
      <c r="C69" t="s">
        <v>92</v>
      </c>
      <c r="D69" t="s">
        <v>93</v>
      </c>
      <c r="E69">
        <v>46059</v>
      </c>
      <c r="F69" t="s">
        <v>99</v>
      </c>
      <c r="G69">
        <v>4127</v>
      </c>
      <c r="H69">
        <v>413</v>
      </c>
      <c r="I69" t="s">
        <v>100</v>
      </c>
      <c r="J69" t="s">
        <v>73</v>
      </c>
      <c r="K69" t="s">
        <v>44</v>
      </c>
      <c r="L69" t="s">
        <v>48</v>
      </c>
      <c r="M69">
        <v>1040</v>
      </c>
      <c r="N69">
        <v>1255</v>
      </c>
      <c r="O69" t="s">
        <v>55</v>
      </c>
      <c r="P69">
        <v>604</v>
      </c>
      <c r="Q69" t="s">
        <v>56</v>
      </c>
      <c r="R69">
        <v>1</v>
      </c>
      <c r="S69" s="1">
        <v>43479</v>
      </c>
      <c r="T69" s="1">
        <v>43607</v>
      </c>
      <c r="U69" t="s">
        <v>427</v>
      </c>
      <c r="V69" t="s">
        <v>39</v>
      </c>
      <c r="W69">
        <v>0</v>
      </c>
      <c r="X69">
        <v>0</v>
      </c>
      <c r="Y69">
        <v>600</v>
      </c>
      <c r="Z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0.1</v>
      </c>
      <c r="AK69" t="s">
        <v>889</v>
      </c>
      <c r="AL69" t="s">
        <v>969</v>
      </c>
      <c r="AN69">
        <v>40</v>
      </c>
      <c r="AO69">
        <f>VLOOKUP(CONCATENATE(F69,TRIM(G69)),'Avg Attend'!$A$2:$D$252,4,FALSE)</f>
        <v>27.01</v>
      </c>
      <c r="AP69">
        <v>27.01</v>
      </c>
      <c r="AQ69" s="15">
        <f t="shared" si="1"/>
        <v>2.0579047619047621</v>
      </c>
    </row>
    <row r="70" spans="1:43" x14ac:dyDescent="0.25">
      <c r="A70" t="s">
        <v>1774</v>
      </c>
      <c r="B70" t="s">
        <v>32</v>
      </c>
      <c r="C70" t="s">
        <v>92</v>
      </c>
      <c r="D70" t="s">
        <v>93</v>
      </c>
      <c r="E70">
        <v>47127</v>
      </c>
      <c r="F70" t="s">
        <v>99</v>
      </c>
      <c r="G70">
        <v>4127</v>
      </c>
      <c r="H70">
        <v>501</v>
      </c>
      <c r="I70" t="s">
        <v>100</v>
      </c>
      <c r="J70" t="s">
        <v>73</v>
      </c>
      <c r="K70" t="s">
        <v>44</v>
      </c>
      <c r="L70" t="s">
        <v>74</v>
      </c>
      <c r="M70">
        <v>800</v>
      </c>
      <c r="N70">
        <v>1015</v>
      </c>
      <c r="O70" t="s">
        <v>49</v>
      </c>
      <c r="P70">
        <v>322</v>
      </c>
      <c r="Q70" t="s">
        <v>51</v>
      </c>
      <c r="R70">
        <v>1</v>
      </c>
      <c r="S70" s="1">
        <v>43479</v>
      </c>
      <c r="T70" s="1">
        <v>43607</v>
      </c>
      <c r="U70" t="s">
        <v>468</v>
      </c>
      <c r="V70" t="s">
        <v>39</v>
      </c>
      <c r="W70">
        <v>0</v>
      </c>
      <c r="X70">
        <v>0</v>
      </c>
      <c r="Y70">
        <v>200</v>
      </c>
      <c r="Z70">
        <v>0</v>
      </c>
      <c r="AD70">
        <v>0</v>
      </c>
      <c r="AE70">
        <v>0</v>
      </c>
      <c r="AF70">
        <v>0</v>
      </c>
      <c r="AG70">
        <v>10</v>
      </c>
      <c r="AH70">
        <v>0</v>
      </c>
      <c r="AI70">
        <v>0</v>
      </c>
      <c r="AJ70">
        <v>0.1</v>
      </c>
      <c r="AK70" t="s">
        <v>809</v>
      </c>
      <c r="AL70" t="s">
        <v>970</v>
      </c>
      <c r="AN70">
        <v>40</v>
      </c>
      <c r="AO70">
        <f>VLOOKUP(CONCATENATE(F70,TRIM(G70)),'Avg Attend'!$A$2:$D$252,4,FALSE)</f>
        <v>27.01</v>
      </c>
      <c r="AP70">
        <v>27.01</v>
      </c>
      <c r="AQ70" s="15">
        <f t="shared" si="1"/>
        <v>2.0579047619047621</v>
      </c>
    </row>
    <row r="71" spans="1:43" x14ac:dyDescent="0.25">
      <c r="A71" t="s">
        <v>1774</v>
      </c>
      <c r="B71" t="s">
        <v>32</v>
      </c>
      <c r="C71" t="s">
        <v>92</v>
      </c>
      <c r="D71" t="s">
        <v>93</v>
      </c>
      <c r="E71">
        <v>47828</v>
      </c>
      <c r="F71" t="s">
        <v>99</v>
      </c>
      <c r="G71">
        <v>4127</v>
      </c>
      <c r="H71">
        <v>502</v>
      </c>
      <c r="I71" t="s">
        <v>100</v>
      </c>
      <c r="J71" t="s">
        <v>73</v>
      </c>
      <c r="K71" t="s">
        <v>44</v>
      </c>
      <c r="L71" t="s">
        <v>74</v>
      </c>
      <c r="M71">
        <v>1030</v>
      </c>
      <c r="N71">
        <v>1245</v>
      </c>
      <c r="O71" t="s">
        <v>49</v>
      </c>
      <c r="P71">
        <v>319</v>
      </c>
      <c r="Q71" t="s">
        <v>51</v>
      </c>
      <c r="R71">
        <v>1</v>
      </c>
      <c r="S71" s="1">
        <v>43479</v>
      </c>
      <c r="T71" s="1">
        <v>43607</v>
      </c>
      <c r="U71" t="s">
        <v>499</v>
      </c>
      <c r="V71" t="s">
        <v>39</v>
      </c>
      <c r="W71">
        <v>0</v>
      </c>
      <c r="X71">
        <v>0</v>
      </c>
      <c r="Y71">
        <v>150</v>
      </c>
      <c r="Z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0.1</v>
      </c>
      <c r="AK71" t="s">
        <v>766</v>
      </c>
      <c r="AL71" t="s">
        <v>951</v>
      </c>
      <c r="AN71">
        <v>40</v>
      </c>
      <c r="AO71">
        <f>VLOOKUP(CONCATENATE(F71,TRIM(G71)),'Avg Attend'!$A$2:$D$252,4,FALSE)</f>
        <v>27.01</v>
      </c>
      <c r="AP71">
        <v>27.01</v>
      </c>
      <c r="AQ71" s="15">
        <f t="shared" si="1"/>
        <v>2.0579047619047621</v>
      </c>
    </row>
    <row r="72" spans="1:43" x14ac:dyDescent="0.25">
      <c r="A72" t="s">
        <v>1774</v>
      </c>
      <c r="B72" t="s">
        <v>32</v>
      </c>
      <c r="C72" t="s">
        <v>92</v>
      </c>
      <c r="D72" t="s">
        <v>93</v>
      </c>
      <c r="E72">
        <v>47696</v>
      </c>
      <c r="F72" t="s">
        <v>99</v>
      </c>
      <c r="G72">
        <v>4347</v>
      </c>
      <c r="H72">
        <v>401</v>
      </c>
      <c r="I72" t="s">
        <v>469</v>
      </c>
      <c r="J72" t="s">
        <v>73</v>
      </c>
      <c r="K72" t="s">
        <v>44</v>
      </c>
      <c r="L72" t="s">
        <v>74</v>
      </c>
      <c r="M72">
        <v>810</v>
      </c>
      <c r="N72">
        <v>1025</v>
      </c>
      <c r="O72" t="s">
        <v>55</v>
      </c>
      <c r="Q72" t="s">
        <v>56</v>
      </c>
      <c r="R72">
        <v>1</v>
      </c>
      <c r="S72" s="1">
        <v>43479</v>
      </c>
      <c r="T72" s="1">
        <v>43607</v>
      </c>
      <c r="U72" t="s">
        <v>450</v>
      </c>
      <c r="V72" t="s">
        <v>39</v>
      </c>
      <c r="W72">
        <v>0</v>
      </c>
      <c r="X72">
        <v>0</v>
      </c>
      <c r="Y72">
        <v>500</v>
      </c>
      <c r="Z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0.1</v>
      </c>
      <c r="AK72" t="s">
        <v>910</v>
      </c>
      <c r="AL72" t="s">
        <v>829</v>
      </c>
      <c r="AN72">
        <v>40</v>
      </c>
      <c r="AO72">
        <f>VLOOKUP(CONCATENATE(F72,TRIM(G72)),'Avg Attend'!$A$2:$D$252,4,FALSE)</f>
        <v>25.8</v>
      </c>
      <c r="AP72">
        <v>25.8</v>
      </c>
      <c r="AQ72" s="15">
        <f t="shared" si="1"/>
        <v>1.9657142857142857</v>
      </c>
    </row>
    <row r="73" spans="1:43" x14ac:dyDescent="0.25">
      <c r="A73" t="s">
        <v>1774</v>
      </c>
      <c r="B73" t="s">
        <v>32</v>
      </c>
      <c r="C73" t="s">
        <v>92</v>
      </c>
      <c r="D73" t="s">
        <v>93</v>
      </c>
      <c r="E73">
        <v>44998</v>
      </c>
      <c r="F73" t="s">
        <v>99</v>
      </c>
      <c r="G73">
        <v>4347</v>
      </c>
      <c r="H73">
        <v>402</v>
      </c>
      <c r="I73" t="s">
        <v>469</v>
      </c>
      <c r="J73" t="s">
        <v>73</v>
      </c>
      <c r="K73" t="s">
        <v>44</v>
      </c>
      <c r="L73" t="s">
        <v>965</v>
      </c>
      <c r="M73" t="s">
        <v>947</v>
      </c>
      <c r="N73" t="s">
        <v>971</v>
      </c>
      <c r="O73" t="s">
        <v>483</v>
      </c>
      <c r="Q73" t="s">
        <v>56</v>
      </c>
      <c r="R73">
        <v>1</v>
      </c>
      <c r="S73" s="1">
        <v>43479</v>
      </c>
      <c r="T73" s="1">
        <v>43607</v>
      </c>
      <c r="U73" t="s">
        <v>972</v>
      </c>
      <c r="V73" t="s">
        <v>39</v>
      </c>
      <c r="W73">
        <v>0</v>
      </c>
      <c r="X73">
        <v>0</v>
      </c>
      <c r="Y73">
        <v>600</v>
      </c>
      <c r="Z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0.1</v>
      </c>
      <c r="AK73" t="s">
        <v>973</v>
      </c>
      <c r="AL73" t="s">
        <v>950</v>
      </c>
      <c r="AN73">
        <v>80</v>
      </c>
      <c r="AO73">
        <f>VLOOKUP(CONCATENATE(F73,TRIM(G73)),'Avg Attend'!$A$2:$D$252,4,FALSE)</f>
        <v>25.8</v>
      </c>
      <c r="AP73">
        <v>25.8</v>
      </c>
      <c r="AQ73" s="15">
        <f t="shared" si="1"/>
        <v>3.9314285714285715</v>
      </c>
    </row>
    <row r="74" spans="1:43" x14ac:dyDescent="0.25">
      <c r="A74" t="s">
        <v>1774</v>
      </c>
      <c r="B74" t="s">
        <v>32</v>
      </c>
      <c r="C74" t="s">
        <v>92</v>
      </c>
      <c r="D74" t="s">
        <v>93</v>
      </c>
      <c r="E74">
        <v>47713</v>
      </c>
      <c r="F74" t="s">
        <v>99</v>
      </c>
      <c r="G74">
        <v>4347</v>
      </c>
      <c r="H74">
        <v>403</v>
      </c>
      <c r="I74" t="s">
        <v>469</v>
      </c>
      <c r="J74" t="s">
        <v>73</v>
      </c>
      <c r="K74" t="s">
        <v>44</v>
      </c>
      <c r="L74" t="s">
        <v>74</v>
      </c>
      <c r="M74">
        <v>1040</v>
      </c>
      <c r="N74">
        <v>1255</v>
      </c>
      <c r="O74" t="s">
        <v>55</v>
      </c>
      <c r="Q74" t="s">
        <v>56</v>
      </c>
      <c r="R74">
        <v>1</v>
      </c>
      <c r="S74" s="1">
        <v>43479</v>
      </c>
      <c r="T74" s="1">
        <v>43607</v>
      </c>
      <c r="U74" t="s">
        <v>968</v>
      </c>
      <c r="V74" t="s">
        <v>39</v>
      </c>
      <c r="W74">
        <v>0</v>
      </c>
      <c r="X74">
        <v>0</v>
      </c>
      <c r="Y74">
        <v>550</v>
      </c>
      <c r="Z74">
        <v>0</v>
      </c>
      <c r="AD74">
        <v>0</v>
      </c>
      <c r="AE74">
        <v>0</v>
      </c>
      <c r="AF74">
        <v>0</v>
      </c>
      <c r="AG74">
        <v>399</v>
      </c>
      <c r="AH74">
        <v>0</v>
      </c>
      <c r="AI74">
        <v>0</v>
      </c>
      <c r="AJ74">
        <v>0.1</v>
      </c>
      <c r="AK74" t="s">
        <v>889</v>
      </c>
      <c r="AL74" t="s">
        <v>829</v>
      </c>
      <c r="AN74">
        <v>40</v>
      </c>
      <c r="AO74">
        <f>VLOOKUP(CONCATENATE(F74,TRIM(G74)),'Avg Attend'!$A$2:$D$252,4,FALSE)</f>
        <v>25.8</v>
      </c>
      <c r="AP74">
        <v>25.8</v>
      </c>
      <c r="AQ74" s="15">
        <f t="shared" si="1"/>
        <v>1.9657142857142857</v>
      </c>
    </row>
    <row r="75" spans="1:43" x14ac:dyDescent="0.25">
      <c r="A75" t="s">
        <v>1774</v>
      </c>
      <c r="B75" t="s">
        <v>32</v>
      </c>
      <c r="C75" t="s">
        <v>92</v>
      </c>
      <c r="D75" t="s">
        <v>93</v>
      </c>
      <c r="E75">
        <v>45007</v>
      </c>
      <c r="F75" t="s">
        <v>99</v>
      </c>
      <c r="G75">
        <v>4347</v>
      </c>
      <c r="H75">
        <v>404</v>
      </c>
      <c r="I75" t="s">
        <v>469</v>
      </c>
      <c r="J75" t="s">
        <v>73</v>
      </c>
      <c r="K75" t="s">
        <v>44</v>
      </c>
      <c r="L75" t="s">
        <v>48</v>
      </c>
      <c r="M75">
        <v>1040</v>
      </c>
      <c r="N75">
        <v>1255</v>
      </c>
      <c r="O75" t="s">
        <v>55</v>
      </c>
      <c r="Q75" t="s">
        <v>56</v>
      </c>
      <c r="R75">
        <v>1</v>
      </c>
      <c r="S75" s="1">
        <v>43479</v>
      </c>
      <c r="T75" s="1">
        <v>43607</v>
      </c>
      <c r="U75" t="s">
        <v>456</v>
      </c>
      <c r="V75" t="s">
        <v>39</v>
      </c>
      <c r="W75">
        <v>0</v>
      </c>
      <c r="X75">
        <v>0</v>
      </c>
      <c r="Y75">
        <v>200</v>
      </c>
      <c r="Z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0.1</v>
      </c>
      <c r="AK75" t="s">
        <v>889</v>
      </c>
      <c r="AL75" t="s">
        <v>829</v>
      </c>
      <c r="AN75">
        <v>40</v>
      </c>
      <c r="AO75">
        <f>VLOOKUP(CONCATENATE(F75,TRIM(G75)),'Avg Attend'!$A$2:$D$252,4,FALSE)</f>
        <v>25.8</v>
      </c>
      <c r="AP75">
        <v>25.8</v>
      </c>
      <c r="AQ75" s="15">
        <f t="shared" si="1"/>
        <v>1.9657142857142857</v>
      </c>
    </row>
    <row r="76" spans="1:43" x14ac:dyDescent="0.25">
      <c r="A76" t="s">
        <v>1774</v>
      </c>
      <c r="B76" t="s">
        <v>32</v>
      </c>
      <c r="C76" t="s">
        <v>92</v>
      </c>
      <c r="D76" t="s">
        <v>93</v>
      </c>
      <c r="E76">
        <v>46069</v>
      </c>
      <c r="F76" t="s">
        <v>99</v>
      </c>
      <c r="G76">
        <v>4347</v>
      </c>
      <c r="H76">
        <v>405</v>
      </c>
      <c r="I76" t="s">
        <v>469</v>
      </c>
      <c r="J76" t="s">
        <v>73</v>
      </c>
      <c r="K76" t="s">
        <v>44</v>
      </c>
      <c r="L76" t="s">
        <v>48</v>
      </c>
      <c r="M76">
        <v>1310</v>
      </c>
      <c r="N76">
        <v>1525</v>
      </c>
      <c r="O76" t="s">
        <v>55</v>
      </c>
      <c r="Q76" t="s">
        <v>56</v>
      </c>
      <c r="R76">
        <v>1</v>
      </c>
      <c r="S76" s="1">
        <v>43479</v>
      </c>
      <c r="T76" s="1">
        <v>43607</v>
      </c>
      <c r="U76" t="s">
        <v>424</v>
      </c>
      <c r="V76" t="s">
        <v>39</v>
      </c>
      <c r="W76">
        <v>0</v>
      </c>
      <c r="X76">
        <v>0</v>
      </c>
      <c r="Y76">
        <v>600</v>
      </c>
      <c r="Z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0.1</v>
      </c>
      <c r="AK76" t="s">
        <v>877</v>
      </c>
      <c r="AL76" t="s">
        <v>829</v>
      </c>
      <c r="AN76">
        <v>40</v>
      </c>
      <c r="AO76">
        <f>VLOOKUP(CONCATENATE(F76,TRIM(G76)),'Avg Attend'!$A$2:$D$252,4,FALSE)</f>
        <v>25.8</v>
      </c>
      <c r="AP76">
        <v>25.8</v>
      </c>
      <c r="AQ76" s="15">
        <f t="shared" si="1"/>
        <v>1.9657142857142857</v>
      </c>
    </row>
    <row r="77" spans="1:43" x14ac:dyDescent="0.25">
      <c r="A77" t="s">
        <v>1774</v>
      </c>
      <c r="B77" t="s">
        <v>32</v>
      </c>
      <c r="C77" t="s">
        <v>92</v>
      </c>
      <c r="D77" t="s">
        <v>93</v>
      </c>
      <c r="E77">
        <v>43009</v>
      </c>
      <c r="F77" t="s">
        <v>99</v>
      </c>
      <c r="G77">
        <v>4347</v>
      </c>
      <c r="H77">
        <v>501</v>
      </c>
      <c r="I77" t="s">
        <v>469</v>
      </c>
      <c r="J77" t="s">
        <v>73</v>
      </c>
      <c r="K77" t="s">
        <v>44</v>
      </c>
      <c r="L77" t="s">
        <v>74</v>
      </c>
      <c r="M77">
        <v>800</v>
      </c>
      <c r="N77">
        <v>1015</v>
      </c>
      <c r="O77" t="s">
        <v>49</v>
      </c>
      <c r="P77">
        <v>320</v>
      </c>
      <c r="Q77" t="s">
        <v>51</v>
      </c>
      <c r="R77">
        <v>1</v>
      </c>
      <c r="S77" s="1">
        <v>43479</v>
      </c>
      <c r="T77" s="1">
        <v>43607</v>
      </c>
      <c r="U77" t="s">
        <v>471</v>
      </c>
      <c r="V77" t="s">
        <v>39</v>
      </c>
      <c r="W77">
        <v>0</v>
      </c>
      <c r="X77">
        <v>0</v>
      </c>
      <c r="Y77">
        <v>200</v>
      </c>
      <c r="Z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0.1</v>
      </c>
      <c r="AK77" t="s">
        <v>809</v>
      </c>
      <c r="AL77" t="s">
        <v>944</v>
      </c>
      <c r="AN77">
        <v>40</v>
      </c>
      <c r="AO77">
        <f>VLOOKUP(CONCATENATE(F77,TRIM(G77)),'Avg Attend'!$A$2:$D$252,4,FALSE)</f>
        <v>25.8</v>
      </c>
      <c r="AP77">
        <v>25.8</v>
      </c>
      <c r="AQ77" s="15">
        <f t="shared" si="1"/>
        <v>1.9657142857142857</v>
      </c>
    </row>
    <row r="78" spans="1:43" x14ac:dyDescent="0.25">
      <c r="A78" t="s">
        <v>1774</v>
      </c>
      <c r="B78" t="s">
        <v>32</v>
      </c>
      <c r="C78" t="s">
        <v>92</v>
      </c>
      <c r="D78" t="s">
        <v>93</v>
      </c>
      <c r="E78">
        <v>46192</v>
      </c>
      <c r="F78" t="s">
        <v>99</v>
      </c>
      <c r="G78">
        <v>4347</v>
      </c>
      <c r="H78">
        <v>503</v>
      </c>
      <c r="I78" t="s">
        <v>469</v>
      </c>
      <c r="J78" t="s">
        <v>73</v>
      </c>
      <c r="K78" t="s">
        <v>44</v>
      </c>
      <c r="L78" t="s">
        <v>74</v>
      </c>
      <c r="M78">
        <v>1030</v>
      </c>
      <c r="N78">
        <v>1245</v>
      </c>
      <c r="O78" t="s">
        <v>49</v>
      </c>
      <c r="P78">
        <v>320</v>
      </c>
      <c r="Q78" t="s">
        <v>51</v>
      </c>
      <c r="R78">
        <v>1</v>
      </c>
      <c r="S78" s="1">
        <v>43479</v>
      </c>
      <c r="T78" s="1">
        <v>43607</v>
      </c>
      <c r="U78" t="s">
        <v>974</v>
      </c>
      <c r="V78" t="s">
        <v>39</v>
      </c>
      <c r="W78">
        <v>0</v>
      </c>
      <c r="X78">
        <v>0</v>
      </c>
      <c r="Y78">
        <v>200</v>
      </c>
      <c r="Z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0.1</v>
      </c>
      <c r="AK78" t="s">
        <v>766</v>
      </c>
      <c r="AL78" t="s">
        <v>944</v>
      </c>
      <c r="AN78">
        <v>40</v>
      </c>
      <c r="AO78">
        <f>VLOOKUP(CONCATENATE(F78,TRIM(G78)),'Avg Attend'!$A$2:$D$252,4,FALSE)</f>
        <v>25.8</v>
      </c>
      <c r="AP78">
        <v>25.8</v>
      </c>
      <c r="AQ78" s="15">
        <f t="shared" si="1"/>
        <v>1.9657142857142857</v>
      </c>
    </row>
    <row r="79" spans="1:43" x14ac:dyDescent="0.25">
      <c r="A79" t="s">
        <v>1774</v>
      </c>
      <c r="B79" t="s">
        <v>32</v>
      </c>
      <c r="C79" t="s">
        <v>92</v>
      </c>
      <c r="D79" t="s">
        <v>93</v>
      </c>
      <c r="E79">
        <v>47871</v>
      </c>
      <c r="F79" t="s">
        <v>99</v>
      </c>
      <c r="G79">
        <v>4567</v>
      </c>
      <c r="H79">
        <v>401</v>
      </c>
      <c r="I79" t="s">
        <v>104</v>
      </c>
      <c r="J79" t="s">
        <v>73</v>
      </c>
      <c r="K79" t="s">
        <v>44</v>
      </c>
      <c r="L79" t="s">
        <v>48</v>
      </c>
      <c r="M79">
        <v>810</v>
      </c>
      <c r="N79">
        <v>1025</v>
      </c>
      <c r="O79" t="s">
        <v>55</v>
      </c>
      <c r="Q79" t="s">
        <v>56</v>
      </c>
      <c r="R79">
        <v>1</v>
      </c>
      <c r="S79" s="1">
        <v>43479</v>
      </c>
      <c r="T79" s="1">
        <v>43607</v>
      </c>
      <c r="U79" t="s">
        <v>456</v>
      </c>
      <c r="V79" t="s">
        <v>39</v>
      </c>
      <c r="W79">
        <v>0</v>
      </c>
      <c r="X79">
        <v>0</v>
      </c>
      <c r="Y79">
        <v>400</v>
      </c>
      <c r="Z79">
        <v>0</v>
      </c>
      <c r="AD79">
        <v>0</v>
      </c>
      <c r="AE79">
        <v>0</v>
      </c>
      <c r="AF79">
        <v>0</v>
      </c>
      <c r="AG79">
        <v>400</v>
      </c>
      <c r="AH79">
        <v>0</v>
      </c>
      <c r="AI79">
        <v>0</v>
      </c>
      <c r="AJ79">
        <v>0.1</v>
      </c>
      <c r="AK79" t="s">
        <v>910</v>
      </c>
      <c r="AL79" t="s">
        <v>829</v>
      </c>
      <c r="AN79">
        <v>40</v>
      </c>
      <c r="AO79">
        <f>VLOOKUP(CONCATENATE(F79,TRIM(G79)),'Avg Attend'!$A$2:$D$252,4,FALSE)</f>
        <v>31.79</v>
      </c>
      <c r="AP79">
        <v>31.79</v>
      </c>
      <c r="AQ79" s="15">
        <f t="shared" si="1"/>
        <v>2.4220952380952379</v>
      </c>
    </row>
    <row r="80" spans="1:43" x14ac:dyDescent="0.25">
      <c r="A80" t="s">
        <v>1774</v>
      </c>
      <c r="B80" t="s">
        <v>32</v>
      </c>
      <c r="C80" t="s">
        <v>92</v>
      </c>
      <c r="D80" t="s">
        <v>93</v>
      </c>
      <c r="E80">
        <v>47128</v>
      </c>
      <c r="F80" t="s">
        <v>99</v>
      </c>
      <c r="G80">
        <v>4567</v>
      </c>
      <c r="H80">
        <v>501</v>
      </c>
      <c r="I80" t="s">
        <v>104</v>
      </c>
      <c r="J80" t="s">
        <v>73</v>
      </c>
      <c r="K80" t="s">
        <v>44</v>
      </c>
      <c r="L80" t="s">
        <v>74</v>
      </c>
      <c r="M80">
        <v>800</v>
      </c>
      <c r="N80">
        <v>1015</v>
      </c>
      <c r="O80" t="s">
        <v>49</v>
      </c>
      <c r="P80">
        <v>319</v>
      </c>
      <c r="Q80" t="s">
        <v>51</v>
      </c>
      <c r="R80">
        <v>1</v>
      </c>
      <c r="S80" s="1">
        <v>43479</v>
      </c>
      <c r="T80" s="1">
        <v>43607</v>
      </c>
      <c r="U80" t="s">
        <v>499</v>
      </c>
      <c r="V80" t="s">
        <v>39</v>
      </c>
      <c r="W80">
        <v>0</v>
      </c>
      <c r="X80">
        <v>0</v>
      </c>
      <c r="Y80">
        <v>200</v>
      </c>
      <c r="Z80">
        <v>0</v>
      </c>
      <c r="AD80">
        <v>0</v>
      </c>
      <c r="AE80">
        <v>0</v>
      </c>
      <c r="AF80">
        <v>0</v>
      </c>
      <c r="AG80">
        <v>10</v>
      </c>
      <c r="AH80">
        <v>0</v>
      </c>
      <c r="AI80">
        <v>0</v>
      </c>
      <c r="AJ80">
        <v>0.1</v>
      </c>
      <c r="AK80" t="s">
        <v>809</v>
      </c>
      <c r="AL80" t="s">
        <v>951</v>
      </c>
      <c r="AN80">
        <v>40</v>
      </c>
      <c r="AO80">
        <f>VLOOKUP(CONCATENATE(F80,TRIM(G80)),'Avg Attend'!$A$2:$D$252,4,FALSE)</f>
        <v>31.79</v>
      </c>
      <c r="AP80">
        <v>31.79</v>
      </c>
      <c r="AQ80" s="15">
        <f t="shared" si="1"/>
        <v>2.4220952380952379</v>
      </c>
    </row>
    <row r="81" spans="1:43" x14ac:dyDescent="0.25">
      <c r="A81" t="s">
        <v>1774</v>
      </c>
      <c r="B81" t="s">
        <v>32</v>
      </c>
      <c r="C81" t="s">
        <v>92</v>
      </c>
      <c r="D81" t="s">
        <v>93</v>
      </c>
      <c r="E81">
        <v>47129</v>
      </c>
      <c r="F81" t="s">
        <v>99</v>
      </c>
      <c r="G81">
        <v>4567</v>
      </c>
      <c r="H81">
        <v>502</v>
      </c>
      <c r="I81" t="s">
        <v>104</v>
      </c>
      <c r="J81" t="s">
        <v>73</v>
      </c>
      <c r="K81" t="s">
        <v>44</v>
      </c>
      <c r="L81" t="s">
        <v>74</v>
      </c>
      <c r="M81">
        <v>1030</v>
      </c>
      <c r="N81">
        <v>1245</v>
      </c>
      <c r="O81" t="s">
        <v>49</v>
      </c>
      <c r="P81">
        <v>618</v>
      </c>
      <c r="Q81" t="s">
        <v>51</v>
      </c>
      <c r="R81">
        <v>1</v>
      </c>
      <c r="S81" s="1">
        <v>43479</v>
      </c>
      <c r="T81" s="1">
        <v>43607</v>
      </c>
      <c r="U81" t="s">
        <v>468</v>
      </c>
      <c r="V81" t="s">
        <v>39</v>
      </c>
      <c r="W81">
        <v>0</v>
      </c>
      <c r="X81">
        <v>0</v>
      </c>
      <c r="Y81">
        <v>200</v>
      </c>
      <c r="Z81">
        <v>0</v>
      </c>
      <c r="AD81">
        <v>0</v>
      </c>
      <c r="AE81">
        <v>0</v>
      </c>
      <c r="AF81">
        <v>0</v>
      </c>
      <c r="AG81">
        <v>10</v>
      </c>
      <c r="AH81">
        <v>0</v>
      </c>
      <c r="AI81">
        <v>0</v>
      </c>
      <c r="AJ81">
        <v>0.1</v>
      </c>
      <c r="AK81" t="s">
        <v>766</v>
      </c>
      <c r="AL81" t="s">
        <v>975</v>
      </c>
      <c r="AN81">
        <v>40</v>
      </c>
      <c r="AO81">
        <f>VLOOKUP(CONCATENATE(F81,TRIM(G81)),'Avg Attend'!$A$2:$D$252,4,FALSE)</f>
        <v>31.79</v>
      </c>
      <c r="AP81">
        <v>31.79</v>
      </c>
      <c r="AQ81" s="15">
        <f t="shared" si="1"/>
        <v>2.4220952380952379</v>
      </c>
    </row>
    <row r="82" spans="1:43" x14ac:dyDescent="0.25">
      <c r="A82" t="s">
        <v>1774</v>
      </c>
      <c r="B82" t="s">
        <v>32</v>
      </c>
      <c r="C82" t="s">
        <v>92</v>
      </c>
      <c r="D82" t="s">
        <v>93</v>
      </c>
      <c r="E82">
        <v>47130</v>
      </c>
      <c r="F82" t="s">
        <v>99</v>
      </c>
      <c r="G82">
        <v>4787</v>
      </c>
      <c r="H82">
        <v>501</v>
      </c>
      <c r="I82" t="s">
        <v>105</v>
      </c>
      <c r="J82" t="s">
        <v>73</v>
      </c>
      <c r="K82" t="s">
        <v>44</v>
      </c>
      <c r="L82" t="s">
        <v>74</v>
      </c>
      <c r="M82">
        <v>800</v>
      </c>
      <c r="N82">
        <v>1015</v>
      </c>
      <c r="O82" t="s">
        <v>49</v>
      </c>
      <c r="P82">
        <v>419</v>
      </c>
      <c r="Q82" t="s">
        <v>51</v>
      </c>
      <c r="R82">
        <v>1</v>
      </c>
      <c r="S82" s="1">
        <v>43479</v>
      </c>
      <c r="T82" s="1">
        <v>43607</v>
      </c>
      <c r="U82" t="s">
        <v>974</v>
      </c>
      <c r="V82" t="s">
        <v>39</v>
      </c>
      <c r="W82">
        <v>0</v>
      </c>
      <c r="X82">
        <v>0</v>
      </c>
      <c r="Y82">
        <v>200</v>
      </c>
      <c r="Z82">
        <v>0</v>
      </c>
      <c r="AD82">
        <v>0</v>
      </c>
      <c r="AE82">
        <v>0</v>
      </c>
      <c r="AF82">
        <v>0</v>
      </c>
      <c r="AG82">
        <v>10</v>
      </c>
      <c r="AH82">
        <v>0</v>
      </c>
      <c r="AI82">
        <v>0</v>
      </c>
      <c r="AJ82">
        <v>0.1</v>
      </c>
      <c r="AK82" t="s">
        <v>809</v>
      </c>
      <c r="AL82" t="s">
        <v>976</v>
      </c>
      <c r="AN82">
        <v>40</v>
      </c>
      <c r="AO82">
        <f>VLOOKUP(CONCATENATE(F82,TRIM(G82)),'Avg Attend'!$A$2:$D$252,4,FALSE)</f>
        <v>27.37</v>
      </c>
      <c r="AP82">
        <v>27.37</v>
      </c>
      <c r="AQ82" s="15">
        <f t="shared" si="1"/>
        <v>2.0853333333333333</v>
      </c>
    </row>
    <row r="83" spans="1:43" x14ac:dyDescent="0.25">
      <c r="A83" t="s">
        <v>1774</v>
      </c>
      <c r="B83" t="s">
        <v>32</v>
      </c>
      <c r="C83" t="s">
        <v>92</v>
      </c>
      <c r="D83" t="s">
        <v>93</v>
      </c>
      <c r="E83">
        <v>47131</v>
      </c>
      <c r="F83" t="s">
        <v>99</v>
      </c>
      <c r="G83">
        <v>4787</v>
      </c>
      <c r="H83">
        <v>502</v>
      </c>
      <c r="I83" t="s">
        <v>105</v>
      </c>
      <c r="J83" t="s">
        <v>73</v>
      </c>
      <c r="K83" t="s">
        <v>44</v>
      </c>
      <c r="L83" t="s">
        <v>74</v>
      </c>
      <c r="M83">
        <v>1030</v>
      </c>
      <c r="N83">
        <v>1245</v>
      </c>
      <c r="O83" t="s">
        <v>49</v>
      </c>
      <c r="P83">
        <v>419</v>
      </c>
      <c r="Q83" t="s">
        <v>51</v>
      </c>
      <c r="R83">
        <v>1</v>
      </c>
      <c r="S83" s="1">
        <v>43479</v>
      </c>
      <c r="T83" s="1">
        <v>43607</v>
      </c>
      <c r="U83" t="s">
        <v>471</v>
      </c>
      <c r="V83" t="s">
        <v>39</v>
      </c>
      <c r="W83">
        <v>0</v>
      </c>
      <c r="X83">
        <v>0</v>
      </c>
      <c r="Y83">
        <v>200</v>
      </c>
      <c r="Z83">
        <v>0</v>
      </c>
      <c r="AD83">
        <v>0</v>
      </c>
      <c r="AE83">
        <v>0</v>
      </c>
      <c r="AF83">
        <v>0</v>
      </c>
      <c r="AG83">
        <v>10</v>
      </c>
      <c r="AH83">
        <v>0</v>
      </c>
      <c r="AI83">
        <v>0</v>
      </c>
      <c r="AJ83">
        <v>0.1</v>
      </c>
      <c r="AK83" t="s">
        <v>766</v>
      </c>
      <c r="AL83" t="s">
        <v>976</v>
      </c>
      <c r="AN83">
        <v>40</v>
      </c>
      <c r="AO83">
        <f>VLOOKUP(CONCATENATE(F83,TRIM(G83)),'Avg Attend'!$A$2:$D$252,4,FALSE)</f>
        <v>27.37</v>
      </c>
      <c r="AP83">
        <v>27.37</v>
      </c>
      <c r="AQ83" s="15">
        <f t="shared" si="1"/>
        <v>2.0853333333333333</v>
      </c>
    </row>
    <row r="84" spans="1:43" x14ac:dyDescent="0.25">
      <c r="A84" t="s">
        <v>1774</v>
      </c>
      <c r="B84" t="s">
        <v>32</v>
      </c>
      <c r="C84" t="s">
        <v>92</v>
      </c>
      <c r="D84" t="s">
        <v>93</v>
      </c>
      <c r="E84">
        <v>47463</v>
      </c>
      <c r="F84" t="s">
        <v>99</v>
      </c>
      <c r="G84">
        <v>5006</v>
      </c>
      <c r="H84">
        <v>402</v>
      </c>
      <c r="I84" t="s">
        <v>374</v>
      </c>
      <c r="J84" t="s">
        <v>73</v>
      </c>
      <c r="K84" t="s">
        <v>44</v>
      </c>
      <c r="L84" t="s">
        <v>48</v>
      </c>
      <c r="M84">
        <v>1040</v>
      </c>
      <c r="N84">
        <v>1255</v>
      </c>
      <c r="O84" t="s">
        <v>55</v>
      </c>
      <c r="P84">
        <v>803</v>
      </c>
      <c r="Q84" t="s">
        <v>56</v>
      </c>
      <c r="R84">
        <v>1</v>
      </c>
      <c r="S84" s="1">
        <v>43479</v>
      </c>
      <c r="T84" s="1">
        <v>43607</v>
      </c>
      <c r="U84" t="s">
        <v>424</v>
      </c>
      <c r="V84" t="s">
        <v>39</v>
      </c>
      <c r="W84">
        <v>0</v>
      </c>
      <c r="X84">
        <v>0</v>
      </c>
      <c r="Y84">
        <v>300</v>
      </c>
      <c r="Z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0.1</v>
      </c>
      <c r="AK84" t="s">
        <v>889</v>
      </c>
      <c r="AL84" t="s">
        <v>890</v>
      </c>
      <c r="AN84">
        <v>40</v>
      </c>
      <c r="AO84">
        <f>VLOOKUP(CONCATENATE(F84,TRIM(G84)),'Avg Attend'!$A$2:$D$252,4,FALSE)</f>
        <v>39.72</v>
      </c>
      <c r="AP84">
        <v>39.72</v>
      </c>
      <c r="AQ84" s="15">
        <f t="shared" si="1"/>
        <v>3.0262857142857142</v>
      </c>
    </row>
    <row r="85" spans="1:43" x14ac:dyDescent="0.25">
      <c r="A85" t="s">
        <v>1774</v>
      </c>
      <c r="B85" t="s">
        <v>32</v>
      </c>
      <c r="C85" t="s">
        <v>92</v>
      </c>
      <c r="D85" t="s">
        <v>93</v>
      </c>
      <c r="E85">
        <v>48122</v>
      </c>
      <c r="F85" t="s">
        <v>99</v>
      </c>
      <c r="G85">
        <v>5006</v>
      </c>
      <c r="H85">
        <v>403</v>
      </c>
      <c r="I85" t="s">
        <v>374</v>
      </c>
      <c r="J85" t="s">
        <v>35</v>
      </c>
      <c r="K85" t="s">
        <v>44</v>
      </c>
      <c r="L85" t="s">
        <v>54</v>
      </c>
      <c r="M85">
        <v>1230</v>
      </c>
      <c r="N85">
        <v>1445</v>
      </c>
      <c r="O85" t="s">
        <v>55</v>
      </c>
      <c r="Q85" t="s">
        <v>56</v>
      </c>
      <c r="R85">
        <v>1</v>
      </c>
      <c r="S85" s="1">
        <v>43479</v>
      </c>
      <c r="T85" s="1">
        <v>43607</v>
      </c>
      <c r="U85" t="s">
        <v>379</v>
      </c>
      <c r="V85" t="s">
        <v>39</v>
      </c>
      <c r="W85">
        <v>0</v>
      </c>
      <c r="X85">
        <v>0</v>
      </c>
      <c r="Y85">
        <v>500</v>
      </c>
      <c r="Z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0.1</v>
      </c>
      <c r="AK85" t="s">
        <v>827</v>
      </c>
      <c r="AL85" t="s">
        <v>829</v>
      </c>
      <c r="AN85">
        <v>40</v>
      </c>
      <c r="AO85">
        <f>VLOOKUP(CONCATENATE(F85,TRIM(G85)),'Avg Attend'!$A$2:$D$252,4,FALSE)</f>
        <v>39.72</v>
      </c>
      <c r="AP85">
        <v>39.72</v>
      </c>
      <c r="AQ85" s="15">
        <f t="shared" si="1"/>
        <v>3.0262857142857142</v>
      </c>
    </row>
    <row r="86" spans="1:43" x14ac:dyDescent="0.25">
      <c r="A86" t="s">
        <v>1774</v>
      </c>
      <c r="B86" t="s">
        <v>32</v>
      </c>
      <c r="C86" t="s">
        <v>92</v>
      </c>
      <c r="D86" t="s">
        <v>93</v>
      </c>
      <c r="E86">
        <v>48134</v>
      </c>
      <c r="F86" t="s">
        <v>99</v>
      </c>
      <c r="G86">
        <v>5125</v>
      </c>
      <c r="H86">
        <v>201</v>
      </c>
      <c r="I86" t="s">
        <v>1821</v>
      </c>
      <c r="J86" t="s">
        <v>35</v>
      </c>
      <c r="K86" t="s">
        <v>44</v>
      </c>
      <c r="L86" t="s">
        <v>45</v>
      </c>
      <c r="M86">
        <v>1230</v>
      </c>
      <c r="N86">
        <v>1345</v>
      </c>
      <c r="O86" t="s">
        <v>46</v>
      </c>
      <c r="Q86" t="s">
        <v>47</v>
      </c>
      <c r="R86">
        <v>1</v>
      </c>
      <c r="S86" s="1">
        <v>43479</v>
      </c>
      <c r="T86" s="1">
        <v>43607</v>
      </c>
      <c r="U86" t="s">
        <v>379</v>
      </c>
      <c r="V86" t="s">
        <v>39</v>
      </c>
      <c r="W86">
        <v>0</v>
      </c>
      <c r="X86">
        <v>0</v>
      </c>
      <c r="Y86">
        <v>65</v>
      </c>
      <c r="Z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0.1943</v>
      </c>
      <c r="AK86" t="s">
        <v>1817</v>
      </c>
      <c r="AL86" t="s">
        <v>1262</v>
      </c>
      <c r="AN86">
        <v>102</v>
      </c>
      <c r="AO86">
        <v>22.69</v>
      </c>
      <c r="AP86">
        <v>22.69</v>
      </c>
      <c r="AQ86" s="15">
        <f t="shared" si="1"/>
        <v>4.4083428571428573</v>
      </c>
    </row>
    <row r="87" spans="1:43" x14ac:dyDescent="0.25">
      <c r="A87" t="s">
        <v>1774</v>
      </c>
      <c r="B87" t="s">
        <v>32</v>
      </c>
      <c r="C87" t="s">
        <v>92</v>
      </c>
      <c r="D87" t="s">
        <v>93</v>
      </c>
      <c r="E87">
        <v>48119</v>
      </c>
      <c r="F87" t="s">
        <v>99</v>
      </c>
      <c r="G87">
        <v>5125</v>
      </c>
      <c r="H87">
        <v>401</v>
      </c>
      <c r="I87" t="s">
        <v>1821</v>
      </c>
      <c r="J87" t="s">
        <v>35</v>
      </c>
      <c r="K87" t="s">
        <v>44</v>
      </c>
      <c r="L87" t="s">
        <v>108</v>
      </c>
      <c r="M87">
        <v>720</v>
      </c>
      <c r="N87">
        <v>810</v>
      </c>
      <c r="O87" t="s">
        <v>55</v>
      </c>
      <c r="Q87" t="s">
        <v>56</v>
      </c>
      <c r="R87">
        <v>1</v>
      </c>
      <c r="S87" s="1">
        <v>43479</v>
      </c>
      <c r="T87" s="1">
        <v>43607</v>
      </c>
      <c r="U87" t="s">
        <v>379</v>
      </c>
      <c r="V87" t="s">
        <v>39</v>
      </c>
      <c r="W87">
        <v>0</v>
      </c>
      <c r="X87">
        <v>0</v>
      </c>
      <c r="Y87">
        <v>500</v>
      </c>
      <c r="Z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0.1943</v>
      </c>
      <c r="AK87" t="s">
        <v>935</v>
      </c>
      <c r="AL87" t="s">
        <v>829</v>
      </c>
      <c r="AN87">
        <v>84</v>
      </c>
      <c r="AO87">
        <v>22.69</v>
      </c>
      <c r="AP87">
        <v>22.69</v>
      </c>
      <c r="AQ87" s="15">
        <f t="shared" si="1"/>
        <v>3.6303999999999998</v>
      </c>
    </row>
    <row r="88" spans="1:43" x14ac:dyDescent="0.25">
      <c r="A88" t="s">
        <v>1774</v>
      </c>
      <c r="B88" t="s">
        <v>32</v>
      </c>
      <c r="C88" t="s">
        <v>92</v>
      </c>
      <c r="D88" t="s">
        <v>93</v>
      </c>
      <c r="E88">
        <v>48100</v>
      </c>
      <c r="F88" t="s">
        <v>99</v>
      </c>
      <c r="G88">
        <v>5125</v>
      </c>
      <c r="H88">
        <v>501</v>
      </c>
      <c r="I88" t="s">
        <v>1821</v>
      </c>
      <c r="J88" t="s">
        <v>35</v>
      </c>
      <c r="K88" t="s">
        <v>44</v>
      </c>
      <c r="L88" t="s">
        <v>45</v>
      </c>
      <c r="M88">
        <v>1200</v>
      </c>
      <c r="N88">
        <v>1305</v>
      </c>
      <c r="O88" t="s">
        <v>49</v>
      </c>
      <c r="P88">
        <v>320</v>
      </c>
      <c r="Q88" t="s">
        <v>51</v>
      </c>
      <c r="R88">
        <v>1</v>
      </c>
      <c r="S88" s="1">
        <v>43479</v>
      </c>
      <c r="T88" s="1">
        <v>43607</v>
      </c>
      <c r="U88" t="s">
        <v>379</v>
      </c>
      <c r="V88" t="s">
        <v>39</v>
      </c>
      <c r="W88">
        <v>0</v>
      </c>
      <c r="X88">
        <v>0</v>
      </c>
      <c r="Y88">
        <v>150</v>
      </c>
      <c r="Z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0.1943</v>
      </c>
      <c r="AK88" t="s">
        <v>894</v>
      </c>
      <c r="AL88" t="s">
        <v>944</v>
      </c>
      <c r="AN88">
        <v>88.4</v>
      </c>
      <c r="AO88">
        <v>22.69</v>
      </c>
      <c r="AP88">
        <v>22.69</v>
      </c>
      <c r="AQ88" s="15">
        <f t="shared" si="1"/>
        <v>3.8205638095238101</v>
      </c>
    </row>
    <row r="89" spans="1:43" x14ac:dyDescent="0.25">
      <c r="A89" t="s">
        <v>1774</v>
      </c>
      <c r="B89" t="s">
        <v>32</v>
      </c>
      <c r="C89" t="s">
        <v>92</v>
      </c>
      <c r="D89" t="s">
        <v>93</v>
      </c>
      <c r="E89">
        <v>48135</v>
      </c>
      <c r="F89" t="s">
        <v>99</v>
      </c>
      <c r="G89">
        <v>5345</v>
      </c>
      <c r="H89">
        <v>201</v>
      </c>
      <c r="I89" t="s">
        <v>1822</v>
      </c>
      <c r="J89" t="s">
        <v>35</v>
      </c>
      <c r="K89" t="s">
        <v>44</v>
      </c>
      <c r="L89" t="s">
        <v>45</v>
      </c>
      <c r="M89">
        <v>1230</v>
      </c>
      <c r="N89">
        <v>1345</v>
      </c>
      <c r="O89" t="s">
        <v>46</v>
      </c>
      <c r="P89">
        <v>312</v>
      </c>
      <c r="Q89" t="s">
        <v>47</v>
      </c>
      <c r="R89">
        <v>1</v>
      </c>
      <c r="S89" s="1">
        <v>43479</v>
      </c>
      <c r="T89" s="1">
        <v>43607</v>
      </c>
      <c r="U89" t="s">
        <v>430</v>
      </c>
      <c r="V89" t="s">
        <v>39</v>
      </c>
      <c r="W89">
        <v>0</v>
      </c>
      <c r="X89">
        <v>0</v>
      </c>
      <c r="Y89">
        <v>65</v>
      </c>
      <c r="Z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0.1943</v>
      </c>
      <c r="AK89" t="s">
        <v>1817</v>
      </c>
      <c r="AL89" t="s">
        <v>1046</v>
      </c>
      <c r="AN89">
        <v>102</v>
      </c>
      <c r="AO89">
        <v>22.69</v>
      </c>
      <c r="AP89">
        <v>22.69</v>
      </c>
      <c r="AQ89" s="15">
        <f t="shared" si="1"/>
        <v>4.4083428571428573</v>
      </c>
    </row>
    <row r="90" spans="1:43" x14ac:dyDescent="0.25">
      <c r="A90" t="s">
        <v>1774</v>
      </c>
      <c r="B90" t="s">
        <v>32</v>
      </c>
      <c r="C90" t="s">
        <v>92</v>
      </c>
      <c r="D90" t="s">
        <v>93</v>
      </c>
      <c r="E90">
        <v>48092</v>
      </c>
      <c r="F90" t="s">
        <v>99</v>
      </c>
      <c r="G90">
        <v>5345</v>
      </c>
      <c r="H90">
        <v>301</v>
      </c>
      <c r="I90" t="s">
        <v>1822</v>
      </c>
      <c r="J90" t="s">
        <v>35</v>
      </c>
      <c r="K90" t="s">
        <v>44</v>
      </c>
      <c r="L90" t="s">
        <v>284</v>
      </c>
      <c r="M90">
        <v>1225</v>
      </c>
      <c r="N90">
        <v>1440</v>
      </c>
      <c r="O90" t="s">
        <v>399</v>
      </c>
      <c r="Q90" t="s">
        <v>97</v>
      </c>
      <c r="R90">
        <v>1</v>
      </c>
      <c r="S90" s="1">
        <v>43479</v>
      </c>
      <c r="T90" s="1">
        <v>43607</v>
      </c>
      <c r="U90" t="s">
        <v>505</v>
      </c>
      <c r="V90" t="s">
        <v>39</v>
      </c>
      <c r="W90">
        <v>0</v>
      </c>
      <c r="X90">
        <v>0</v>
      </c>
      <c r="Y90">
        <v>200</v>
      </c>
      <c r="Z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0.1943</v>
      </c>
      <c r="AK90" t="s">
        <v>932</v>
      </c>
      <c r="AL90" t="s">
        <v>933</v>
      </c>
      <c r="AN90">
        <v>82.5</v>
      </c>
      <c r="AO90">
        <v>22.69</v>
      </c>
      <c r="AP90">
        <v>22.69</v>
      </c>
      <c r="AQ90" s="15">
        <f t="shared" si="1"/>
        <v>3.5655714285714288</v>
      </c>
    </row>
    <row r="91" spans="1:43" x14ac:dyDescent="0.25">
      <c r="A91" t="s">
        <v>1774</v>
      </c>
      <c r="B91" t="s">
        <v>32</v>
      </c>
      <c r="C91" t="s">
        <v>92</v>
      </c>
      <c r="D91" t="s">
        <v>93</v>
      </c>
      <c r="E91">
        <v>48093</v>
      </c>
      <c r="F91" t="s">
        <v>99</v>
      </c>
      <c r="G91">
        <v>5345</v>
      </c>
      <c r="H91">
        <v>302</v>
      </c>
      <c r="I91" t="s">
        <v>1822</v>
      </c>
      <c r="J91" t="s">
        <v>35</v>
      </c>
      <c r="K91" t="s">
        <v>44</v>
      </c>
      <c r="L91" t="s">
        <v>45</v>
      </c>
      <c r="M91">
        <v>1715</v>
      </c>
      <c r="N91">
        <v>1820</v>
      </c>
      <c r="O91" t="s">
        <v>399</v>
      </c>
      <c r="Q91" t="s">
        <v>97</v>
      </c>
      <c r="R91">
        <v>1</v>
      </c>
      <c r="S91" s="1">
        <v>43479</v>
      </c>
      <c r="T91" s="1">
        <v>43607</v>
      </c>
      <c r="U91" t="s">
        <v>379</v>
      </c>
      <c r="V91" t="s">
        <v>39</v>
      </c>
      <c r="W91">
        <v>0</v>
      </c>
      <c r="X91">
        <v>0</v>
      </c>
      <c r="Y91">
        <v>200</v>
      </c>
      <c r="Z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0.1943</v>
      </c>
      <c r="AK91" t="s">
        <v>934</v>
      </c>
      <c r="AL91" t="s">
        <v>933</v>
      </c>
      <c r="AN91">
        <v>88.4</v>
      </c>
      <c r="AO91">
        <v>22.69</v>
      </c>
      <c r="AP91">
        <v>22.69</v>
      </c>
      <c r="AQ91" s="15">
        <f t="shared" si="1"/>
        <v>3.8205638095238101</v>
      </c>
    </row>
    <row r="92" spans="1:43" x14ac:dyDescent="0.25">
      <c r="A92" t="s">
        <v>1774</v>
      </c>
      <c r="B92" t="s">
        <v>32</v>
      </c>
      <c r="C92" t="s">
        <v>92</v>
      </c>
      <c r="D92" t="s">
        <v>93</v>
      </c>
      <c r="E92">
        <v>48120</v>
      </c>
      <c r="F92" t="s">
        <v>99</v>
      </c>
      <c r="G92">
        <v>5345</v>
      </c>
      <c r="H92">
        <v>401</v>
      </c>
      <c r="I92" t="s">
        <v>1822</v>
      </c>
      <c r="J92" t="s">
        <v>35</v>
      </c>
      <c r="K92" t="s">
        <v>44</v>
      </c>
      <c r="L92" t="s">
        <v>72</v>
      </c>
      <c r="M92">
        <v>1230</v>
      </c>
      <c r="N92">
        <v>1445</v>
      </c>
      <c r="O92" t="s">
        <v>55</v>
      </c>
      <c r="Q92" t="s">
        <v>56</v>
      </c>
      <c r="R92">
        <v>1</v>
      </c>
      <c r="S92" s="1">
        <v>43479</v>
      </c>
      <c r="T92" s="1">
        <v>43607</v>
      </c>
      <c r="U92" t="s">
        <v>379</v>
      </c>
      <c r="V92" t="s">
        <v>39</v>
      </c>
      <c r="W92">
        <v>0</v>
      </c>
      <c r="X92">
        <v>0</v>
      </c>
      <c r="Y92">
        <v>500</v>
      </c>
      <c r="Z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0.1943</v>
      </c>
      <c r="AK92" t="s">
        <v>827</v>
      </c>
      <c r="AL92" t="s">
        <v>829</v>
      </c>
      <c r="AN92">
        <v>85</v>
      </c>
      <c r="AO92">
        <v>22.69</v>
      </c>
      <c r="AP92">
        <v>22.69</v>
      </c>
      <c r="AQ92" s="15">
        <f t="shared" si="1"/>
        <v>3.6736190476190478</v>
      </c>
    </row>
    <row r="93" spans="1:43" x14ac:dyDescent="0.25">
      <c r="A93" t="s">
        <v>1774</v>
      </c>
      <c r="B93" t="s">
        <v>32</v>
      </c>
      <c r="C93" t="s">
        <v>92</v>
      </c>
      <c r="D93" t="s">
        <v>93</v>
      </c>
      <c r="E93">
        <v>48121</v>
      </c>
      <c r="F93" t="s">
        <v>99</v>
      </c>
      <c r="G93">
        <v>5345</v>
      </c>
      <c r="H93">
        <v>402</v>
      </c>
      <c r="I93" t="s">
        <v>1822</v>
      </c>
      <c r="J93" t="s">
        <v>35</v>
      </c>
      <c r="K93" t="s">
        <v>44</v>
      </c>
      <c r="L93" t="s">
        <v>1823</v>
      </c>
      <c r="M93">
        <v>720</v>
      </c>
      <c r="N93">
        <v>810</v>
      </c>
      <c r="O93" t="s">
        <v>36</v>
      </c>
      <c r="Q93" t="s">
        <v>56</v>
      </c>
      <c r="R93">
        <v>1</v>
      </c>
      <c r="S93" s="1">
        <v>43479</v>
      </c>
      <c r="T93" s="1">
        <v>43607</v>
      </c>
      <c r="U93" t="s">
        <v>379</v>
      </c>
      <c r="V93" t="s">
        <v>39</v>
      </c>
      <c r="W93">
        <v>0</v>
      </c>
      <c r="X93">
        <v>0</v>
      </c>
      <c r="Y93">
        <v>500</v>
      </c>
      <c r="Z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0.1943</v>
      </c>
      <c r="AK93" t="s">
        <v>935</v>
      </c>
      <c r="AL93" t="s">
        <v>36</v>
      </c>
      <c r="AN93">
        <v>67</v>
      </c>
      <c r="AO93">
        <v>22.69</v>
      </c>
      <c r="AP93">
        <v>22.69</v>
      </c>
      <c r="AQ93" s="15">
        <f t="shared" si="1"/>
        <v>2.8956761904761903</v>
      </c>
    </row>
    <row r="94" spans="1:43" x14ac:dyDescent="0.25">
      <c r="A94" t="s">
        <v>1774</v>
      </c>
      <c r="B94" t="s">
        <v>32</v>
      </c>
      <c r="C94" t="s">
        <v>92</v>
      </c>
      <c r="D94" t="s">
        <v>93</v>
      </c>
      <c r="E94">
        <v>48101</v>
      </c>
      <c r="F94" t="s">
        <v>99</v>
      </c>
      <c r="G94">
        <v>5345</v>
      </c>
      <c r="H94">
        <v>501</v>
      </c>
      <c r="I94" t="s">
        <v>1822</v>
      </c>
      <c r="J94" t="s">
        <v>35</v>
      </c>
      <c r="K94" t="s">
        <v>44</v>
      </c>
      <c r="L94" t="s">
        <v>45</v>
      </c>
      <c r="M94">
        <v>1200</v>
      </c>
      <c r="N94">
        <v>1305</v>
      </c>
      <c r="O94" t="s">
        <v>49</v>
      </c>
      <c r="P94">
        <v>319</v>
      </c>
      <c r="Q94" t="s">
        <v>51</v>
      </c>
      <c r="R94">
        <v>1</v>
      </c>
      <c r="S94" s="1">
        <v>43479</v>
      </c>
      <c r="T94" s="1">
        <v>43607</v>
      </c>
      <c r="U94" t="s">
        <v>451</v>
      </c>
      <c r="V94" t="s">
        <v>39</v>
      </c>
      <c r="W94">
        <v>0</v>
      </c>
      <c r="X94">
        <v>0</v>
      </c>
      <c r="Y94">
        <v>90</v>
      </c>
      <c r="Z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0.1943</v>
      </c>
      <c r="AK94" t="s">
        <v>894</v>
      </c>
      <c r="AL94" t="s">
        <v>951</v>
      </c>
      <c r="AN94">
        <v>88.4</v>
      </c>
      <c r="AO94">
        <v>22.69</v>
      </c>
      <c r="AP94">
        <v>22.69</v>
      </c>
      <c r="AQ94" s="15">
        <f t="shared" si="1"/>
        <v>3.8205638095238101</v>
      </c>
    </row>
    <row r="95" spans="1:43" x14ac:dyDescent="0.25">
      <c r="A95" t="s">
        <v>1774</v>
      </c>
      <c r="B95" t="s">
        <v>32</v>
      </c>
      <c r="C95" t="s">
        <v>92</v>
      </c>
      <c r="D95" t="s">
        <v>93</v>
      </c>
      <c r="E95">
        <v>48136</v>
      </c>
      <c r="F95" t="s">
        <v>99</v>
      </c>
      <c r="G95">
        <v>5565</v>
      </c>
      <c r="H95">
        <v>201</v>
      </c>
      <c r="I95" t="s">
        <v>1824</v>
      </c>
      <c r="J95" t="s">
        <v>35</v>
      </c>
      <c r="K95" t="s">
        <v>44</v>
      </c>
      <c r="L95" t="s">
        <v>284</v>
      </c>
      <c r="M95">
        <v>1230</v>
      </c>
      <c r="N95">
        <v>1450</v>
      </c>
      <c r="O95" t="s">
        <v>46</v>
      </c>
      <c r="Q95" t="s">
        <v>47</v>
      </c>
      <c r="R95">
        <v>1</v>
      </c>
      <c r="S95" s="1">
        <v>43479</v>
      </c>
      <c r="T95" s="1">
        <v>43607</v>
      </c>
      <c r="U95" t="s">
        <v>448</v>
      </c>
      <c r="V95" t="s">
        <v>39</v>
      </c>
      <c r="W95">
        <v>0</v>
      </c>
      <c r="X95">
        <v>0</v>
      </c>
      <c r="Y95">
        <v>65</v>
      </c>
      <c r="Z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0.1943</v>
      </c>
      <c r="AK95" t="s">
        <v>1512</v>
      </c>
      <c r="AL95" t="s">
        <v>1262</v>
      </c>
      <c r="AN95">
        <v>85.8</v>
      </c>
      <c r="AO95">
        <v>22.69</v>
      </c>
      <c r="AP95">
        <v>22.69</v>
      </c>
      <c r="AQ95" s="15">
        <f t="shared" si="1"/>
        <v>3.7081942857142858</v>
      </c>
    </row>
    <row r="96" spans="1:43" x14ac:dyDescent="0.25">
      <c r="A96" t="s">
        <v>1774</v>
      </c>
      <c r="B96" t="s">
        <v>32</v>
      </c>
      <c r="C96" t="s">
        <v>92</v>
      </c>
      <c r="D96" t="s">
        <v>93</v>
      </c>
      <c r="E96">
        <v>48094</v>
      </c>
      <c r="F96" t="s">
        <v>99</v>
      </c>
      <c r="G96">
        <v>5565</v>
      </c>
      <c r="H96">
        <v>301</v>
      </c>
      <c r="I96" t="s">
        <v>1824</v>
      </c>
      <c r="J96" t="s">
        <v>35</v>
      </c>
      <c r="K96" t="s">
        <v>44</v>
      </c>
      <c r="L96" t="s">
        <v>284</v>
      </c>
      <c r="M96">
        <v>1225</v>
      </c>
      <c r="N96">
        <v>1440</v>
      </c>
      <c r="O96" t="s">
        <v>399</v>
      </c>
      <c r="Q96" t="s">
        <v>97</v>
      </c>
      <c r="R96">
        <v>1</v>
      </c>
      <c r="S96" s="1">
        <v>43479</v>
      </c>
      <c r="T96" s="1">
        <v>43607</v>
      </c>
      <c r="U96" t="s">
        <v>379</v>
      </c>
      <c r="V96" t="s">
        <v>39</v>
      </c>
      <c r="W96">
        <v>0</v>
      </c>
      <c r="X96">
        <v>0</v>
      </c>
      <c r="Y96">
        <v>100</v>
      </c>
      <c r="Z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0.1943</v>
      </c>
      <c r="AK96" t="s">
        <v>932</v>
      </c>
      <c r="AL96" t="s">
        <v>933</v>
      </c>
      <c r="AN96">
        <v>82.5</v>
      </c>
      <c r="AO96">
        <v>22.69</v>
      </c>
      <c r="AP96">
        <v>22.69</v>
      </c>
      <c r="AQ96" s="15">
        <f t="shared" si="1"/>
        <v>3.5655714285714288</v>
      </c>
    </row>
    <row r="97" spans="1:43" x14ac:dyDescent="0.25">
      <c r="A97" t="s">
        <v>1774</v>
      </c>
      <c r="B97" t="s">
        <v>32</v>
      </c>
      <c r="C97" t="s">
        <v>92</v>
      </c>
      <c r="D97" t="s">
        <v>93</v>
      </c>
      <c r="E97">
        <v>48095</v>
      </c>
      <c r="F97" t="s">
        <v>99</v>
      </c>
      <c r="G97">
        <v>5565</v>
      </c>
      <c r="H97">
        <v>302</v>
      </c>
      <c r="I97" t="s">
        <v>1824</v>
      </c>
      <c r="J97" t="s">
        <v>35</v>
      </c>
      <c r="K97" t="s">
        <v>44</v>
      </c>
      <c r="L97" t="s">
        <v>45</v>
      </c>
      <c r="M97">
        <v>1715</v>
      </c>
      <c r="N97">
        <v>1820</v>
      </c>
      <c r="O97" t="s">
        <v>399</v>
      </c>
      <c r="Q97" t="s">
        <v>97</v>
      </c>
      <c r="R97">
        <v>1</v>
      </c>
      <c r="S97" s="1">
        <v>43479</v>
      </c>
      <c r="T97" s="1">
        <v>43607</v>
      </c>
      <c r="U97" t="s">
        <v>379</v>
      </c>
      <c r="V97" t="s">
        <v>39</v>
      </c>
      <c r="W97">
        <v>0</v>
      </c>
      <c r="X97">
        <v>0</v>
      </c>
      <c r="Y97">
        <v>100</v>
      </c>
      <c r="Z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0.1943</v>
      </c>
      <c r="AK97" t="s">
        <v>934</v>
      </c>
      <c r="AL97" t="s">
        <v>933</v>
      </c>
      <c r="AN97">
        <v>88.4</v>
      </c>
      <c r="AO97">
        <v>22.69</v>
      </c>
      <c r="AP97">
        <v>22.69</v>
      </c>
      <c r="AQ97" s="15">
        <f t="shared" si="1"/>
        <v>3.8205638095238101</v>
      </c>
    </row>
    <row r="98" spans="1:43" x14ac:dyDescent="0.25">
      <c r="A98" t="s">
        <v>1774</v>
      </c>
      <c r="B98" t="s">
        <v>32</v>
      </c>
      <c r="C98" t="s">
        <v>92</v>
      </c>
      <c r="D98" t="s">
        <v>93</v>
      </c>
      <c r="E98">
        <v>48102</v>
      </c>
      <c r="F98" t="s">
        <v>99</v>
      </c>
      <c r="G98">
        <v>5565</v>
      </c>
      <c r="H98">
        <v>501</v>
      </c>
      <c r="I98" t="s">
        <v>1824</v>
      </c>
      <c r="J98" t="s">
        <v>35</v>
      </c>
      <c r="K98" t="s">
        <v>44</v>
      </c>
      <c r="L98" t="s">
        <v>45</v>
      </c>
      <c r="M98">
        <v>1200</v>
      </c>
      <c r="N98">
        <v>1305</v>
      </c>
      <c r="O98" t="s">
        <v>49</v>
      </c>
      <c r="P98">
        <v>725</v>
      </c>
      <c r="Q98" t="s">
        <v>51</v>
      </c>
      <c r="R98">
        <v>1</v>
      </c>
      <c r="S98" s="1">
        <v>43479</v>
      </c>
      <c r="T98" s="1">
        <v>43607</v>
      </c>
      <c r="U98" t="s">
        <v>455</v>
      </c>
      <c r="V98" t="s">
        <v>39</v>
      </c>
      <c r="W98">
        <v>0</v>
      </c>
      <c r="X98">
        <v>0</v>
      </c>
      <c r="Y98">
        <v>0</v>
      </c>
      <c r="Z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0.1943</v>
      </c>
      <c r="AK98" t="s">
        <v>894</v>
      </c>
      <c r="AL98" t="s">
        <v>957</v>
      </c>
      <c r="AN98">
        <v>88.4</v>
      </c>
      <c r="AO98">
        <v>22.69</v>
      </c>
      <c r="AP98">
        <v>22.69</v>
      </c>
      <c r="AQ98" s="15">
        <f t="shared" si="1"/>
        <v>3.8205638095238101</v>
      </c>
    </row>
    <row r="99" spans="1:43" x14ac:dyDescent="0.25">
      <c r="A99" t="s">
        <v>1774</v>
      </c>
      <c r="B99" t="s">
        <v>32</v>
      </c>
      <c r="C99" t="s">
        <v>92</v>
      </c>
      <c r="D99" t="s">
        <v>93</v>
      </c>
      <c r="E99">
        <v>48137</v>
      </c>
      <c r="F99" t="s">
        <v>99</v>
      </c>
      <c r="G99">
        <v>5785</v>
      </c>
      <c r="H99">
        <v>201</v>
      </c>
      <c r="I99" t="s">
        <v>1825</v>
      </c>
      <c r="J99" t="s">
        <v>35</v>
      </c>
      <c r="K99" t="s">
        <v>44</v>
      </c>
      <c r="L99" t="s">
        <v>284</v>
      </c>
      <c r="M99">
        <v>1230</v>
      </c>
      <c r="N99">
        <v>1450</v>
      </c>
      <c r="O99" t="s">
        <v>46</v>
      </c>
      <c r="Q99" t="s">
        <v>47</v>
      </c>
      <c r="R99">
        <v>1</v>
      </c>
      <c r="S99" s="1">
        <v>43479</v>
      </c>
      <c r="T99" s="1">
        <v>43607</v>
      </c>
      <c r="U99" t="s">
        <v>379</v>
      </c>
      <c r="V99" t="s">
        <v>39</v>
      </c>
      <c r="W99">
        <v>0</v>
      </c>
      <c r="X99">
        <v>0</v>
      </c>
      <c r="Y99">
        <v>65</v>
      </c>
      <c r="Z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0.1943</v>
      </c>
      <c r="AK99" t="s">
        <v>1512</v>
      </c>
      <c r="AL99" t="s">
        <v>1262</v>
      </c>
      <c r="AN99">
        <v>85.8</v>
      </c>
      <c r="AO99">
        <v>22.69</v>
      </c>
      <c r="AP99">
        <v>22.69</v>
      </c>
      <c r="AQ99" s="15">
        <f t="shared" si="1"/>
        <v>3.7081942857142858</v>
      </c>
    </row>
    <row r="100" spans="1:43" x14ac:dyDescent="0.25">
      <c r="A100" t="s">
        <v>1774</v>
      </c>
      <c r="B100" t="s">
        <v>32</v>
      </c>
      <c r="C100" t="s">
        <v>92</v>
      </c>
      <c r="D100" t="s">
        <v>93</v>
      </c>
      <c r="E100">
        <v>48123</v>
      </c>
      <c r="F100" t="s">
        <v>99</v>
      </c>
      <c r="G100">
        <v>5785</v>
      </c>
      <c r="H100">
        <v>401</v>
      </c>
      <c r="I100" t="s">
        <v>1825</v>
      </c>
      <c r="J100" t="s">
        <v>35</v>
      </c>
      <c r="K100" t="s">
        <v>44</v>
      </c>
      <c r="L100" t="s">
        <v>72</v>
      </c>
      <c r="M100">
        <v>1320</v>
      </c>
      <c r="N100">
        <v>1535</v>
      </c>
      <c r="O100" t="s">
        <v>55</v>
      </c>
      <c r="Q100" t="s">
        <v>56</v>
      </c>
      <c r="R100">
        <v>1</v>
      </c>
      <c r="S100" s="1">
        <v>43479</v>
      </c>
      <c r="T100" s="1">
        <v>43607</v>
      </c>
      <c r="U100" t="s">
        <v>379</v>
      </c>
      <c r="V100" t="s">
        <v>39</v>
      </c>
      <c r="W100">
        <v>0</v>
      </c>
      <c r="X100">
        <v>0</v>
      </c>
      <c r="Y100">
        <v>500</v>
      </c>
      <c r="Z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0.1943</v>
      </c>
      <c r="AK100" t="s">
        <v>914</v>
      </c>
      <c r="AL100" t="s">
        <v>829</v>
      </c>
      <c r="AN100">
        <v>85</v>
      </c>
      <c r="AO100">
        <v>22.69</v>
      </c>
      <c r="AP100">
        <v>22.69</v>
      </c>
      <c r="AQ100" s="15">
        <f t="shared" si="1"/>
        <v>3.6736190476190478</v>
      </c>
    </row>
    <row r="101" spans="1:43" x14ac:dyDescent="0.25">
      <c r="A101" t="s">
        <v>1774</v>
      </c>
      <c r="B101" t="s">
        <v>32</v>
      </c>
      <c r="C101" t="s">
        <v>92</v>
      </c>
      <c r="D101" t="s">
        <v>93</v>
      </c>
      <c r="E101">
        <v>48103</v>
      </c>
      <c r="F101" t="s">
        <v>99</v>
      </c>
      <c r="G101">
        <v>5785</v>
      </c>
      <c r="H101">
        <v>501</v>
      </c>
      <c r="I101" t="s">
        <v>1825</v>
      </c>
      <c r="J101" t="s">
        <v>35</v>
      </c>
      <c r="K101" t="s">
        <v>44</v>
      </c>
      <c r="L101" t="s">
        <v>45</v>
      </c>
      <c r="M101">
        <v>1200</v>
      </c>
      <c r="N101">
        <v>1305</v>
      </c>
      <c r="O101" t="s">
        <v>49</v>
      </c>
      <c r="P101">
        <v>724</v>
      </c>
      <c r="Q101" t="s">
        <v>37</v>
      </c>
      <c r="R101">
        <v>1</v>
      </c>
      <c r="S101" s="1">
        <v>43479</v>
      </c>
      <c r="T101" s="1">
        <v>43607</v>
      </c>
      <c r="U101" t="s">
        <v>460</v>
      </c>
      <c r="V101" t="s">
        <v>39</v>
      </c>
      <c r="W101">
        <v>0</v>
      </c>
      <c r="X101">
        <v>0</v>
      </c>
      <c r="Y101">
        <v>90</v>
      </c>
      <c r="Z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0.1943</v>
      </c>
      <c r="AK101" t="s">
        <v>894</v>
      </c>
      <c r="AL101" t="s">
        <v>964</v>
      </c>
      <c r="AN101">
        <v>88.4</v>
      </c>
      <c r="AO101">
        <v>22.69</v>
      </c>
      <c r="AP101">
        <v>22.69</v>
      </c>
      <c r="AQ101" s="15">
        <f t="shared" si="1"/>
        <v>3.8205638095238101</v>
      </c>
    </row>
    <row r="102" spans="1:43" x14ac:dyDescent="0.25">
      <c r="A102" t="s">
        <v>1774</v>
      </c>
      <c r="B102" t="s">
        <v>32</v>
      </c>
      <c r="C102" t="s">
        <v>92</v>
      </c>
      <c r="D102" t="s">
        <v>93</v>
      </c>
      <c r="E102">
        <v>47661</v>
      </c>
      <c r="F102" t="s">
        <v>106</v>
      </c>
      <c r="G102">
        <v>3010</v>
      </c>
      <c r="H102">
        <v>201</v>
      </c>
      <c r="I102" t="s">
        <v>299</v>
      </c>
      <c r="J102" t="s">
        <v>35</v>
      </c>
      <c r="K102" t="s">
        <v>44</v>
      </c>
      <c r="L102" t="s">
        <v>108</v>
      </c>
      <c r="M102">
        <v>1015</v>
      </c>
      <c r="N102">
        <v>1205</v>
      </c>
      <c r="O102" t="s">
        <v>46</v>
      </c>
      <c r="P102">
        <v>317</v>
      </c>
      <c r="Q102" t="s">
        <v>47</v>
      </c>
      <c r="R102">
        <v>1</v>
      </c>
      <c r="S102" s="1">
        <v>43479</v>
      </c>
      <c r="T102" s="1">
        <v>43607</v>
      </c>
      <c r="U102" t="s">
        <v>473</v>
      </c>
      <c r="V102" t="s">
        <v>39</v>
      </c>
      <c r="W102">
        <v>0</v>
      </c>
      <c r="X102">
        <v>0</v>
      </c>
      <c r="Y102">
        <v>100</v>
      </c>
      <c r="Z102">
        <v>0</v>
      </c>
      <c r="AD102">
        <v>0</v>
      </c>
      <c r="AE102">
        <v>0</v>
      </c>
      <c r="AF102">
        <v>0</v>
      </c>
      <c r="AG102">
        <v>10</v>
      </c>
      <c r="AH102">
        <v>0</v>
      </c>
      <c r="AI102">
        <v>0</v>
      </c>
      <c r="AJ102">
        <v>0.4</v>
      </c>
      <c r="AK102" t="s">
        <v>978</v>
      </c>
      <c r="AL102" t="s">
        <v>931</v>
      </c>
      <c r="AN102">
        <v>168</v>
      </c>
      <c r="AO102">
        <f>VLOOKUP(CONCATENATE(F102,TRIM(G102)),'Avg Attend'!$A$2:$D$252,4,FALSE)</f>
        <v>30.74</v>
      </c>
      <c r="AP102">
        <v>30.74</v>
      </c>
      <c r="AQ102" s="15">
        <f t="shared" si="1"/>
        <v>9.8368000000000002</v>
      </c>
    </row>
    <row r="103" spans="1:43" x14ac:dyDescent="0.25">
      <c r="A103" t="s">
        <v>1774</v>
      </c>
      <c r="B103" t="s">
        <v>32</v>
      </c>
      <c r="C103" t="s">
        <v>92</v>
      </c>
      <c r="D103" t="s">
        <v>93</v>
      </c>
      <c r="E103">
        <v>44766</v>
      </c>
      <c r="F103" t="s">
        <v>106</v>
      </c>
      <c r="G103">
        <v>3010</v>
      </c>
      <c r="H103">
        <v>301</v>
      </c>
      <c r="I103" t="s">
        <v>299</v>
      </c>
      <c r="J103" t="s">
        <v>35</v>
      </c>
      <c r="K103" t="s">
        <v>44</v>
      </c>
      <c r="L103" t="s">
        <v>108</v>
      </c>
      <c r="M103">
        <v>1015</v>
      </c>
      <c r="N103">
        <v>1205</v>
      </c>
      <c r="O103" t="s">
        <v>399</v>
      </c>
      <c r="Q103" t="s">
        <v>97</v>
      </c>
      <c r="R103">
        <v>1</v>
      </c>
      <c r="S103" s="1">
        <v>43479</v>
      </c>
      <c r="T103" s="1">
        <v>43607</v>
      </c>
      <c r="U103" t="s">
        <v>379</v>
      </c>
      <c r="V103" t="s">
        <v>39</v>
      </c>
      <c r="W103">
        <v>0</v>
      </c>
      <c r="X103">
        <v>0</v>
      </c>
      <c r="Y103">
        <v>100</v>
      </c>
      <c r="Z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0.4</v>
      </c>
      <c r="AK103" t="s">
        <v>978</v>
      </c>
      <c r="AL103" t="s">
        <v>933</v>
      </c>
      <c r="AN103">
        <v>168</v>
      </c>
      <c r="AO103">
        <f>VLOOKUP(CONCATENATE(F103,TRIM(G103)),'Avg Attend'!$A$2:$D$252,4,FALSE)</f>
        <v>30.74</v>
      </c>
      <c r="AP103">
        <v>30.74</v>
      </c>
      <c r="AQ103" s="15">
        <f t="shared" si="1"/>
        <v>9.8368000000000002</v>
      </c>
    </row>
    <row r="104" spans="1:43" x14ac:dyDescent="0.25">
      <c r="A104" t="s">
        <v>1774</v>
      </c>
      <c r="B104" t="s">
        <v>32</v>
      </c>
      <c r="C104" t="s">
        <v>92</v>
      </c>
      <c r="D104" t="s">
        <v>93</v>
      </c>
      <c r="E104">
        <v>47832</v>
      </c>
      <c r="F104" t="s">
        <v>106</v>
      </c>
      <c r="G104">
        <v>3010</v>
      </c>
      <c r="H104">
        <v>401</v>
      </c>
      <c r="I104" t="s">
        <v>299</v>
      </c>
      <c r="J104" t="s">
        <v>35</v>
      </c>
      <c r="K104" t="s">
        <v>44</v>
      </c>
      <c r="L104" t="s">
        <v>503</v>
      </c>
      <c r="M104" t="s">
        <v>719</v>
      </c>
      <c r="N104" t="s">
        <v>720</v>
      </c>
      <c r="O104" t="s">
        <v>504</v>
      </c>
      <c r="Q104" t="s">
        <v>56</v>
      </c>
      <c r="R104">
        <v>1</v>
      </c>
      <c r="S104" s="1">
        <v>43479</v>
      </c>
      <c r="T104" s="1">
        <v>43607</v>
      </c>
      <c r="U104" t="s">
        <v>979</v>
      </c>
      <c r="V104" t="s">
        <v>39</v>
      </c>
      <c r="W104">
        <v>0</v>
      </c>
      <c r="X104">
        <v>0</v>
      </c>
      <c r="Y104">
        <v>500</v>
      </c>
      <c r="Z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0.4</v>
      </c>
      <c r="AK104" t="s">
        <v>980</v>
      </c>
      <c r="AL104" t="s">
        <v>981</v>
      </c>
      <c r="AN104">
        <v>168</v>
      </c>
      <c r="AO104">
        <f>VLOOKUP(CONCATENATE(F104,TRIM(G104)),'Avg Attend'!$A$2:$D$252,4,FALSE)</f>
        <v>30.74</v>
      </c>
      <c r="AP104">
        <v>30.74</v>
      </c>
      <c r="AQ104" s="15">
        <f t="shared" si="1"/>
        <v>9.8368000000000002</v>
      </c>
    </row>
    <row r="105" spans="1:43" x14ac:dyDescent="0.25">
      <c r="A105" t="s">
        <v>1774</v>
      </c>
      <c r="B105" t="s">
        <v>32</v>
      </c>
      <c r="C105" t="s">
        <v>92</v>
      </c>
      <c r="D105" t="s">
        <v>93</v>
      </c>
      <c r="E105">
        <v>47607</v>
      </c>
      <c r="F105" t="s">
        <v>106</v>
      </c>
      <c r="G105">
        <v>3010</v>
      </c>
      <c r="H105">
        <v>402</v>
      </c>
      <c r="I105" t="s">
        <v>299</v>
      </c>
      <c r="J105" t="s">
        <v>35</v>
      </c>
      <c r="K105" t="s">
        <v>44</v>
      </c>
      <c r="L105" t="s">
        <v>108</v>
      </c>
      <c r="M105">
        <v>820</v>
      </c>
      <c r="N105">
        <v>1010</v>
      </c>
      <c r="O105" t="s">
        <v>55</v>
      </c>
      <c r="Q105" t="s">
        <v>56</v>
      </c>
      <c r="R105">
        <v>1</v>
      </c>
      <c r="S105" s="1">
        <v>43479</v>
      </c>
      <c r="T105" s="1">
        <v>43607</v>
      </c>
      <c r="U105" t="s">
        <v>470</v>
      </c>
      <c r="V105" t="s">
        <v>39</v>
      </c>
      <c r="W105">
        <v>0</v>
      </c>
      <c r="X105">
        <v>0</v>
      </c>
      <c r="Y105">
        <v>500</v>
      </c>
      <c r="Z105">
        <v>0</v>
      </c>
      <c r="AD105">
        <v>0</v>
      </c>
      <c r="AE105">
        <v>0</v>
      </c>
      <c r="AF105">
        <v>0</v>
      </c>
      <c r="AG105">
        <v>10</v>
      </c>
      <c r="AH105">
        <v>0</v>
      </c>
      <c r="AI105">
        <v>0</v>
      </c>
      <c r="AJ105">
        <v>0.4</v>
      </c>
      <c r="AK105" t="s">
        <v>897</v>
      </c>
      <c r="AL105" t="s">
        <v>829</v>
      </c>
      <c r="AN105">
        <v>168</v>
      </c>
      <c r="AO105">
        <f>VLOOKUP(CONCATENATE(F105,TRIM(G105)),'Avg Attend'!$A$2:$D$252,4,FALSE)</f>
        <v>30.74</v>
      </c>
      <c r="AP105">
        <v>30.74</v>
      </c>
      <c r="AQ105" s="15">
        <f t="shared" si="1"/>
        <v>9.8368000000000002</v>
      </c>
    </row>
    <row r="106" spans="1:43" x14ac:dyDescent="0.25">
      <c r="A106" t="s">
        <v>1774</v>
      </c>
      <c r="B106" t="s">
        <v>32</v>
      </c>
      <c r="C106" t="s">
        <v>92</v>
      </c>
      <c r="D106" t="s">
        <v>93</v>
      </c>
      <c r="E106">
        <v>41039</v>
      </c>
      <c r="F106" t="s">
        <v>106</v>
      </c>
      <c r="G106">
        <v>3010</v>
      </c>
      <c r="H106">
        <v>403</v>
      </c>
      <c r="I106" t="s">
        <v>299</v>
      </c>
      <c r="J106" t="s">
        <v>35</v>
      </c>
      <c r="K106" t="s">
        <v>44</v>
      </c>
      <c r="L106" t="s">
        <v>108</v>
      </c>
      <c r="M106">
        <v>820</v>
      </c>
      <c r="N106">
        <v>1010</v>
      </c>
      <c r="O106" t="s">
        <v>55</v>
      </c>
      <c r="Q106" t="s">
        <v>56</v>
      </c>
      <c r="R106">
        <v>1</v>
      </c>
      <c r="S106" s="1">
        <v>43479</v>
      </c>
      <c r="T106" s="1">
        <v>43607</v>
      </c>
      <c r="U106" t="s">
        <v>464</v>
      </c>
      <c r="V106" t="s">
        <v>39</v>
      </c>
      <c r="W106">
        <v>0</v>
      </c>
      <c r="X106">
        <v>0</v>
      </c>
      <c r="Y106">
        <v>600</v>
      </c>
      <c r="Z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0.4</v>
      </c>
      <c r="AK106" t="s">
        <v>897</v>
      </c>
      <c r="AL106" t="s">
        <v>829</v>
      </c>
      <c r="AN106">
        <v>168</v>
      </c>
      <c r="AO106">
        <f>VLOOKUP(CONCATENATE(F106,TRIM(G106)),'Avg Attend'!$A$2:$D$252,4,FALSE)</f>
        <v>30.74</v>
      </c>
      <c r="AP106">
        <v>30.74</v>
      </c>
      <c r="AQ106" s="15">
        <f t="shared" si="1"/>
        <v>9.8368000000000002</v>
      </c>
    </row>
    <row r="107" spans="1:43" x14ac:dyDescent="0.25">
      <c r="A107" t="s">
        <v>1774</v>
      </c>
      <c r="B107" t="s">
        <v>32</v>
      </c>
      <c r="C107" t="s">
        <v>92</v>
      </c>
      <c r="D107" t="s">
        <v>93</v>
      </c>
      <c r="E107">
        <v>47989</v>
      </c>
      <c r="F107" t="s">
        <v>106</v>
      </c>
      <c r="G107">
        <v>3010</v>
      </c>
      <c r="H107">
        <v>404</v>
      </c>
      <c r="I107" t="s">
        <v>299</v>
      </c>
      <c r="J107" t="s">
        <v>35</v>
      </c>
      <c r="K107" t="s">
        <v>44</v>
      </c>
      <c r="L107" t="s">
        <v>480</v>
      </c>
      <c r="M107" t="s">
        <v>481</v>
      </c>
      <c r="N107" t="s">
        <v>482</v>
      </c>
      <c r="O107" t="s">
        <v>483</v>
      </c>
      <c r="Q107" t="s">
        <v>56</v>
      </c>
      <c r="R107">
        <v>1</v>
      </c>
      <c r="S107" s="1">
        <v>43479</v>
      </c>
      <c r="T107" s="1">
        <v>43607</v>
      </c>
      <c r="U107" t="s">
        <v>982</v>
      </c>
      <c r="V107" t="s">
        <v>39</v>
      </c>
      <c r="W107">
        <v>0</v>
      </c>
      <c r="X107">
        <v>0</v>
      </c>
      <c r="Y107">
        <v>600</v>
      </c>
      <c r="Z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0.4</v>
      </c>
      <c r="AK107" t="s">
        <v>983</v>
      </c>
      <c r="AL107" t="s">
        <v>950</v>
      </c>
      <c r="AN107">
        <v>336</v>
      </c>
      <c r="AO107">
        <f>VLOOKUP(CONCATENATE(F107,TRIM(G107)),'Avg Attend'!$A$2:$D$252,4,FALSE)</f>
        <v>30.74</v>
      </c>
      <c r="AP107">
        <v>30.74</v>
      </c>
      <c r="AQ107" s="15">
        <f t="shared" si="1"/>
        <v>19.6736</v>
      </c>
    </row>
    <row r="108" spans="1:43" x14ac:dyDescent="0.25">
      <c r="A108" t="s">
        <v>1774</v>
      </c>
      <c r="B108" t="s">
        <v>32</v>
      </c>
      <c r="C108" t="s">
        <v>92</v>
      </c>
      <c r="D108" t="s">
        <v>93</v>
      </c>
      <c r="E108">
        <v>41040</v>
      </c>
      <c r="F108" t="s">
        <v>106</v>
      </c>
      <c r="G108">
        <v>3010</v>
      </c>
      <c r="H108">
        <v>405</v>
      </c>
      <c r="I108" t="s">
        <v>299</v>
      </c>
      <c r="J108" t="s">
        <v>35</v>
      </c>
      <c r="K108" t="s">
        <v>44</v>
      </c>
      <c r="L108" t="s">
        <v>108</v>
      </c>
      <c r="M108">
        <v>1020</v>
      </c>
      <c r="N108">
        <v>1210</v>
      </c>
      <c r="O108" t="s">
        <v>55</v>
      </c>
      <c r="Q108" t="s">
        <v>56</v>
      </c>
      <c r="R108">
        <v>1</v>
      </c>
      <c r="S108" s="1">
        <v>43479</v>
      </c>
      <c r="T108" s="1">
        <v>43607</v>
      </c>
      <c r="U108" t="s">
        <v>423</v>
      </c>
      <c r="V108" t="s">
        <v>39</v>
      </c>
      <c r="W108">
        <v>0</v>
      </c>
      <c r="X108">
        <v>0</v>
      </c>
      <c r="Y108">
        <v>600</v>
      </c>
      <c r="Z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0.4</v>
      </c>
      <c r="AK108" t="s">
        <v>899</v>
      </c>
      <c r="AL108" t="s">
        <v>829</v>
      </c>
      <c r="AN108">
        <v>168</v>
      </c>
      <c r="AO108">
        <f>VLOOKUP(CONCATENATE(F108,TRIM(G108)),'Avg Attend'!$A$2:$D$252,4,FALSE)</f>
        <v>30.74</v>
      </c>
      <c r="AP108">
        <v>30.74</v>
      </c>
      <c r="AQ108" s="15">
        <f t="shared" si="1"/>
        <v>9.8368000000000002</v>
      </c>
    </row>
    <row r="109" spans="1:43" x14ac:dyDescent="0.25">
      <c r="A109" t="s">
        <v>1774</v>
      </c>
      <c r="B109" t="s">
        <v>32</v>
      </c>
      <c r="C109" t="s">
        <v>92</v>
      </c>
      <c r="D109" t="s">
        <v>93</v>
      </c>
      <c r="E109">
        <v>44177</v>
      </c>
      <c r="F109" t="s">
        <v>106</v>
      </c>
      <c r="G109">
        <v>3010</v>
      </c>
      <c r="H109">
        <v>406</v>
      </c>
      <c r="I109" t="s">
        <v>299</v>
      </c>
      <c r="J109" t="s">
        <v>35</v>
      </c>
      <c r="K109" t="s">
        <v>44</v>
      </c>
      <c r="L109" t="s">
        <v>108</v>
      </c>
      <c r="M109">
        <v>1020</v>
      </c>
      <c r="N109">
        <v>1210</v>
      </c>
      <c r="O109" t="s">
        <v>55</v>
      </c>
      <c r="Q109" t="s">
        <v>56</v>
      </c>
      <c r="R109">
        <v>1</v>
      </c>
      <c r="S109" s="1">
        <v>43479</v>
      </c>
      <c r="T109" s="1">
        <v>43607</v>
      </c>
      <c r="U109" t="s">
        <v>453</v>
      </c>
      <c r="V109" t="s">
        <v>39</v>
      </c>
      <c r="W109">
        <v>0</v>
      </c>
      <c r="X109">
        <v>0</v>
      </c>
      <c r="Y109">
        <v>600</v>
      </c>
      <c r="Z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0.4</v>
      </c>
      <c r="AK109" t="s">
        <v>899</v>
      </c>
      <c r="AL109" t="s">
        <v>829</v>
      </c>
      <c r="AN109">
        <v>168</v>
      </c>
      <c r="AO109">
        <f>VLOOKUP(CONCATENATE(F109,TRIM(G109)),'Avg Attend'!$A$2:$D$252,4,FALSE)</f>
        <v>30.74</v>
      </c>
      <c r="AP109">
        <v>30.74</v>
      </c>
      <c r="AQ109" s="15">
        <f t="shared" si="1"/>
        <v>9.8368000000000002</v>
      </c>
    </row>
    <row r="110" spans="1:43" x14ac:dyDescent="0.25">
      <c r="A110" t="s">
        <v>1774</v>
      </c>
      <c r="B110" t="s">
        <v>32</v>
      </c>
      <c r="C110" t="s">
        <v>92</v>
      </c>
      <c r="D110" t="s">
        <v>93</v>
      </c>
      <c r="E110">
        <v>41953</v>
      </c>
      <c r="F110" t="s">
        <v>106</v>
      </c>
      <c r="G110">
        <v>3010</v>
      </c>
      <c r="H110">
        <v>408</v>
      </c>
      <c r="I110" t="s">
        <v>299</v>
      </c>
      <c r="J110" t="s">
        <v>76</v>
      </c>
      <c r="K110" t="s">
        <v>44</v>
      </c>
      <c r="L110" t="s">
        <v>45</v>
      </c>
      <c r="M110">
        <v>1835</v>
      </c>
      <c r="N110">
        <v>2050</v>
      </c>
      <c r="O110" t="s">
        <v>55</v>
      </c>
      <c r="Q110" t="s">
        <v>56</v>
      </c>
      <c r="R110">
        <v>1</v>
      </c>
      <c r="S110" s="1">
        <v>43479</v>
      </c>
      <c r="T110" s="1">
        <v>43607</v>
      </c>
      <c r="U110" t="s">
        <v>427</v>
      </c>
      <c r="V110" t="s">
        <v>39</v>
      </c>
      <c r="W110">
        <v>0</v>
      </c>
      <c r="X110">
        <v>0</v>
      </c>
      <c r="Y110">
        <v>500</v>
      </c>
      <c r="Z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0.4</v>
      </c>
      <c r="AK110" t="s">
        <v>900</v>
      </c>
      <c r="AL110" t="s">
        <v>829</v>
      </c>
      <c r="AN110">
        <v>170</v>
      </c>
      <c r="AO110">
        <f>VLOOKUP(CONCATENATE(F110,TRIM(G110)),'Avg Attend'!$A$2:$D$252,4,FALSE)</f>
        <v>30.74</v>
      </c>
      <c r="AP110">
        <v>30.74</v>
      </c>
      <c r="AQ110" s="15">
        <f t="shared" si="1"/>
        <v>9.9539047619047629</v>
      </c>
    </row>
    <row r="111" spans="1:43" x14ac:dyDescent="0.25">
      <c r="A111" t="s">
        <v>1774</v>
      </c>
      <c r="B111" t="s">
        <v>32</v>
      </c>
      <c r="C111" t="s">
        <v>92</v>
      </c>
      <c r="D111" t="s">
        <v>93</v>
      </c>
      <c r="E111">
        <v>40466</v>
      </c>
      <c r="F111" t="s">
        <v>106</v>
      </c>
      <c r="G111">
        <v>3010</v>
      </c>
      <c r="H111">
        <v>702</v>
      </c>
      <c r="I111" t="s">
        <v>299</v>
      </c>
      <c r="J111" t="s">
        <v>35</v>
      </c>
      <c r="K111" t="s">
        <v>44</v>
      </c>
      <c r="L111" t="s">
        <v>108</v>
      </c>
      <c r="M111">
        <v>1030</v>
      </c>
      <c r="N111">
        <v>1220</v>
      </c>
      <c r="O111" t="s">
        <v>64</v>
      </c>
      <c r="P111">
        <v>318</v>
      </c>
      <c r="Q111" t="s">
        <v>65</v>
      </c>
      <c r="R111">
        <v>1</v>
      </c>
      <c r="S111" s="1">
        <v>43479</v>
      </c>
      <c r="T111" s="1">
        <v>43607</v>
      </c>
      <c r="U111" t="s">
        <v>987</v>
      </c>
      <c r="V111" t="s">
        <v>39</v>
      </c>
      <c r="W111">
        <v>0</v>
      </c>
      <c r="X111">
        <v>0</v>
      </c>
      <c r="Y111">
        <v>300</v>
      </c>
      <c r="Z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0.4</v>
      </c>
      <c r="AK111" t="s">
        <v>988</v>
      </c>
      <c r="AL111" t="s">
        <v>991</v>
      </c>
      <c r="AN111">
        <v>168</v>
      </c>
      <c r="AO111">
        <f>VLOOKUP(CONCATENATE(F111,TRIM(G111)),'Avg Attend'!$A$2:$D$252,4,FALSE)</f>
        <v>30.74</v>
      </c>
      <c r="AP111">
        <v>30.74</v>
      </c>
      <c r="AQ111" s="15">
        <f t="shared" si="1"/>
        <v>9.8368000000000002</v>
      </c>
    </row>
    <row r="112" spans="1:43" x14ac:dyDescent="0.25">
      <c r="A112" t="s">
        <v>1774</v>
      </c>
      <c r="B112" t="s">
        <v>32</v>
      </c>
      <c r="C112" t="s">
        <v>92</v>
      </c>
      <c r="D112" t="s">
        <v>93</v>
      </c>
      <c r="E112">
        <v>47688</v>
      </c>
      <c r="F112" t="s">
        <v>106</v>
      </c>
      <c r="G112">
        <v>3010</v>
      </c>
      <c r="H112">
        <v>703</v>
      </c>
      <c r="I112" t="s">
        <v>299</v>
      </c>
      <c r="J112" t="s">
        <v>35</v>
      </c>
      <c r="K112" t="s">
        <v>44</v>
      </c>
      <c r="L112" t="s">
        <v>108</v>
      </c>
      <c r="M112">
        <v>830</v>
      </c>
      <c r="N112">
        <v>1020</v>
      </c>
      <c r="O112" t="s">
        <v>64</v>
      </c>
      <c r="P112">
        <v>318</v>
      </c>
      <c r="Q112" t="s">
        <v>65</v>
      </c>
      <c r="R112">
        <v>1</v>
      </c>
      <c r="S112" s="1">
        <v>43479</v>
      </c>
      <c r="T112" s="1">
        <v>43607</v>
      </c>
      <c r="U112" t="s">
        <v>434</v>
      </c>
      <c r="V112" t="s">
        <v>39</v>
      </c>
      <c r="W112">
        <v>0</v>
      </c>
      <c r="X112">
        <v>0</v>
      </c>
      <c r="Y112">
        <v>300</v>
      </c>
      <c r="Z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0.4</v>
      </c>
      <c r="AK112" t="s">
        <v>990</v>
      </c>
      <c r="AL112" t="s">
        <v>991</v>
      </c>
      <c r="AN112">
        <v>168</v>
      </c>
      <c r="AO112">
        <f>VLOOKUP(CONCATENATE(F112,TRIM(G112)),'Avg Attend'!$A$2:$D$252,4,FALSE)</f>
        <v>30.74</v>
      </c>
      <c r="AP112">
        <v>30.74</v>
      </c>
      <c r="AQ112" s="15">
        <f t="shared" si="1"/>
        <v>9.8368000000000002</v>
      </c>
    </row>
    <row r="113" spans="1:43" x14ac:dyDescent="0.25">
      <c r="A113" t="s">
        <v>1774</v>
      </c>
      <c r="B113" t="s">
        <v>32</v>
      </c>
      <c r="C113" t="s">
        <v>92</v>
      </c>
      <c r="D113" t="s">
        <v>93</v>
      </c>
      <c r="E113">
        <v>40469</v>
      </c>
      <c r="F113" t="s">
        <v>106</v>
      </c>
      <c r="G113">
        <v>3010</v>
      </c>
      <c r="H113">
        <v>704</v>
      </c>
      <c r="I113" t="s">
        <v>299</v>
      </c>
      <c r="J113" t="s">
        <v>76</v>
      </c>
      <c r="K113" t="s">
        <v>44</v>
      </c>
      <c r="L113" t="s">
        <v>45</v>
      </c>
      <c r="M113">
        <v>1900</v>
      </c>
      <c r="N113">
        <v>2115</v>
      </c>
      <c r="O113" t="s">
        <v>64</v>
      </c>
      <c r="P113">
        <v>318</v>
      </c>
      <c r="Q113" t="s">
        <v>65</v>
      </c>
      <c r="R113">
        <v>1</v>
      </c>
      <c r="S113" s="1">
        <v>43479</v>
      </c>
      <c r="T113" s="1">
        <v>43607</v>
      </c>
      <c r="U113" t="s">
        <v>475</v>
      </c>
      <c r="V113" t="s">
        <v>39</v>
      </c>
      <c r="W113">
        <v>0</v>
      </c>
      <c r="X113">
        <v>0</v>
      </c>
      <c r="Y113">
        <v>300</v>
      </c>
      <c r="Z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0.4</v>
      </c>
      <c r="AK113" t="s">
        <v>905</v>
      </c>
      <c r="AL113" t="s">
        <v>991</v>
      </c>
      <c r="AN113">
        <v>170</v>
      </c>
      <c r="AO113">
        <f>VLOOKUP(CONCATENATE(F113,TRIM(G113)),'Avg Attend'!$A$2:$D$252,4,FALSE)</f>
        <v>30.74</v>
      </c>
      <c r="AP113">
        <v>30.74</v>
      </c>
      <c r="AQ113" s="15">
        <f t="shared" si="1"/>
        <v>9.9539047619047629</v>
      </c>
    </row>
    <row r="114" spans="1:43" x14ac:dyDescent="0.25">
      <c r="A114" t="s">
        <v>1774</v>
      </c>
      <c r="B114" t="s">
        <v>32</v>
      </c>
      <c r="C114" t="s">
        <v>92</v>
      </c>
      <c r="D114" t="s">
        <v>93</v>
      </c>
      <c r="E114">
        <v>43080</v>
      </c>
      <c r="F114" t="s">
        <v>106</v>
      </c>
      <c r="G114">
        <v>3015</v>
      </c>
      <c r="H114">
        <v>401</v>
      </c>
      <c r="I114" t="s">
        <v>299</v>
      </c>
      <c r="J114" t="s">
        <v>35</v>
      </c>
      <c r="K114" t="s">
        <v>44</v>
      </c>
      <c r="L114" t="s">
        <v>108</v>
      </c>
      <c r="M114">
        <v>1220</v>
      </c>
      <c r="N114">
        <v>1310</v>
      </c>
      <c r="O114" t="s">
        <v>55</v>
      </c>
      <c r="Q114" t="s">
        <v>56</v>
      </c>
      <c r="R114">
        <v>1</v>
      </c>
      <c r="S114" s="1">
        <v>43479</v>
      </c>
      <c r="T114" s="1">
        <v>43607</v>
      </c>
      <c r="U114" t="s">
        <v>898</v>
      </c>
      <c r="V114" t="s">
        <v>39</v>
      </c>
      <c r="W114">
        <v>0</v>
      </c>
      <c r="X114">
        <v>0</v>
      </c>
      <c r="Y114">
        <v>600</v>
      </c>
      <c r="Z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0.1943</v>
      </c>
      <c r="AK114" t="s">
        <v>904</v>
      </c>
      <c r="AL114" t="s">
        <v>829</v>
      </c>
      <c r="AN114">
        <v>84</v>
      </c>
      <c r="AO114">
        <f>VLOOKUP(CONCATENATE(F114,TRIM(G114)),'Avg Attend'!$A$2:$D$252,4,FALSE)</f>
        <v>32.67</v>
      </c>
      <c r="AP114">
        <v>32.67</v>
      </c>
      <c r="AQ114" s="15">
        <f t="shared" si="1"/>
        <v>5.2272000000000007</v>
      </c>
    </row>
    <row r="115" spans="1:43" x14ac:dyDescent="0.25">
      <c r="A115" t="s">
        <v>1774</v>
      </c>
      <c r="B115" t="s">
        <v>32</v>
      </c>
      <c r="C115" t="s">
        <v>92</v>
      </c>
      <c r="D115" t="s">
        <v>93</v>
      </c>
      <c r="E115">
        <v>47833</v>
      </c>
      <c r="F115" t="s">
        <v>106</v>
      </c>
      <c r="G115">
        <v>3015</v>
      </c>
      <c r="H115">
        <v>402</v>
      </c>
      <c r="I115" t="s">
        <v>299</v>
      </c>
      <c r="J115" t="s">
        <v>76</v>
      </c>
      <c r="K115" t="s">
        <v>44</v>
      </c>
      <c r="L115" t="s">
        <v>45</v>
      </c>
      <c r="M115">
        <v>1720</v>
      </c>
      <c r="N115">
        <v>1825</v>
      </c>
      <c r="O115" t="s">
        <v>55</v>
      </c>
      <c r="Q115" t="s">
        <v>56</v>
      </c>
      <c r="R115">
        <v>1</v>
      </c>
      <c r="S115" s="1">
        <v>43479</v>
      </c>
      <c r="T115" s="1">
        <v>43607</v>
      </c>
      <c r="U115" t="s">
        <v>427</v>
      </c>
      <c r="V115" t="s">
        <v>39</v>
      </c>
      <c r="W115">
        <v>0</v>
      </c>
      <c r="X115">
        <v>0</v>
      </c>
      <c r="Y115">
        <v>500</v>
      </c>
      <c r="Z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0.1943</v>
      </c>
      <c r="AK115" t="s">
        <v>938</v>
      </c>
      <c r="AL115" t="s">
        <v>829</v>
      </c>
      <c r="AN115">
        <v>88.4</v>
      </c>
      <c r="AO115">
        <f>VLOOKUP(CONCATENATE(F115,TRIM(G115)),'Avg Attend'!$A$2:$D$252,4,FALSE)</f>
        <v>32.67</v>
      </c>
      <c r="AP115">
        <v>32.67</v>
      </c>
      <c r="AQ115" s="15">
        <f t="shared" si="1"/>
        <v>5.5010057142857152</v>
      </c>
    </row>
    <row r="116" spans="1:43" x14ac:dyDescent="0.25">
      <c r="A116" t="s">
        <v>1774</v>
      </c>
      <c r="B116" t="s">
        <v>32</v>
      </c>
      <c r="C116" t="s">
        <v>92</v>
      </c>
      <c r="D116" t="s">
        <v>93</v>
      </c>
      <c r="E116">
        <v>48124</v>
      </c>
      <c r="F116" t="s">
        <v>106</v>
      </c>
      <c r="G116">
        <v>3015</v>
      </c>
      <c r="H116">
        <v>703</v>
      </c>
      <c r="I116" t="s">
        <v>299</v>
      </c>
      <c r="J116" t="s">
        <v>73</v>
      </c>
      <c r="K116" t="s">
        <v>44</v>
      </c>
      <c r="L116" t="s">
        <v>74</v>
      </c>
      <c r="M116">
        <v>900</v>
      </c>
      <c r="N116">
        <v>1350</v>
      </c>
      <c r="O116" t="s">
        <v>64</v>
      </c>
      <c r="P116">
        <v>321</v>
      </c>
      <c r="Q116" t="s">
        <v>65</v>
      </c>
      <c r="R116">
        <v>1</v>
      </c>
      <c r="S116" s="1">
        <v>43479</v>
      </c>
      <c r="T116" s="1">
        <v>43607</v>
      </c>
      <c r="U116" t="s">
        <v>379</v>
      </c>
      <c r="V116" t="s">
        <v>39</v>
      </c>
      <c r="W116">
        <v>0</v>
      </c>
      <c r="X116">
        <v>0</v>
      </c>
      <c r="Y116">
        <v>400</v>
      </c>
      <c r="Z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0.1943</v>
      </c>
      <c r="AK116" t="s">
        <v>826</v>
      </c>
      <c r="AL116" t="s">
        <v>1014</v>
      </c>
      <c r="AN116">
        <v>80</v>
      </c>
      <c r="AO116">
        <f>VLOOKUP(CONCATENATE(F116,TRIM(G116)),'Avg Attend'!$A$2:$D$252,4,FALSE)</f>
        <v>32.67</v>
      </c>
      <c r="AP116">
        <v>32.67</v>
      </c>
      <c r="AQ116" s="15">
        <f t="shared" si="1"/>
        <v>4.9782857142857146</v>
      </c>
    </row>
    <row r="117" spans="1:43" x14ac:dyDescent="0.25">
      <c r="A117" t="s">
        <v>1774</v>
      </c>
      <c r="B117" t="s">
        <v>32</v>
      </c>
      <c r="C117" t="s">
        <v>92</v>
      </c>
      <c r="D117" t="s">
        <v>93</v>
      </c>
      <c r="E117">
        <v>46623</v>
      </c>
      <c r="F117" t="s">
        <v>106</v>
      </c>
      <c r="G117">
        <v>3100</v>
      </c>
      <c r="H117">
        <v>202</v>
      </c>
      <c r="I117" t="s">
        <v>301</v>
      </c>
      <c r="J117" t="s">
        <v>35</v>
      </c>
      <c r="K117" t="s">
        <v>44</v>
      </c>
      <c r="L117" t="s">
        <v>108</v>
      </c>
      <c r="M117">
        <v>1015</v>
      </c>
      <c r="N117">
        <v>1205</v>
      </c>
      <c r="O117" t="s">
        <v>36</v>
      </c>
      <c r="Q117" t="s">
        <v>47</v>
      </c>
      <c r="R117">
        <v>1</v>
      </c>
      <c r="S117" s="1">
        <v>43479</v>
      </c>
      <c r="T117" s="1">
        <v>43607</v>
      </c>
      <c r="U117" t="s">
        <v>379</v>
      </c>
      <c r="V117" t="s">
        <v>39</v>
      </c>
      <c r="W117">
        <v>0</v>
      </c>
      <c r="X117">
        <v>0</v>
      </c>
      <c r="Y117">
        <v>300</v>
      </c>
      <c r="Z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0.4</v>
      </c>
      <c r="AK117" t="s">
        <v>978</v>
      </c>
      <c r="AL117" t="s">
        <v>36</v>
      </c>
      <c r="AN117">
        <v>168</v>
      </c>
      <c r="AO117">
        <f>VLOOKUP(CONCATENATE(F117,TRIM(G117)),'Avg Attend'!$A$2:$D$252,4,FALSE)</f>
        <v>23.46</v>
      </c>
      <c r="AP117">
        <v>23.46</v>
      </c>
      <c r="AQ117" s="15">
        <f t="shared" si="1"/>
        <v>7.5072000000000001</v>
      </c>
    </row>
    <row r="118" spans="1:43" x14ac:dyDescent="0.25">
      <c r="A118" t="s">
        <v>1774</v>
      </c>
      <c r="B118" t="s">
        <v>32</v>
      </c>
      <c r="C118" t="s">
        <v>92</v>
      </c>
      <c r="D118" t="s">
        <v>93</v>
      </c>
      <c r="E118">
        <v>44056</v>
      </c>
      <c r="F118" t="s">
        <v>106</v>
      </c>
      <c r="G118">
        <v>3100</v>
      </c>
      <c r="H118">
        <v>302</v>
      </c>
      <c r="I118" t="s">
        <v>301</v>
      </c>
      <c r="J118" t="s">
        <v>35</v>
      </c>
      <c r="K118" t="s">
        <v>44</v>
      </c>
      <c r="L118" t="s">
        <v>108</v>
      </c>
      <c r="M118">
        <v>1015</v>
      </c>
      <c r="N118">
        <v>1205</v>
      </c>
      <c r="O118" t="s">
        <v>399</v>
      </c>
      <c r="Q118" t="s">
        <v>97</v>
      </c>
      <c r="R118">
        <v>1</v>
      </c>
      <c r="S118" s="1">
        <v>43479</v>
      </c>
      <c r="T118" s="1">
        <v>43607</v>
      </c>
      <c r="U118" t="s">
        <v>379</v>
      </c>
      <c r="V118" t="s">
        <v>39</v>
      </c>
      <c r="W118">
        <v>0</v>
      </c>
      <c r="X118">
        <v>0</v>
      </c>
      <c r="Y118">
        <v>200</v>
      </c>
      <c r="Z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0.4</v>
      </c>
      <c r="AK118" t="s">
        <v>978</v>
      </c>
      <c r="AL118" t="s">
        <v>933</v>
      </c>
      <c r="AN118">
        <v>168</v>
      </c>
      <c r="AO118">
        <f>VLOOKUP(CONCATENATE(F118,TRIM(G118)),'Avg Attend'!$A$2:$D$252,4,FALSE)</f>
        <v>23.46</v>
      </c>
      <c r="AP118">
        <v>23.46</v>
      </c>
      <c r="AQ118" s="15">
        <f t="shared" si="1"/>
        <v>7.5072000000000001</v>
      </c>
    </row>
    <row r="119" spans="1:43" x14ac:dyDescent="0.25">
      <c r="A119" t="s">
        <v>1774</v>
      </c>
      <c r="B119" t="s">
        <v>32</v>
      </c>
      <c r="C119" t="s">
        <v>92</v>
      </c>
      <c r="D119" t="s">
        <v>93</v>
      </c>
      <c r="E119">
        <v>47699</v>
      </c>
      <c r="F119" t="s">
        <v>106</v>
      </c>
      <c r="G119">
        <v>3100</v>
      </c>
      <c r="H119">
        <v>401</v>
      </c>
      <c r="I119" t="s">
        <v>301</v>
      </c>
      <c r="J119" t="s">
        <v>35</v>
      </c>
      <c r="K119" t="s">
        <v>44</v>
      </c>
      <c r="L119" t="s">
        <v>108</v>
      </c>
      <c r="M119">
        <v>820</v>
      </c>
      <c r="N119">
        <v>1010</v>
      </c>
      <c r="O119" t="s">
        <v>55</v>
      </c>
      <c r="Q119" t="s">
        <v>56</v>
      </c>
      <c r="R119">
        <v>1</v>
      </c>
      <c r="S119" s="1">
        <v>43479</v>
      </c>
      <c r="T119" s="1">
        <v>43607</v>
      </c>
      <c r="U119" t="s">
        <v>962</v>
      </c>
      <c r="V119" t="s">
        <v>39</v>
      </c>
      <c r="W119">
        <v>0</v>
      </c>
      <c r="X119">
        <v>0</v>
      </c>
      <c r="Y119">
        <v>200</v>
      </c>
      <c r="Z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0.4</v>
      </c>
      <c r="AK119" t="s">
        <v>897</v>
      </c>
      <c r="AL119" t="s">
        <v>829</v>
      </c>
      <c r="AN119">
        <v>168</v>
      </c>
      <c r="AO119">
        <f>VLOOKUP(CONCATENATE(F119,TRIM(G119)),'Avg Attend'!$A$2:$D$252,4,FALSE)</f>
        <v>23.46</v>
      </c>
      <c r="AP119">
        <v>23.46</v>
      </c>
      <c r="AQ119" s="15">
        <f t="shared" si="1"/>
        <v>7.5072000000000001</v>
      </c>
    </row>
    <row r="120" spans="1:43" x14ac:dyDescent="0.25">
      <c r="A120" t="s">
        <v>1774</v>
      </c>
      <c r="B120" t="s">
        <v>32</v>
      </c>
      <c r="C120" t="s">
        <v>92</v>
      </c>
      <c r="D120" t="s">
        <v>93</v>
      </c>
      <c r="E120">
        <v>45136</v>
      </c>
      <c r="F120" t="s">
        <v>106</v>
      </c>
      <c r="G120">
        <v>3100</v>
      </c>
      <c r="H120">
        <v>402</v>
      </c>
      <c r="I120" t="s">
        <v>301</v>
      </c>
      <c r="J120" t="s">
        <v>35</v>
      </c>
      <c r="K120" t="s">
        <v>44</v>
      </c>
      <c r="L120" t="s">
        <v>108</v>
      </c>
      <c r="M120">
        <v>1020</v>
      </c>
      <c r="N120">
        <v>1210</v>
      </c>
      <c r="O120" t="s">
        <v>55</v>
      </c>
      <c r="Q120" t="s">
        <v>56</v>
      </c>
      <c r="R120">
        <v>1</v>
      </c>
      <c r="S120" s="1">
        <v>43479</v>
      </c>
      <c r="T120" s="1">
        <v>43607</v>
      </c>
      <c r="U120" t="s">
        <v>478</v>
      </c>
      <c r="V120" t="s">
        <v>39</v>
      </c>
      <c r="W120">
        <v>0</v>
      </c>
      <c r="X120">
        <v>0</v>
      </c>
      <c r="Y120">
        <v>600</v>
      </c>
      <c r="Z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0.4</v>
      </c>
      <c r="AK120" t="s">
        <v>899</v>
      </c>
      <c r="AL120" t="s">
        <v>829</v>
      </c>
      <c r="AN120">
        <v>168</v>
      </c>
      <c r="AO120">
        <f>VLOOKUP(CONCATENATE(F120,TRIM(G120)),'Avg Attend'!$A$2:$D$252,4,FALSE)</f>
        <v>23.46</v>
      </c>
      <c r="AP120">
        <v>23.46</v>
      </c>
      <c r="AQ120" s="15">
        <f t="shared" si="1"/>
        <v>7.5072000000000001</v>
      </c>
    </row>
    <row r="121" spans="1:43" x14ac:dyDescent="0.25">
      <c r="A121" t="s">
        <v>1774</v>
      </c>
      <c r="B121" t="s">
        <v>32</v>
      </c>
      <c r="C121" t="s">
        <v>92</v>
      </c>
      <c r="D121" t="s">
        <v>93</v>
      </c>
      <c r="E121">
        <v>45323</v>
      </c>
      <c r="F121" t="s">
        <v>106</v>
      </c>
      <c r="G121">
        <v>3100</v>
      </c>
      <c r="H121">
        <v>403</v>
      </c>
      <c r="I121" t="s">
        <v>301</v>
      </c>
      <c r="J121" t="s">
        <v>35</v>
      </c>
      <c r="K121" t="s">
        <v>44</v>
      </c>
      <c r="L121" t="s">
        <v>480</v>
      </c>
      <c r="M121" t="s">
        <v>485</v>
      </c>
      <c r="N121" t="s">
        <v>486</v>
      </c>
      <c r="O121" t="s">
        <v>483</v>
      </c>
      <c r="Q121" t="s">
        <v>56</v>
      </c>
      <c r="R121">
        <v>1</v>
      </c>
      <c r="S121" s="1">
        <v>43479</v>
      </c>
      <c r="T121" s="1">
        <v>43607</v>
      </c>
      <c r="U121" t="s">
        <v>993</v>
      </c>
      <c r="V121" t="s">
        <v>39</v>
      </c>
      <c r="W121">
        <v>0</v>
      </c>
      <c r="X121">
        <v>0</v>
      </c>
      <c r="Y121">
        <v>700</v>
      </c>
      <c r="Z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0.4</v>
      </c>
      <c r="AK121" t="s">
        <v>994</v>
      </c>
      <c r="AL121" t="s">
        <v>950</v>
      </c>
      <c r="AN121">
        <v>336</v>
      </c>
      <c r="AO121">
        <f>VLOOKUP(CONCATENATE(F121,TRIM(G121)),'Avg Attend'!$A$2:$D$252,4,FALSE)</f>
        <v>23.46</v>
      </c>
      <c r="AP121">
        <v>23.46</v>
      </c>
      <c r="AQ121" s="15">
        <f t="shared" si="1"/>
        <v>15.0144</v>
      </c>
    </row>
    <row r="122" spans="1:43" x14ac:dyDescent="0.25">
      <c r="A122" t="s">
        <v>1774</v>
      </c>
      <c r="B122" t="s">
        <v>32</v>
      </c>
      <c r="C122" t="s">
        <v>92</v>
      </c>
      <c r="D122" t="s">
        <v>93</v>
      </c>
      <c r="E122">
        <v>47608</v>
      </c>
      <c r="F122" t="s">
        <v>106</v>
      </c>
      <c r="G122">
        <v>3100</v>
      </c>
      <c r="H122">
        <v>405</v>
      </c>
      <c r="I122" t="s">
        <v>301</v>
      </c>
      <c r="J122" t="s">
        <v>35</v>
      </c>
      <c r="K122" t="s">
        <v>44</v>
      </c>
      <c r="L122" t="s">
        <v>108</v>
      </c>
      <c r="M122">
        <v>1020</v>
      </c>
      <c r="N122">
        <v>1210</v>
      </c>
      <c r="O122" t="s">
        <v>55</v>
      </c>
      <c r="Q122" t="s">
        <v>56</v>
      </c>
      <c r="R122">
        <v>1</v>
      </c>
      <c r="S122" s="1">
        <v>43479</v>
      </c>
      <c r="T122" s="1">
        <v>43607</v>
      </c>
      <c r="U122" t="s">
        <v>444</v>
      </c>
      <c r="V122" t="s">
        <v>39</v>
      </c>
      <c r="W122">
        <v>0</v>
      </c>
      <c r="X122">
        <v>0</v>
      </c>
      <c r="Y122">
        <v>500</v>
      </c>
      <c r="Z122">
        <v>0</v>
      </c>
      <c r="AD122">
        <v>0</v>
      </c>
      <c r="AE122">
        <v>0</v>
      </c>
      <c r="AF122">
        <v>0</v>
      </c>
      <c r="AG122">
        <v>10</v>
      </c>
      <c r="AH122">
        <v>0</v>
      </c>
      <c r="AI122">
        <v>0</v>
      </c>
      <c r="AJ122">
        <v>0.4</v>
      </c>
      <c r="AK122" t="s">
        <v>899</v>
      </c>
      <c r="AL122" t="s">
        <v>829</v>
      </c>
      <c r="AN122">
        <v>168</v>
      </c>
      <c r="AO122">
        <f>VLOOKUP(CONCATENATE(F122,TRIM(G122)),'Avg Attend'!$A$2:$D$252,4,FALSE)</f>
        <v>23.46</v>
      </c>
      <c r="AP122">
        <v>23.46</v>
      </c>
      <c r="AQ122" s="15">
        <f t="shared" si="1"/>
        <v>7.5072000000000001</v>
      </c>
    </row>
    <row r="123" spans="1:43" x14ac:dyDescent="0.25">
      <c r="A123" t="s">
        <v>1774</v>
      </c>
      <c r="B123" t="s">
        <v>32</v>
      </c>
      <c r="C123" t="s">
        <v>92</v>
      </c>
      <c r="D123" t="s">
        <v>93</v>
      </c>
      <c r="E123">
        <v>41393</v>
      </c>
      <c r="F123" t="s">
        <v>106</v>
      </c>
      <c r="G123">
        <v>3100</v>
      </c>
      <c r="H123">
        <v>406</v>
      </c>
      <c r="I123" t="s">
        <v>301</v>
      </c>
      <c r="J123" t="s">
        <v>35</v>
      </c>
      <c r="K123" t="s">
        <v>44</v>
      </c>
      <c r="L123" t="s">
        <v>480</v>
      </c>
      <c r="M123" t="s">
        <v>481</v>
      </c>
      <c r="N123" t="s">
        <v>482</v>
      </c>
      <c r="O123" t="s">
        <v>483</v>
      </c>
      <c r="Q123" t="s">
        <v>56</v>
      </c>
      <c r="R123">
        <v>1</v>
      </c>
      <c r="S123" s="1">
        <v>43479</v>
      </c>
      <c r="T123" s="1">
        <v>43607</v>
      </c>
      <c r="U123" t="s">
        <v>995</v>
      </c>
      <c r="V123" t="s">
        <v>39</v>
      </c>
      <c r="W123">
        <v>0</v>
      </c>
      <c r="X123">
        <v>0</v>
      </c>
      <c r="Y123">
        <v>200</v>
      </c>
      <c r="Z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0.4</v>
      </c>
      <c r="AK123" t="s">
        <v>983</v>
      </c>
      <c r="AL123" t="s">
        <v>950</v>
      </c>
      <c r="AN123">
        <v>336</v>
      </c>
      <c r="AO123">
        <f>VLOOKUP(CONCATENATE(F123,TRIM(G123)),'Avg Attend'!$A$2:$D$252,4,FALSE)</f>
        <v>23.46</v>
      </c>
      <c r="AP123">
        <v>23.46</v>
      </c>
      <c r="AQ123" s="15">
        <f t="shared" si="1"/>
        <v>15.0144</v>
      </c>
    </row>
    <row r="124" spans="1:43" x14ac:dyDescent="0.25">
      <c r="A124" t="s">
        <v>1774</v>
      </c>
      <c r="B124" t="s">
        <v>32</v>
      </c>
      <c r="C124" t="s">
        <v>92</v>
      </c>
      <c r="D124" t="s">
        <v>93</v>
      </c>
      <c r="E124">
        <v>41065</v>
      </c>
      <c r="F124" t="s">
        <v>106</v>
      </c>
      <c r="G124">
        <v>3100</v>
      </c>
      <c r="H124">
        <v>407</v>
      </c>
      <c r="I124" t="s">
        <v>301</v>
      </c>
      <c r="J124" t="s">
        <v>35</v>
      </c>
      <c r="K124" t="s">
        <v>44</v>
      </c>
      <c r="L124" t="s">
        <v>108</v>
      </c>
      <c r="M124">
        <v>1020</v>
      </c>
      <c r="N124">
        <v>1210</v>
      </c>
      <c r="O124" t="s">
        <v>55</v>
      </c>
      <c r="Q124" t="s">
        <v>56</v>
      </c>
      <c r="R124">
        <v>1</v>
      </c>
      <c r="S124" s="1">
        <v>43479</v>
      </c>
      <c r="T124" s="1">
        <v>43607</v>
      </c>
      <c r="U124" t="s">
        <v>442</v>
      </c>
      <c r="V124" t="s">
        <v>39</v>
      </c>
      <c r="W124">
        <v>0</v>
      </c>
      <c r="X124">
        <v>0</v>
      </c>
      <c r="Y124">
        <v>700</v>
      </c>
      <c r="Z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0.4</v>
      </c>
      <c r="AK124" t="s">
        <v>899</v>
      </c>
      <c r="AL124" t="s">
        <v>829</v>
      </c>
      <c r="AN124">
        <v>168</v>
      </c>
      <c r="AO124">
        <f>VLOOKUP(CONCATENATE(F124,TRIM(G124)),'Avg Attend'!$A$2:$D$252,4,FALSE)</f>
        <v>23.46</v>
      </c>
      <c r="AP124">
        <v>23.46</v>
      </c>
      <c r="AQ124" s="15">
        <f t="shared" si="1"/>
        <v>7.5072000000000001</v>
      </c>
    </row>
    <row r="125" spans="1:43" x14ac:dyDescent="0.25">
      <c r="A125" t="s">
        <v>1774</v>
      </c>
      <c r="B125" t="s">
        <v>32</v>
      </c>
      <c r="C125" t="s">
        <v>92</v>
      </c>
      <c r="D125" t="s">
        <v>93</v>
      </c>
      <c r="E125">
        <v>41067</v>
      </c>
      <c r="F125" t="s">
        <v>106</v>
      </c>
      <c r="G125">
        <v>3100</v>
      </c>
      <c r="H125">
        <v>408</v>
      </c>
      <c r="I125" t="s">
        <v>301</v>
      </c>
      <c r="J125" t="s">
        <v>35</v>
      </c>
      <c r="K125" t="s">
        <v>44</v>
      </c>
      <c r="L125" t="s">
        <v>108</v>
      </c>
      <c r="M125">
        <v>1320</v>
      </c>
      <c r="N125">
        <v>1510</v>
      </c>
      <c r="O125" t="s">
        <v>55</v>
      </c>
      <c r="Q125" t="s">
        <v>56</v>
      </c>
      <c r="R125">
        <v>1</v>
      </c>
      <c r="S125" s="1">
        <v>43479</v>
      </c>
      <c r="T125" s="1">
        <v>43607</v>
      </c>
      <c r="U125" t="s">
        <v>941</v>
      </c>
      <c r="V125" t="s">
        <v>39</v>
      </c>
      <c r="W125">
        <v>0</v>
      </c>
      <c r="X125">
        <v>0</v>
      </c>
      <c r="Y125">
        <v>700</v>
      </c>
      <c r="Z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0.4</v>
      </c>
      <c r="AK125" t="s">
        <v>901</v>
      </c>
      <c r="AL125" t="s">
        <v>829</v>
      </c>
      <c r="AN125">
        <v>168</v>
      </c>
      <c r="AO125">
        <f>VLOOKUP(CONCATENATE(F125,TRIM(G125)),'Avg Attend'!$A$2:$D$252,4,FALSE)</f>
        <v>23.46</v>
      </c>
      <c r="AP125">
        <v>23.46</v>
      </c>
      <c r="AQ125" s="15">
        <f t="shared" si="1"/>
        <v>7.5072000000000001</v>
      </c>
    </row>
    <row r="126" spans="1:43" x14ac:dyDescent="0.25">
      <c r="A126" t="s">
        <v>1774</v>
      </c>
      <c r="B126" t="s">
        <v>32</v>
      </c>
      <c r="C126" t="s">
        <v>92</v>
      </c>
      <c r="D126" t="s">
        <v>93</v>
      </c>
      <c r="E126">
        <v>41068</v>
      </c>
      <c r="F126" t="s">
        <v>106</v>
      </c>
      <c r="G126">
        <v>3100</v>
      </c>
      <c r="H126">
        <v>409</v>
      </c>
      <c r="I126" t="s">
        <v>301</v>
      </c>
      <c r="J126" t="s">
        <v>35</v>
      </c>
      <c r="K126" t="s">
        <v>44</v>
      </c>
      <c r="L126" t="s">
        <v>45</v>
      </c>
      <c r="M126">
        <v>1520</v>
      </c>
      <c r="N126">
        <v>1735</v>
      </c>
      <c r="O126" t="s">
        <v>55</v>
      </c>
      <c r="Q126" t="s">
        <v>56</v>
      </c>
      <c r="R126">
        <v>1</v>
      </c>
      <c r="S126" s="1">
        <v>43479</v>
      </c>
      <c r="T126" s="1">
        <v>43607</v>
      </c>
      <c r="U126" t="s">
        <v>443</v>
      </c>
      <c r="V126" t="s">
        <v>39</v>
      </c>
      <c r="W126">
        <v>0</v>
      </c>
      <c r="X126">
        <v>0</v>
      </c>
      <c r="Y126">
        <v>600</v>
      </c>
      <c r="Z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0.4</v>
      </c>
      <c r="AK126" t="s">
        <v>960</v>
      </c>
      <c r="AL126" t="s">
        <v>829</v>
      </c>
      <c r="AN126">
        <v>170</v>
      </c>
      <c r="AO126">
        <f>VLOOKUP(CONCATENATE(F126,TRIM(G126)),'Avg Attend'!$A$2:$D$252,4,FALSE)</f>
        <v>23.46</v>
      </c>
      <c r="AP126">
        <v>23.46</v>
      </c>
      <c r="AQ126" s="15">
        <f t="shared" si="1"/>
        <v>7.596571428571429</v>
      </c>
    </row>
    <row r="127" spans="1:43" x14ac:dyDescent="0.25">
      <c r="A127" t="s">
        <v>1774</v>
      </c>
      <c r="B127" t="s">
        <v>32</v>
      </c>
      <c r="C127" t="s">
        <v>92</v>
      </c>
      <c r="D127" t="s">
        <v>93</v>
      </c>
      <c r="E127">
        <v>41060</v>
      </c>
      <c r="F127" t="s">
        <v>106</v>
      </c>
      <c r="G127">
        <v>3100</v>
      </c>
      <c r="H127">
        <v>410</v>
      </c>
      <c r="I127" t="s">
        <v>301</v>
      </c>
      <c r="J127" t="s">
        <v>76</v>
      </c>
      <c r="K127" t="s">
        <v>44</v>
      </c>
      <c r="L127" t="s">
        <v>45</v>
      </c>
      <c r="M127">
        <v>1835</v>
      </c>
      <c r="N127">
        <v>2050</v>
      </c>
      <c r="O127" t="s">
        <v>55</v>
      </c>
      <c r="Q127" t="s">
        <v>56</v>
      </c>
      <c r="R127">
        <v>1</v>
      </c>
      <c r="S127" s="1">
        <v>43479</v>
      </c>
      <c r="T127" s="1">
        <v>43607</v>
      </c>
      <c r="U127" t="s">
        <v>996</v>
      </c>
      <c r="V127" t="s">
        <v>39</v>
      </c>
      <c r="W127">
        <v>0</v>
      </c>
      <c r="X127">
        <v>0</v>
      </c>
      <c r="Y127">
        <v>600</v>
      </c>
      <c r="Z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0.4</v>
      </c>
      <c r="AK127" t="s">
        <v>900</v>
      </c>
      <c r="AL127" t="s">
        <v>829</v>
      </c>
      <c r="AN127">
        <v>170</v>
      </c>
      <c r="AO127">
        <f>VLOOKUP(CONCATENATE(F127,TRIM(G127)),'Avg Attend'!$A$2:$D$252,4,FALSE)</f>
        <v>23.46</v>
      </c>
      <c r="AP127">
        <v>23.46</v>
      </c>
      <c r="AQ127" s="15">
        <f t="shared" si="1"/>
        <v>7.596571428571429</v>
      </c>
    </row>
    <row r="128" spans="1:43" x14ac:dyDescent="0.25">
      <c r="A128" t="s">
        <v>1774</v>
      </c>
      <c r="B128" t="s">
        <v>32</v>
      </c>
      <c r="C128" t="s">
        <v>92</v>
      </c>
      <c r="D128" t="s">
        <v>93</v>
      </c>
      <c r="E128">
        <v>40642</v>
      </c>
      <c r="F128" t="s">
        <v>106</v>
      </c>
      <c r="G128">
        <v>3100</v>
      </c>
      <c r="H128">
        <v>501</v>
      </c>
      <c r="I128" t="s">
        <v>301</v>
      </c>
      <c r="J128" t="s">
        <v>35</v>
      </c>
      <c r="K128" t="s">
        <v>44</v>
      </c>
      <c r="L128" t="s">
        <v>108</v>
      </c>
      <c r="M128">
        <v>800</v>
      </c>
      <c r="N128">
        <v>950</v>
      </c>
      <c r="O128" t="s">
        <v>49</v>
      </c>
      <c r="P128">
        <v>618</v>
      </c>
      <c r="Q128" t="s">
        <v>51</v>
      </c>
      <c r="R128">
        <v>1</v>
      </c>
      <c r="S128" s="1">
        <v>43479</v>
      </c>
      <c r="T128" s="1">
        <v>43607</v>
      </c>
      <c r="U128" t="s">
        <v>439</v>
      </c>
      <c r="V128" t="s">
        <v>39</v>
      </c>
      <c r="W128">
        <v>0</v>
      </c>
      <c r="X128">
        <v>0</v>
      </c>
      <c r="Y128">
        <v>200</v>
      </c>
      <c r="Z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0.4</v>
      </c>
      <c r="AK128" t="s">
        <v>885</v>
      </c>
      <c r="AL128" t="s">
        <v>975</v>
      </c>
      <c r="AN128">
        <v>168</v>
      </c>
      <c r="AO128">
        <f>VLOOKUP(CONCATENATE(F128,TRIM(G128)),'Avg Attend'!$A$2:$D$252,4,FALSE)</f>
        <v>23.46</v>
      </c>
      <c r="AP128">
        <v>23.46</v>
      </c>
      <c r="AQ128" s="15">
        <f t="shared" si="1"/>
        <v>7.5072000000000001</v>
      </c>
    </row>
    <row r="129" spans="1:43" x14ac:dyDescent="0.25">
      <c r="A129" t="s">
        <v>1774</v>
      </c>
      <c r="B129" t="s">
        <v>32</v>
      </c>
      <c r="C129" t="s">
        <v>92</v>
      </c>
      <c r="D129" t="s">
        <v>93</v>
      </c>
      <c r="E129">
        <v>46797</v>
      </c>
      <c r="F129" t="s">
        <v>106</v>
      </c>
      <c r="G129">
        <v>3100</v>
      </c>
      <c r="H129">
        <v>502</v>
      </c>
      <c r="I129" t="s">
        <v>301</v>
      </c>
      <c r="J129" t="s">
        <v>35</v>
      </c>
      <c r="K129" t="s">
        <v>44</v>
      </c>
      <c r="L129" t="s">
        <v>108</v>
      </c>
      <c r="M129">
        <v>1000</v>
      </c>
      <c r="N129">
        <v>1150</v>
      </c>
      <c r="O129" t="s">
        <v>49</v>
      </c>
      <c r="P129">
        <v>624</v>
      </c>
      <c r="Q129" t="s">
        <v>51</v>
      </c>
      <c r="R129">
        <v>1</v>
      </c>
      <c r="S129" s="1">
        <v>43479</v>
      </c>
      <c r="T129" s="1">
        <v>43607</v>
      </c>
      <c r="U129" t="s">
        <v>459</v>
      </c>
      <c r="V129" t="s">
        <v>39</v>
      </c>
      <c r="W129">
        <v>0</v>
      </c>
      <c r="X129">
        <v>0</v>
      </c>
      <c r="Y129">
        <v>200</v>
      </c>
      <c r="Z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0.4</v>
      </c>
      <c r="AK129" t="s">
        <v>883</v>
      </c>
      <c r="AL129" t="s">
        <v>998</v>
      </c>
      <c r="AN129">
        <v>168</v>
      </c>
      <c r="AO129">
        <f>VLOOKUP(CONCATENATE(F129,TRIM(G129)),'Avg Attend'!$A$2:$D$252,4,FALSE)</f>
        <v>23.46</v>
      </c>
      <c r="AP129">
        <v>23.46</v>
      </c>
      <c r="AQ129" s="15">
        <f t="shared" si="1"/>
        <v>7.5072000000000001</v>
      </c>
    </row>
    <row r="130" spans="1:43" x14ac:dyDescent="0.25">
      <c r="A130" t="s">
        <v>1774</v>
      </c>
      <c r="B130" t="s">
        <v>32</v>
      </c>
      <c r="C130" t="s">
        <v>92</v>
      </c>
      <c r="D130" t="s">
        <v>93</v>
      </c>
      <c r="E130">
        <v>46790</v>
      </c>
      <c r="F130" t="s">
        <v>106</v>
      </c>
      <c r="G130">
        <v>3100</v>
      </c>
      <c r="H130">
        <v>701</v>
      </c>
      <c r="I130" t="s">
        <v>301</v>
      </c>
      <c r="J130" t="s">
        <v>35</v>
      </c>
      <c r="K130" t="s">
        <v>44</v>
      </c>
      <c r="L130" t="s">
        <v>108</v>
      </c>
      <c r="M130">
        <v>830</v>
      </c>
      <c r="N130">
        <v>1020</v>
      </c>
      <c r="O130" t="s">
        <v>64</v>
      </c>
      <c r="P130">
        <v>253</v>
      </c>
      <c r="Q130" t="s">
        <v>65</v>
      </c>
      <c r="R130">
        <v>1</v>
      </c>
      <c r="S130" s="1">
        <v>43479</v>
      </c>
      <c r="T130" s="1">
        <v>43607</v>
      </c>
      <c r="U130" t="s">
        <v>491</v>
      </c>
      <c r="V130" t="s">
        <v>39</v>
      </c>
      <c r="W130">
        <v>0</v>
      </c>
      <c r="X130">
        <v>0</v>
      </c>
      <c r="Y130">
        <v>400</v>
      </c>
      <c r="Z130">
        <v>0</v>
      </c>
      <c r="AD130">
        <v>0</v>
      </c>
      <c r="AE130">
        <v>0</v>
      </c>
      <c r="AF130">
        <v>0</v>
      </c>
      <c r="AG130">
        <v>10</v>
      </c>
      <c r="AH130">
        <v>0</v>
      </c>
      <c r="AI130">
        <v>0</v>
      </c>
      <c r="AJ130">
        <v>0.4</v>
      </c>
      <c r="AK130" t="s">
        <v>990</v>
      </c>
      <c r="AL130" t="s">
        <v>1058</v>
      </c>
      <c r="AN130">
        <v>168</v>
      </c>
      <c r="AO130">
        <f>VLOOKUP(CONCATENATE(F130,TRIM(G130)),'Avg Attend'!$A$2:$D$252,4,FALSE)</f>
        <v>23.46</v>
      </c>
      <c r="AP130">
        <v>23.46</v>
      </c>
      <c r="AQ130" s="15">
        <f t="shared" si="1"/>
        <v>7.5072000000000001</v>
      </c>
    </row>
    <row r="131" spans="1:43" x14ac:dyDescent="0.25">
      <c r="A131" t="s">
        <v>1774</v>
      </c>
      <c r="B131" t="s">
        <v>32</v>
      </c>
      <c r="C131" t="s">
        <v>92</v>
      </c>
      <c r="D131" t="s">
        <v>93</v>
      </c>
      <c r="E131">
        <v>44553</v>
      </c>
      <c r="F131" t="s">
        <v>106</v>
      </c>
      <c r="G131">
        <v>3100</v>
      </c>
      <c r="H131">
        <v>703</v>
      </c>
      <c r="I131" t="s">
        <v>301</v>
      </c>
      <c r="J131" t="s">
        <v>35</v>
      </c>
      <c r="K131" t="s">
        <v>44</v>
      </c>
      <c r="L131" t="s">
        <v>108</v>
      </c>
      <c r="M131">
        <v>1030</v>
      </c>
      <c r="N131">
        <v>1220</v>
      </c>
      <c r="O131" t="s">
        <v>64</v>
      </c>
      <c r="P131">
        <v>370</v>
      </c>
      <c r="Q131" t="s">
        <v>65</v>
      </c>
      <c r="R131">
        <v>1</v>
      </c>
      <c r="S131" s="1">
        <v>43479</v>
      </c>
      <c r="T131" s="1">
        <v>43607</v>
      </c>
      <c r="U131" t="s">
        <v>498</v>
      </c>
      <c r="V131" t="s">
        <v>39</v>
      </c>
      <c r="W131">
        <v>0</v>
      </c>
      <c r="X131">
        <v>0</v>
      </c>
      <c r="Y131">
        <v>400</v>
      </c>
      <c r="Z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0.4</v>
      </c>
      <c r="AK131" t="s">
        <v>988</v>
      </c>
      <c r="AL131" t="s">
        <v>989</v>
      </c>
      <c r="AN131">
        <v>168</v>
      </c>
      <c r="AO131">
        <f>VLOOKUP(CONCATENATE(F131,TRIM(G131)),'Avg Attend'!$A$2:$D$252,4,FALSE)</f>
        <v>23.46</v>
      </c>
      <c r="AP131">
        <v>23.46</v>
      </c>
      <c r="AQ131" s="15">
        <f t="shared" ref="AQ131:AQ194" si="2">AP131*AN131/525</f>
        <v>7.5072000000000001</v>
      </c>
    </row>
    <row r="132" spans="1:43" x14ac:dyDescent="0.25">
      <c r="A132" t="s">
        <v>1774</v>
      </c>
      <c r="B132" t="s">
        <v>32</v>
      </c>
      <c r="C132" t="s">
        <v>92</v>
      </c>
      <c r="D132" t="s">
        <v>93</v>
      </c>
      <c r="E132">
        <v>40480</v>
      </c>
      <c r="F132" t="s">
        <v>106</v>
      </c>
      <c r="G132">
        <v>3100</v>
      </c>
      <c r="H132">
        <v>706</v>
      </c>
      <c r="I132" t="s">
        <v>301</v>
      </c>
      <c r="J132" t="s">
        <v>35</v>
      </c>
      <c r="K132" t="s">
        <v>44</v>
      </c>
      <c r="L132" t="s">
        <v>108</v>
      </c>
      <c r="M132">
        <v>1030</v>
      </c>
      <c r="N132">
        <v>1220</v>
      </c>
      <c r="O132" t="s">
        <v>64</v>
      </c>
      <c r="P132">
        <v>367</v>
      </c>
      <c r="Q132" t="s">
        <v>65</v>
      </c>
      <c r="R132">
        <v>1</v>
      </c>
      <c r="S132" s="1">
        <v>43479</v>
      </c>
      <c r="T132" s="1">
        <v>43607</v>
      </c>
      <c r="U132" t="s">
        <v>512</v>
      </c>
      <c r="V132" t="s">
        <v>39</v>
      </c>
      <c r="W132">
        <v>0</v>
      </c>
      <c r="X132">
        <v>0</v>
      </c>
      <c r="Y132">
        <v>400</v>
      </c>
      <c r="Z132">
        <v>0</v>
      </c>
      <c r="AD132">
        <v>0</v>
      </c>
      <c r="AE132">
        <v>0</v>
      </c>
      <c r="AF132">
        <v>0</v>
      </c>
      <c r="AG132">
        <v>10</v>
      </c>
      <c r="AH132">
        <v>0</v>
      </c>
      <c r="AI132">
        <v>0</v>
      </c>
      <c r="AJ132">
        <v>0.4</v>
      </c>
      <c r="AK132" t="s">
        <v>988</v>
      </c>
      <c r="AL132" t="s">
        <v>908</v>
      </c>
      <c r="AN132">
        <v>168</v>
      </c>
      <c r="AO132">
        <f>VLOOKUP(CONCATENATE(F132,TRIM(G132)),'Avg Attend'!$A$2:$D$252,4,FALSE)</f>
        <v>23.46</v>
      </c>
      <c r="AP132">
        <v>23.46</v>
      </c>
      <c r="AQ132" s="15">
        <f t="shared" si="2"/>
        <v>7.5072000000000001</v>
      </c>
    </row>
    <row r="133" spans="1:43" x14ac:dyDescent="0.25">
      <c r="A133" t="s">
        <v>1774</v>
      </c>
      <c r="B133" t="s">
        <v>32</v>
      </c>
      <c r="C133" t="s">
        <v>92</v>
      </c>
      <c r="D133" t="s">
        <v>93</v>
      </c>
      <c r="E133">
        <v>40487</v>
      </c>
      <c r="F133" t="s">
        <v>106</v>
      </c>
      <c r="G133">
        <v>3100</v>
      </c>
      <c r="H133">
        <v>707</v>
      </c>
      <c r="I133" t="s">
        <v>301</v>
      </c>
      <c r="J133" t="s">
        <v>76</v>
      </c>
      <c r="K133" t="s">
        <v>44</v>
      </c>
      <c r="L133" t="s">
        <v>45</v>
      </c>
      <c r="M133">
        <v>1900</v>
      </c>
      <c r="N133">
        <v>2115</v>
      </c>
      <c r="O133" t="s">
        <v>64</v>
      </c>
      <c r="P133">
        <v>322</v>
      </c>
      <c r="Q133" t="s">
        <v>65</v>
      </c>
      <c r="R133">
        <v>1</v>
      </c>
      <c r="S133" s="1">
        <v>43479</v>
      </c>
      <c r="T133" s="1">
        <v>43607</v>
      </c>
      <c r="U133" t="s">
        <v>1005</v>
      </c>
      <c r="V133" t="s">
        <v>39</v>
      </c>
      <c r="W133">
        <v>0</v>
      </c>
      <c r="X133">
        <v>0</v>
      </c>
      <c r="Y133">
        <v>400</v>
      </c>
      <c r="Z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0.4</v>
      </c>
      <c r="AK133" t="s">
        <v>905</v>
      </c>
      <c r="AL133" t="s">
        <v>1003</v>
      </c>
      <c r="AN133">
        <v>170</v>
      </c>
      <c r="AO133">
        <f>VLOOKUP(CONCATENATE(F133,TRIM(G133)),'Avg Attend'!$A$2:$D$252,4,FALSE)</f>
        <v>23.46</v>
      </c>
      <c r="AP133">
        <v>23.46</v>
      </c>
      <c r="AQ133" s="15">
        <f t="shared" si="2"/>
        <v>7.596571428571429</v>
      </c>
    </row>
    <row r="134" spans="1:43" x14ac:dyDescent="0.25">
      <c r="A134" t="s">
        <v>1774</v>
      </c>
      <c r="B134" t="s">
        <v>32</v>
      </c>
      <c r="C134" t="s">
        <v>92</v>
      </c>
      <c r="D134" t="s">
        <v>93</v>
      </c>
      <c r="E134">
        <v>44142</v>
      </c>
      <c r="F134" t="s">
        <v>106</v>
      </c>
      <c r="G134">
        <v>3100</v>
      </c>
      <c r="H134">
        <v>708</v>
      </c>
      <c r="I134" t="s">
        <v>301</v>
      </c>
      <c r="J134" t="s">
        <v>76</v>
      </c>
      <c r="K134" t="s">
        <v>44</v>
      </c>
      <c r="L134" t="s">
        <v>520</v>
      </c>
      <c r="M134" t="s">
        <v>521</v>
      </c>
      <c r="N134" t="s">
        <v>522</v>
      </c>
      <c r="O134" t="s">
        <v>494</v>
      </c>
      <c r="P134" t="s">
        <v>1826</v>
      </c>
      <c r="Q134" t="s">
        <v>65</v>
      </c>
      <c r="R134">
        <v>1</v>
      </c>
      <c r="S134" s="1">
        <v>43479</v>
      </c>
      <c r="T134" s="1">
        <v>43607</v>
      </c>
      <c r="U134" t="s">
        <v>1007</v>
      </c>
      <c r="V134" t="s">
        <v>39</v>
      </c>
      <c r="W134">
        <v>0</v>
      </c>
      <c r="X134">
        <v>0</v>
      </c>
      <c r="Y134">
        <v>400</v>
      </c>
      <c r="Z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0.4</v>
      </c>
      <c r="AK134" t="s">
        <v>1008</v>
      </c>
      <c r="AL134" t="s">
        <v>1827</v>
      </c>
      <c r="AN134">
        <v>340</v>
      </c>
      <c r="AO134">
        <f>VLOOKUP(CONCATENATE(F134,TRIM(G134)),'Avg Attend'!$A$2:$D$252,4,FALSE)</f>
        <v>23.46</v>
      </c>
      <c r="AP134">
        <v>23.46</v>
      </c>
      <c r="AQ134" s="15">
        <f t="shared" si="2"/>
        <v>15.193142857142858</v>
      </c>
    </row>
    <row r="135" spans="1:43" x14ac:dyDescent="0.25">
      <c r="A135" t="s">
        <v>1774</v>
      </c>
      <c r="B135" t="s">
        <v>32</v>
      </c>
      <c r="C135" t="s">
        <v>92</v>
      </c>
      <c r="D135" t="s">
        <v>93</v>
      </c>
      <c r="E135">
        <v>46446</v>
      </c>
      <c r="F135" t="s">
        <v>106</v>
      </c>
      <c r="G135">
        <v>3100</v>
      </c>
      <c r="H135">
        <v>709</v>
      </c>
      <c r="I135" t="s">
        <v>301</v>
      </c>
      <c r="J135" t="s">
        <v>76</v>
      </c>
      <c r="K135" t="s">
        <v>44</v>
      </c>
      <c r="L135" t="s">
        <v>45</v>
      </c>
      <c r="M135">
        <v>1630</v>
      </c>
      <c r="N135">
        <v>1845</v>
      </c>
      <c r="O135" t="s">
        <v>64</v>
      </c>
      <c r="P135">
        <v>320</v>
      </c>
      <c r="Q135" t="s">
        <v>65</v>
      </c>
      <c r="R135">
        <v>1</v>
      </c>
      <c r="S135" s="1">
        <v>43479</v>
      </c>
      <c r="T135" s="1">
        <v>43607</v>
      </c>
      <c r="U135" t="s">
        <v>497</v>
      </c>
      <c r="V135" t="s">
        <v>39</v>
      </c>
      <c r="W135">
        <v>0</v>
      </c>
      <c r="X135">
        <v>0</v>
      </c>
      <c r="Y135">
        <v>400</v>
      </c>
      <c r="Z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0.4</v>
      </c>
      <c r="AK135" t="s">
        <v>1010</v>
      </c>
      <c r="AL135" t="s">
        <v>1011</v>
      </c>
      <c r="AN135">
        <v>170</v>
      </c>
      <c r="AO135">
        <f>VLOOKUP(CONCATENATE(F135,TRIM(G135)),'Avg Attend'!$A$2:$D$252,4,FALSE)</f>
        <v>23.46</v>
      </c>
      <c r="AP135">
        <v>23.46</v>
      </c>
      <c r="AQ135" s="15">
        <f t="shared" si="2"/>
        <v>7.596571428571429</v>
      </c>
    </row>
    <row r="136" spans="1:43" x14ac:dyDescent="0.25">
      <c r="A136" t="s">
        <v>1774</v>
      </c>
      <c r="B136" t="s">
        <v>32</v>
      </c>
      <c r="C136" t="s">
        <v>92</v>
      </c>
      <c r="D136" t="s">
        <v>93</v>
      </c>
      <c r="E136">
        <v>45417</v>
      </c>
      <c r="F136" t="s">
        <v>106</v>
      </c>
      <c r="G136">
        <v>3105</v>
      </c>
      <c r="H136">
        <v>702</v>
      </c>
      <c r="I136" t="s">
        <v>1828</v>
      </c>
      <c r="J136" t="s">
        <v>73</v>
      </c>
      <c r="K136" t="s">
        <v>44</v>
      </c>
      <c r="L136" t="s">
        <v>74</v>
      </c>
      <c r="M136">
        <v>900</v>
      </c>
      <c r="N136">
        <v>1350</v>
      </c>
      <c r="O136" t="s">
        <v>64</v>
      </c>
      <c r="P136">
        <v>322</v>
      </c>
      <c r="Q136" t="s">
        <v>65</v>
      </c>
      <c r="R136">
        <v>1</v>
      </c>
      <c r="S136" s="1">
        <v>43479</v>
      </c>
      <c r="T136" s="1">
        <v>43607</v>
      </c>
      <c r="U136" t="s">
        <v>1012</v>
      </c>
      <c r="V136" t="s">
        <v>39</v>
      </c>
      <c r="W136">
        <v>0</v>
      </c>
      <c r="X136">
        <v>0</v>
      </c>
      <c r="Y136">
        <v>400</v>
      </c>
      <c r="Z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0.1943</v>
      </c>
      <c r="AK136" t="s">
        <v>826</v>
      </c>
      <c r="AL136" t="s">
        <v>1003</v>
      </c>
      <c r="AN136">
        <v>80</v>
      </c>
      <c r="AO136">
        <f>VLOOKUP(CONCATENATE(F136,TRIM(G136)),'Avg Attend'!$A$2:$D$252,4,FALSE)</f>
        <v>27.25</v>
      </c>
      <c r="AP136">
        <v>27.25</v>
      </c>
      <c r="AQ136" s="15">
        <f t="shared" si="2"/>
        <v>4.1523809523809527</v>
      </c>
    </row>
    <row r="137" spans="1:43" x14ac:dyDescent="0.25">
      <c r="A137" t="s">
        <v>1774</v>
      </c>
      <c r="B137" t="s">
        <v>32</v>
      </c>
      <c r="C137" t="s">
        <v>92</v>
      </c>
      <c r="D137" t="s">
        <v>93</v>
      </c>
      <c r="E137">
        <v>47658</v>
      </c>
      <c r="F137" t="s">
        <v>106</v>
      </c>
      <c r="G137">
        <v>3105</v>
      </c>
      <c r="H137">
        <v>703</v>
      </c>
      <c r="I137" t="s">
        <v>1828</v>
      </c>
      <c r="J137" t="s">
        <v>73</v>
      </c>
      <c r="K137" t="s">
        <v>44</v>
      </c>
      <c r="L137" t="s">
        <v>74</v>
      </c>
      <c r="M137">
        <v>900</v>
      </c>
      <c r="N137">
        <v>1350</v>
      </c>
      <c r="O137" t="s">
        <v>64</v>
      </c>
      <c r="P137">
        <v>353</v>
      </c>
      <c r="Q137" t="s">
        <v>65</v>
      </c>
      <c r="R137">
        <v>1</v>
      </c>
      <c r="S137" s="1">
        <v>43479</v>
      </c>
      <c r="T137" s="1">
        <v>43607</v>
      </c>
      <c r="U137" t="s">
        <v>1013</v>
      </c>
      <c r="V137" t="s">
        <v>39</v>
      </c>
      <c r="W137">
        <v>0</v>
      </c>
      <c r="X137">
        <v>0</v>
      </c>
      <c r="Y137">
        <v>400</v>
      </c>
      <c r="Z137">
        <v>0</v>
      </c>
      <c r="AD137">
        <v>0</v>
      </c>
      <c r="AE137">
        <v>0</v>
      </c>
      <c r="AF137">
        <v>0</v>
      </c>
      <c r="AG137">
        <v>10</v>
      </c>
      <c r="AH137">
        <v>0</v>
      </c>
      <c r="AI137">
        <v>0</v>
      </c>
      <c r="AJ137">
        <v>0.1943</v>
      </c>
      <c r="AK137" t="s">
        <v>826</v>
      </c>
      <c r="AL137" t="s">
        <v>1004</v>
      </c>
      <c r="AN137">
        <v>80</v>
      </c>
      <c r="AO137">
        <f>VLOOKUP(CONCATENATE(F137,TRIM(G137)),'Avg Attend'!$A$2:$D$252,4,FALSE)</f>
        <v>27.25</v>
      </c>
      <c r="AP137">
        <v>27.25</v>
      </c>
      <c r="AQ137" s="15">
        <f t="shared" si="2"/>
        <v>4.1523809523809527</v>
      </c>
    </row>
    <row r="138" spans="1:43" x14ac:dyDescent="0.25">
      <c r="A138" t="s">
        <v>1774</v>
      </c>
      <c r="B138" t="s">
        <v>32</v>
      </c>
      <c r="C138" t="s">
        <v>92</v>
      </c>
      <c r="D138" t="s">
        <v>93</v>
      </c>
      <c r="E138">
        <v>47969</v>
      </c>
      <c r="F138" t="s">
        <v>106</v>
      </c>
      <c r="G138">
        <v>3120</v>
      </c>
      <c r="H138">
        <v>201</v>
      </c>
      <c r="I138" t="s">
        <v>1015</v>
      </c>
      <c r="J138" t="s">
        <v>35</v>
      </c>
      <c r="K138" t="s">
        <v>44</v>
      </c>
      <c r="L138" t="s">
        <v>108</v>
      </c>
      <c r="M138">
        <v>815</v>
      </c>
      <c r="N138">
        <v>1005</v>
      </c>
      <c r="O138" t="s">
        <v>46</v>
      </c>
      <c r="Q138" t="s">
        <v>47</v>
      </c>
      <c r="R138">
        <v>1</v>
      </c>
      <c r="S138" s="1">
        <v>43479</v>
      </c>
      <c r="T138" s="1">
        <v>43607</v>
      </c>
      <c r="U138" t="s">
        <v>379</v>
      </c>
      <c r="V138" t="s">
        <v>39</v>
      </c>
      <c r="W138">
        <v>0</v>
      </c>
      <c r="X138">
        <v>0</v>
      </c>
      <c r="Y138">
        <v>65</v>
      </c>
      <c r="Z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0.4</v>
      </c>
      <c r="AK138" t="s">
        <v>992</v>
      </c>
      <c r="AL138" t="s">
        <v>1262</v>
      </c>
      <c r="AN138">
        <v>168</v>
      </c>
      <c r="AO138">
        <f>VLOOKUP(CONCATENATE(F138,TRIM(G138)),'Avg Attend'!$A$2:$D$252,4,FALSE)</f>
        <v>21.45</v>
      </c>
      <c r="AP138">
        <v>21.45</v>
      </c>
      <c r="AQ138" s="15">
        <f t="shared" si="2"/>
        <v>6.8639999999999999</v>
      </c>
    </row>
    <row r="139" spans="1:43" x14ac:dyDescent="0.25">
      <c r="A139" t="s">
        <v>1774</v>
      </c>
      <c r="B139" t="s">
        <v>32</v>
      </c>
      <c r="C139" t="s">
        <v>92</v>
      </c>
      <c r="D139" t="s">
        <v>93</v>
      </c>
      <c r="E139">
        <v>47970</v>
      </c>
      <c r="F139" t="s">
        <v>106</v>
      </c>
      <c r="G139">
        <v>3120</v>
      </c>
      <c r="H139">
        <v>202</v>
      </c>
      <c r="I139" t="s">
        <v>1015</v>
      </c>
      <c r="J139" t="s">
        <v>35</v>
      </c>
      <c r="K139" t="s">
        <v>44</v>
      </c>
      <c r="L139" t="s">
        <v>45</v>
      </c>
      <c r="M139">
        <v>1345</v>
      </c>
      <c r="N139">
        <v>1605</v>
      </c>
      <c r="O139" t="s">
        <v>46</v>
      </c>
      <c r="Q139" t="s">
        <v>47</v>
      </c>
      <c r="R139">
        <v>1</v>
      </c>
      <c r="S139" s="1">
        <v>43479</v>
      </c>
      <c r="T139" s="1">
        <v>43607</v>
      </c>
      <c r="U139" t="s">
        <v>379</v>
      </c>
      <c r="V139" t="s">
        <v>39</v>
      </c>
      <c r="W139">
        <v>0</v>
      </c>
      <c r="X139">
        <v>0</v>
      </c>
      <c r="Y139">
        <v>65</v>
      </c>
      <c r="Z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0.4</v>
      </c>
      <c r="AK139" t="s">
        <v>1829</v>
      </c>
      <c r="AL139" t="s">
        <v>1262</v>
      </c>
      <c r="AN139">
        <v>176.8</v>
      </c>
      <c r="AO139">
        <f>VLOOKUP(CONCATENATE(F139,TRIM(G139)),'Avg Attend'!$A$2:$D$252,4,FALSE)</f>
        <v>21.45</v>
      </c>
      <c r="AP139">
        <v>21.45</v>
      </c>
      <c r="AQ139" s="15">
        <f t="shared" si="2"/>
        <v>7.2235428571428573</v>
      </c>
    </row>
    <row r="140" spans="1:43" x14ac:dyDescent="0.25">
      <c r="A140" t="s">
        <v>1774</v>
      </c>
      <c r="B140" t="s">
        <v>32</v>
      </c>
      <c r="C140" t="s">
        <v>92</v>
      </c>
      <c r="D140" t="s">
        <v>93</v>
      </c>
      <c r="E140">
        <v>47913</v>
      </c>
      <c r="F140" t="s">
        <v>106</v>
      </c>
      <c r="G140">
        <v>3120</v>
      </c>
      <c r="H140">
        <v>301</v>
      </c>
      <c r="I140" t="s">
        <v>1015</v>
      </c>
      <c r="J140" t="s">
        <v>76</v>
      </c>
      <c r="K140" t="s">
        <v>44</v>
      </c>
      <c r="L140" t="s">
        <v>869</v>
      </c>
      <c r="M140" t="s">
        <v>528</v>
      </c>
      <c r="N140" t="s">
        <v>723</v>
      </c>
      <c r="O140" t="s">
        <v>733</v>
      </c>
      <c r="Q140" t="s">
        <v>97</v>
      </c>
      <c r="R140">
        <v>1</v>
      </c>
      <c r="S140" s="1">
        <v>43479</v>
      </c>
      <c r="T140" s="1">
        <v>43607</v>
      </c>
      <c r="U140" t="s">
        <v>1017</v>
      </c>
      <c r="V140" t="s">
        <v>39</v>
      </c>
      <c r="W140">
        <v>0</v>
      </c>
      <c r="X140">
        <v>0</v>
      </c>
      <c r="Y140">
        <v>50</v>
      </c>
      <c r="Z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0.4</v>
      </c>
      <c r="AK140" t="s">
        <v>1018</v>
      </c>
      <c r="AL140" t="s">
        <v>1019</v>
      </c>
      <c r="AN140">
        <v>170</v>
      </c>
      <c r="AO140">
        <f>VLOOKUP(CONCATENATE(F140,TRIM(G140)),'Avg Attend'!$A$2:$D$252,4,FALSE)</f>
        <v>21.45</v>
      </c>
      <c r="AP140">
        <v>21.45</v>
      </c>
      <c r="AQ140" s="15">
        <f t="shared" si="2"/>
        <v>6.9457142857142857</v>
      </c>
    </row>
    <row r="141" spans="1:43" x14ac:dyDescent="0.25">
      <c r="A141" t="s">
        <v>1774</v>
      </c>
      <c r="B141" t="s">
        <v>32</v>
      </c>
      <c r="C141" t="s">
        <v>92</v>
      </c>
      <c r="D141" t="s">
        <v>93</v>
      </c>
      <c r="E141">
        <v>48097</v>
      </c>
      <c r="F141" t="s">
        <v>106</v>
      </c>
      <c r="G141">
        <v>3120</v>
      </c>
      <c r="H141">
        <v>302</v>
      </c>
      <c r="I141" t="s">
        <v>1015</v>
      </c>
      <c r="J141" t="s">
        <v>35</v>
      </c>
      <c r="K141" t="s">
        <v>44</v>
      </c>
      <c r="L141" t="s">
        <v>108</v>
      </c>
      <c r="M141">
        <v>815</v>
      </c>
      <c r="N141">
        <v>1005</v>
      </c>
      <c r="O141" t="s">
        <v>399</v>
      </c>
      <c r="Q141" t="s">
        <v>97</v>
      </c>
      <c r="R141">
        <v>1</v>
      </c>
      <c r="S141" s="1">
        <v>43479</v>
      </c>
      <c r="T141" s="1">
        <v>43607</v>
      </c>
      <c r="U141" t="s">
        <v>437</v>
      </c>
      <c r="V141" t="s">
        <v>39</v>
      </c>
      <c r="W141">
        <v>0</v>
      </c>
      <c r="X141">
        <v>0</v>
      </c>
      <c r="Y141">
        <v>200</v>
      </c>
      <c r="Z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0.4</v>
      </c>
      <c r="AK141" t="s">
        <v>992</v>
      </c>
      <c r="AL141" t="s">
        <v>933</v>
      </c>
      <c r="AN141">
        <v>168</v>
      </c>
      <c r="AO141">
        <f>VLOOKUP(CONCATENATE(F141,TRIM(G141)),'Avg Attend'!$A$2:$D$252,4,FALSE)</f>
        <v>21.45</v>
      </c>
      <c r="AP141">
        <v>21.45</v>
      </c>
      <c r="AQ141" s="15">
        <f t="shared" si="2"/>
        <v>6.8639999999999999</v>
      </c>
    </row>
    <row r="142" spans="1:43" x14ac:dyDescent="0.25">
      <c r="A142" t="s">
        <v>1774</v>
      </c>
      <c r="B142" t="s">
        <v>32</v>
      </c>
      <c r="C142" t="s">
        <v>92</v>
      </c>
      <c r="D142" t="s">
        <v>93</v>
      </c>
      <c r="E142">
        <v>48104</v>
      </c>
      <c r="F142" t="s">
        <v>106</v>
      </c>
      <c r="G142">
        <v>3120</v>
      </c>
      <c r="H142">
        <v>501</v>
      </c>
      <c r="I142" t="s">
        <v>1015</v>
      </c>
      <c r="J142" t="s">
        <v>35</v>
      </c>
      <c r="K142" t="s">
        <v>44</v>
      </c>
      <c r="L142" t="s">
        <v>108</v>
      </c>
      <c r="M142">
        <v>1200</v>
      </c>
      <c r="N142">
        <v>1305</v>
      </c>
      <c r="O142" t="s">
        <v>49</v>
      </c>
      <c r="P142">
        <v>419</v>
      </c>
      <c r="Q142" t="s">
        <v>51</v>
      </c>
      <c r="R142">
        <v>1</v>
      </c>
      <c r="S142" s="1">
        <v>43479</v>
      </c>
      <c r="T142" s="1">
        <v>43607</v>
      </c>
      <c r="U142" t="s">
        <v>379</v>
      </c>
      <c r="V142" t="s">
        <v>39</v>
      </c>
      <c r="W142">
        <v>0</v>
      </c>
      <c r="X142">
        <v>0</v>
      </c>
      <c r="Y142">
        <v>150</v>
      </c>
      <c r="Z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0.4</v>
      </c>
      <c r="AK142" t="s">
        <v>894</v>
      </c>
      <c r="AL142" t="s">
        <v>976</v>
      </c>
      <c r="AN142">
        <v>109.2</v>
      </c>
      <c r="AO142">
        <f>VLOOKUP(CONCATENATE(F142,TRIM(G142)),'Avg Attend'!$A$2:$D$252,4,FALSE)</f>
        <v>21.45</v>
      </c>
      <c r="AP142">
        <v>21.45</v>
      </c>
      <c r="AQ142" s="15">
        <f t="shared" si="2"/>
        <v>4.4616000000000007</v>
      </c>
    </row>
    <row r="143" spans="1:43" x14ac:dyDescent="0.25">
      <c r="A143" t="s">
        <v>1774</v>
      </c>
      <c r="B143" t="s">
        <v>32</v>
      </c>
      <c r="C143" t="s">
        <v>92</v>
      </c>
      <c r="D143" t="s">
        <v>93</v>
      </c>
      <c r="E143">
        <v>48105</v>
      </c>
      <c r="F143" t="s">
        <v>106</v>
      </c>
      <c r="G143">
        <v>3120</v>
      </c>
      <c r="H143">
        <v>502</v>
      </c>
      <c r="I143" t="s">
        <v>1015</v>
      </c>
      <c r="J143" t="s">
        <v>35</v>
      </c>
      <c r="K143" t="s">
        <v>44</v>
      </c>
      <c r="L143" t="s">
        <v>108</v>
      </c>
      <c r="M143">
        <v>1000</v>
      </c>
      <c r="N143">
        <v>1150</v>
      </c>
      <c r="O143" t="s">
        <v>49</v>
      </c>
      <c r="P143">
        <v>621</v>
      </c>
      <c r="Q143" t="s">
        <v>51</v>
      </c>
      <c r="R143">
        <v>1</v>
      </c>
      <c r="S143" s="1">
        <v>43479</v>
      </c>
      <c r="T143" s="1">
        <v>43607</v>
      </c>
      <c r="U143" t="s">
        <v>379</v>
      </c>
      <c r="V143" t="s">
        <v>39</v>
      </c>
      <c r="W143">
        <v>0</v>
      </c>
      <c r="X143">
        <v>0</v>
      </c>
      <c r="Y143">
        <v>150</v>
      </c>
      <c r="Z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0.4</v>
      </c>
      <c r="AK143" t="s">
        <v>883</v>
      </c>
      <c r="AL143" t="s">
        <v>1667</v>
      </c>
      <c r="AN143">
        <v>168</v>
      </c>
      <c r="AO143">
        <f>VLOOKUP(CONCATENATE(F143,TRIM(G143)),'Avg Attend'!$A$2:$D$252,4,FALSE)</f>
        <v>21.45</v>
      </c>
      <c r="AP143">
        <v>21.45</v>
      </c>
      <c r="AQ143" s="15">
        <f t="shared" si="2"/>
        <v>6.8639999999999999</v>
      </c>
    </row>
    <row r="144" spans="1:43" x14ac:dyDescent="0.25">
      <c r="A144" t="s">
        <v>1774</v>
      </c>
      <c r="B144" t="s">
        <v>32</v>
      </c>
      <c r="C144" t="s">
        <v>92</v>
      </c>
      <c r="D144" t="s">
        <v>93</v>
      </c>
      <c r="E144">
        <v>47997</v>
      </c>
      <c r="F144" t="s">
        <v>106</v>
      </c>
      <c r="G144">
        <v>3120</v>
      </c>
      <c r="H144">
        <v>701</v>
      </c>
      <c r="I144" t="s">
        <v>1015</v>
      </c>
      <c r="J144" t="s">
        <v>35</v>
      </c>
      <c r="K144" t="s">
        <v>44</v>
      </c>
      <c r="L144" t="s">
        <v>45</v>
      </c>
      <c r="M144">
        <v>1230</v>
      </c>
      <c r="N144">
        <v>1420</v>
      </c>
      <c r="O144" t="s">
        <v>64</v>
      </c>
      <c r="P144">
        <v>322</v>
      </c>
      <c r="Q144" t="s">
        <v>65</v>
      </c>
      <c r="R144">
        <v>1</v>
      </c>
      <c r="S144" s="1">
        <v>43479</v>
      </c>
      <c r="T144" s="1">
        <v>43607</v>
      </c>
      <c r="U144" t="s">
        <v>379</v>
      </c>
      <c r="V144" t="s">
        <v>39</v>
      </c>
      <c r="W144">
        <v>0</v>
      </c>
      <c r="X144">
        <v>0</v>
      </c>
      <c r="Y144">
        <v>450</v>
      </c>
      <c r="Z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0.4</v>
      </c>
      <c r="AK144" t="s">
        <v>1002</v>
      </c>
      <c r="AL144" t="s">
        <v>1003</v>
      </c>
      <c r="AN144">
        <v>136</v>
      </c>
      <c r="AO144">
        <f>VLOOKUP(CONCATENATE(F144,TRIM(G144)),'Avg Attend'!$A$2:$D$252,4,FALSE)</f>
        <v>21.45</v>
      </c>
      <c r="AP144">
        <v>21.45</v>
      </c>
      <c r="AQ144" s="15">
        <f t="shared" si="2"/>
        <v>5.5565714285714281</v>
      </c>
    </row>
    <row r="145" spans="1:43" x14ac:dyDescent="0.25">
      <c r="A145" t="s">
        <v>1774</v>
      </c>
      <c r="B145" t="s">
        <v>32</v>
      </c>
      <c r="C145" t="s">
        <v>92</v>
      </c>
      <c r="D145" t="s">
        <v>93</v>
      </c>
      <c r="E145">
        <v>48138</v>
      </c>
      <c r="F145" t="s">
        <v>106</v>
      </c>
      <c r="G145">
        <v>3140</v>
      </c>
      <c r="H145">
        <v>201</v>
      </c>
      <c r="I145" t="s">
        <v>1830</v>
      </c>
      <c r="J145" t="s">
        <v>35</v>
      </c>
      <c r="K145" t="s">
        <v>44</v>
      </c>
      <c r="L145" t="s">
        <v>45</v>
      </c>
      <c r="M145">
        <v>1830</v>
      </c>
      <c r="N145">
        <v>2045</v>
      </c>
      <c r="O145" t="s">
        <v>46</v>
      </c>
      <c r="Q145" t="s">
        <v>47</v>
      </c>
      <c r="R145">
        <v>1</v>
      </c>
      <c r="S145" s="1">
        <v>43479</v>
      </c>
      <c r="T145" s="1">
        <v>43607</v>
      </c>
      <c r="U145" t="s">
        <v>379</v>
      </c>
      <c r="V145" t="s">
        <v>39</v>
      </c>
      <c r="W145">
        <v>0</v>
      </c>
      <c r="X145">
        <v>0</v>
      </c>
      <c r="Y145">
        <v>65</v>
      </c>
      <c r="Z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0.4</v>
      </c>
      <c r="AK145" t="s">
        <v>811</v>
      </c>
      <c r="AL145" t="s">
        <v>1262</v>
      </c>
      <c r="AN145">
        <v>170</v>
      </c>
      <c r="AO145">
        <f>VLOOKUP(CONCATENATE(F145,TRIM(G145)),'Avg Attend'!$A$2:$D$252,4,FALSE)</f>
        <v>16.329999999999998</v>
      </c>
      <c r="AP145">
        <v>16.329999999999998</v>
      </c>
      <c r="AQ145" s="15">
        <f t="shared" si="2"/>
        <v>5.287809523809524</v>
      </c>
    </row>
    <row r="146" spans="1:43" x14ac:dyDescent="0.25">
      <c r="A146" t="s">
        <v>1774</v>
      </c>
      <c r="B146" t="s">
        <v>32</v>
      </c>
      <c r="C146" t="s">
        <v>92</v>
      </c>
      <c r="D146" t="s">
        <v>93</v>
      </c>
      <c r="E146">
        <v>45308</v>
      </c>
      <c r="F146" t="s">
        <v>106</v>
      </c>
      <c r="G146">
        <v>3140</v>
      </c>
      <c r="H146">
        <v>301</v>
      </c>
      <c r="I146" t="s">
        <v>1830</v>
      </c>
      <c r="J146" t="s">
        <v>35</v>
      </c>
      <c r="K146" t="s">
        <v>44</v>
      </c>
      <c r="L146" t="s">
        <v>45</v>
      </c>
      <c r="M146">
        <v>1445</v>
      </c>
      <c r="N146">
        <v>1700</v>
      </c>
      <c r="O146" t="s">
        <v>399</v>
      </c>
      <c r="Q146" t="s">
        <v>97</v>
      </c>
      <c r="R146">
        <v>1</v>
      </c>
      <c r="S146" s="1">
        <v>43479</v>
      </c>
      <c r="T146" s="1">
        <v>43607</v>
      </c>
      <c r="U146" t="s">
        <v>431</v>
      </c>
      <c r="V146" t="s">
        <v>39</v>
      </c>
      <c r="W146">
        <v>0</v>
      </c>
      <c r="X146">
        <v>0</v>
      </c>
      <c r="Y146">
        <v>200</v>
      </c>
      <c r="Z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0.4</v>
      </c>
      <c r="AK146" t="s">
        <v>1028</v>
      </c>
      <c r="AL146" t="s">
        <v>933</v>
      </c>
      <c r="AN146">
        <v>170</v>
      </c>
      <c r="AO146">
        <f>VLOOKUP(CONCATENATE(F146,TRIM(G146)),'Avg Attend'!$A$2:$D$252,4,FALSE)</f>
        <v>16.329999999999998</v>
      </c>
      <c r="AP146">
        <v>16.329999999999998</v>
      </c>
      <c r="AQ146" s="15">
        <f t="shared" si="2"/>
        <v>5.287809523809524</v>
      </c>
    </row>
    <row r="147" spans="1:43" x14ac:dyDescent="0.25">
      <c r="A147" t="s">
        <v>1774</v>
      </c>
      <c r="B147" t="s">
        <v>32</v>
      </c>
      <c r="C147" t="s">
        <v>92</v>
      </c>
      <c r="D147" t="s">
        <v>93</v>
      </c>
      <c r="E147">
        <v>47802</v>
      </c>
      <c r="F147" t="s">
        <v>106</v>
      </c>
      <c r="G147">
        <v>3140</v>
      </c>
      <c r="H147">
        <v>502</v>
      </c>
      <c r="I147" t="s">
        <v>1830</v>
      </c>
      <c r="J147" t="s">
        <v>76</v>
      </c>
      <c r="K147" t="s">
        <v>44</v>
      </c>
      <c r="L147" t="s">
        <v>45</v>
      </c>
      <c r="M147">
        <v>1630</v>
      </c>
      <c r="N147">
        <v>1845</v>
      </c>
      <c r="O147" t="s">
        <v>49</v>
      </c>
      <c r="P147">
        <v>619</v>
      </c>
      <c r="Q147" t="s">
        <v>51</v>
      </c>
      <c r="R147">
        <v>1</v>
      </c>
      <c r="S147" s="1">
        <v>43479</v>
      </c>
      <c r="T147" s="1">
        <v>43607</v>
      </c>
      <c r="U147" t="s">
        <v>573</v>
      </c>
      <c r="V147" t="s">
        <v>39</v>
      </c>
      <c r="W147">
        <v>0</v>
      </c>
      <c r="X147">
        <v>0</v>
      </c>
      <c r="Y147">
        <v>150</v>
      </c>
      <c r="Z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0.4</v>
      </c>
      <c r="AK147" t="s">
        <v>1010</v>
      </c>
      <c r="AL147" t="s">
        <v>1029</v>
      </c>
      <c r="AN147">
        <v>170</v>
      </c>
      <c r="AO147">
        <f>VLOOKUP(CONCATENATE(F147,TRIM(G147)),'Avg Attend'!$A$2:$D$252,4,FALSE)</f>
        <v>16.329999999999998</v>
      </c>
      <c r="AP147">
        <v>16.329999999999998</v>
      </c>
      <c r="AQ147" s="15">
        <f t="shared" si="2"/>
        <v>5.287809523809524</v>
      </c>
    </row>
    <row r="148" spans="1:43" x14ac:dyDescent="0.25">
      <c r="A148" t="s">
        <v>1774</v>
      </c>
      <c r="B148" t="s">
        <v>32</v>
      </c>
      <c r="C148" t="s">
        <v>92</v>
      </c>
      <c r="D148" t="s">
        <v>93</v>
      </c>
      <c r="E148">
        <v>47546</v>
      </c>
      <c r="F148" t="s">
        <v>106</v>
      </c>
      <c r="G148">
        <v>3140</v>
      </c>
      <c r="H148">
        <v>504</v>
      </c>
      <c r="I148" t="s">
        <v>1830</v>
      </c>
      <c r="J148" t="s">
        <v>35</v>
      </c>
      <c r="K148" t="s">
        <v>44</v>
      </c>
      <c r="L148" t="s">
        <v>45</v>
      </c>
      <c r="M148">
        <v>1400</v>
      </c>
      <c r="N148">
        <v>1615</v>
      </c>
      <c r="O148" t="s">
        <v>49</v>
      </c>
      <c r="P148">
        <v>618</v>
      </c>
      <c r="Q148" t="s">
        <v>51</v>
      </c>
      <c r="R148">
        <v>1</v>
      </c>
      <c r="S148" s="1">
        <v>43479</v>
      </c>
      <c r="T148" s="1">
        <v>43607</v>
      </c>
      <c r="U148" t="s">
        <v>499</v>
      </c>
      <c r="V148" t="s">
        <v>39</v>
      </c>
      <c r="W148">
        <v>0</v>
      </c>
      <c r="X148">
        <v>0</v>
      </c>
      <c r="Y148">
        <v>200</v>
      </c>
      <c r="Z148">
        <v>0</v>
      </c>
      <c r="AD148">
        <v>0</v>
      </c>
      <c r="AE148">
        <v>0</v>
      </c>
      <c r="AF148">
        <v>0</v>
      </c>
      <c r="AG148">
        <v>10</v>
      </c>
      <c r="AH148">
        <v>0</v>
      </c>
      <c r="AI148">
        <v>0</v>
      </c>
      <c r="AJ148">
        <v>0.4</v>
      </c>
      <c r="AK148" t="s">
        <v>1034</v>
      </c>
      <c r="AL148" t="s">
        <v>975</v>
      </c>
      <c r="AN148">
        <v>170</v>
      </c>
      <c r="AO148">
        <f>VLOOKUP(CONCATENATE(F148,TRIM(G148)),'Avg Attend'!$A$2:$D$252,4,FALSE)</f>
        <v>16.329999999999998</v>
      </c>
      <c r="AP148">
        <v>16.329999999999998</v>
      </c>
      <c r="AQ148" s="15">
        <f t="shared" si="2"/>
        <v>5.287809523809524</v>
      </c>
    </row>
    <row r="149" spans="1:43" x14ac:dyDescent="0.25">
      <c r="A149" t="s">
        <v>1774</v>
      </c>
      <c r="B149" t="s">
        <v>32</v>
      </c>
      <c r="C149" t="s">
        <v>92</v>
      </c>
      <c r="D149" t="s">
        <v>93</v>
      </c>
      <c r="E149">
        <v>48106</v>
      </c>
      <c r="F149" t="s">
        <v>106</v>
      </c>
      <c r="G149">
        <v>3140</v>
      </c>
      <c r="H149">
        <v>505</v>
      </c>
      <c r="I149" t="s">
        <v>1830</v>
      </c>
      <c r="J149" t="s">
        <v>35</v>
      </c>
      <c r="K149" t="s">
        <v>44</v>
      </c>
      <c r="L149" t="s">
        <v>108</v>
      </c>
      <c r="M149">
        <v>800</v>
      </c>
      <c r="N149">
        <v>950</v>
      </c>
      <c r="O149" t="s">
        <v>49</v>
      </c>
      <c r="P149">
        <v>419</v>
      </c>
      <c r="Q149" t="s">
        <v>51</v>
      </c>
      <c r="R149">
        <v>1</v>
      </c>
      <c r="S149" s="1">
        <v>43479</v>
      </c>
      <c r="T149" s="1">
        <v>43607</v>
      </c>
      <c r="U149" t="s">
        <v>379</v>
      </c>
      <c r="V149" t="s">
        <v>39</v>
      </c>
      <c r="W149">
        <v>0</v>
      </c>
      <c r="X149">
        <v>0</v>
      </c>
      <c r="Y149">
        <v>200</v>
      </c>
      <c r="Z149">
        <v>0</v>
      </c>
      <c r="AD149">
        <v>0</v>
      </c>
      <c r="AE149">
        <v>0</v>
      </c>
      <c r="AF149">
        <v>0</v>
      </c>
      <c r="AG149">
        <v>10</v>
      </c>
      <c r="AH149">
        <v>0</v>
      </c>
      <c r="AI149">
        <v>0</v>
      </c>
      <c r="AJ149">
        <v>0.4</v>
      </c>
      <c r="AK149" t="s">
        <v>885</v>
      </c>
      <c r="AL149" t="s">
        <v>976</v>
      </c>
      <c r="AN149">
        <v>168</v>
      </c>
      <c r="AO149">
        <f>VLOOKUP(CONCATENATE(F149,TRIM(G149)),'Avg Attend'!$A$2:$D$252,4,FALSE)</f>
        <v>16.329999999999998</v>
      </c>
      <c r="AP149">
        <v>16.329999999999998</v>
      </c>
      <c r="AQ149" s="15">
        <f t="shared" si="2"/>
        <v>5.2255999999999991</v>
      </c>
    </row>
    <row r="150" spans="1:43" x14ac:dyDescent="0.25">
      <c r="A150" t="s">
        <v>1774</v>
      </c>
      <c r="B150" t="s">
        <v>32</v>
      </c>
      <c r="C150" t="s">
        <v>92</v>
      </c>
      <c r="D150" t="s">
        <v>93</v>
      </c>
      <c r="E150">
        <v>48107</v>
      </c>
      <c r="F150" t="s">
        <v>106</v>
      </c>
      <c r="G150">
        <v>3140</v>
      </c>
      <c r="H150">
        <v>506</v>
      </c>
      <c r="I150" t="s">
        <v>1830</v>
      </c>
      <c r="J150" t="s">
        <v>35</v>
      </c>
      <c r="K150" t="s">
        <v>44</v>
      </c>
      <c r="L150" t="s">
        <v>108</v>
      </c>
      <c r="M150">
        <v>1200</v>
      </c>
      <c r="N150">
        <v>1350</v>
      </c>
      <c r="O150" t="s">
        <v>49</v>
      </c>
      <c r="Q150" t="s">
        <v>51</v>
      </c>
      <c r="R150">
        <v>1</v>
      </c>
      <c r="S150" s="1">
        <v>43479</v>
      </c>
      <c r="T150" s="1">
        <v>43607</v>
      </c>
      <c r="U150" t="s">
        <v>379</v>
      </c>
      <c r="V150" t="s">
        <v>39</v>
      </c>
      <c r="W150">
        <v>0</v>
      </c>
      <c r="X150">
        <v>0</v>
      </c>
      <c r="Y150">
        <v>200</v>
      </c>
      <c r="Z150">
        <v>0</v>
      </c>
      <c r="AD150">
        <v>0</v>
      </c>
      <c r="AE150">
        <v>0</v>
      </c>
      <c r="AF150">
        <v>0</v>
      </c>
      <c r="AG150">
        <v>10</v>
      </c>
      <c r="AH150">
        <v>0</v>
      </c>
      <c r="AI150">
        <v>0</v>
      </c>
      <c r="AJ150">
        <v>0.4</v>
      </c>
      <c r="AK150" t="s">
        <v>760</v>
      </c>
      <c r="AL150" t="s">
        <v>1831</v>
      </c>
      <c r="AN150">
        <v>168</v>
      </c>
      <c r="AO150">
        <f>VLOOKUP(CONCATENATE(F150,TRIM(G150)),'Avg Attend'!$A$2:$D$252,4,FALSE)</f>
        <v>16.329999999999998</v>
      </c>
      <c r="AP150">
        <v>16.329999999999998</v>
      </c>
      <c r="AQ150" s="15">
        <f t="shared" si="2"/>
        <v>5.2255999999999991</v>
      </c>
    </row>
    <row r="151" spans="1:43" x14ac:dyDescent="0.25">
      <c r="A151" t="s">
        <v>1774</v>
      </c>
      <c r="B151" t="s">
        <v>32</v>
      </c>
      <c r="C151" t="s">
        <v>92</v>
      </c>
      <c r="D151" t="s">
        <v>93</v>
      </c>
      <c r="E151">
        <v>48125</v>
      </c>
      <c r="F151" t="s">
        <v>106</v>
      </c>
      <c r="G151">
        <v>3140</v>
      </c>
      <c r="H151">
        <v>701</v>
      </c>
      <c r="I151" t="s">
        <v>1830</v>
      </c>
      <c r="J151" t="s">
        <v>35</v>
      </c>
      <c r="K151" t="s">
        <v>44</v>
      </c>
      <c r="L151" t="s">
        <v>45</v>
      </c>
      <c r="M151">
        <v>1430</v>
      </c>
      <c r="N151">
        <v>1645</v>
      </c>
      <c r="O151" t="s">
        <v>64</v>
      </c>
      <c r="P151">
        <v>368</v>
      </c>
      <c r="Q151" t="s">
        <v>65</v>
      </c>
      <c r="R151">
        <v>1</v>
      </c>
      <c r="S151" s="1">
        <v>43479</v>
      </c>
      <c r="T151" s="1">
        <v>43607</v>
      </c>
      <c r="U151" t="s">
        <v>500</v>
      </c>
      <c r="V151" t="s">
        <v>39</v>
      </c>
      <c r="W151">
        <v>0</v>
      </c>
      <c r="X151">
        <v>0</v>
      </c>
      <c r="Y151">
        <v>450</v>
      </c>
      <c r="Z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0.4</v>
      </c>
      <c r="AK151" t="s">
        <v>1070</v>
      </c>
      <c r="AL151" t="s">
        <v>1832</v>
      </c>
      <c r="AN151">
        <v>170</v>
      </c>
      <c r="AO151">
        <f>VLOOKUP(CONCATENATE(F151,TRIM(G151)),'Avg Attend'!$A$2:$D$252,4,FALSE)</f>
        <v>16.329999999999998</v>
      </c>
      <c r="AP151">
        <v>16.329999999999998</v>
      </c>
      <c r="AQ151" s="15">
        <f t="shared" si="2"/>
        <v>5.287809523809524</v>
      </c>
    </row>
    <row r="152" spans="1:43" x14ac:dyDescent="0.25">
      <c r="A152" t="s">
        <v>1774</v>
      </c>
      <c r="B152" t="s">
        <v>32</v>
      </c>
      <c r="C152" t="s">
        <v>92</v>
      </c>
      <c r="D152" t="s">
        <v>93</v>
      </c>
      <c r="E152">
        <v>45407</v>
      </c>
      <c r="F152" t="s">
        <v>106</v>
      </c>
      <c r="G152">
        <v>3140</v>
      </c>
      <c r="H152">
        <v>905</v>
      </c>
      <c r="I152" t="s">
        <v>1830</v>
      </c>
      <c r="J152" t="s">
        <v>35</v>
      </c>
      <c r="K152" t="s">
        <v>44</v>
      </c>
      <c r="L152" t="s">
        <v>108</v>
      </c>
      <c r="M152">
        <v>1830</v>
      </c>
      <c r="N152">
        <v>2045</v>
      </c>
      <c r="O152" t="s">
        <v>102</v>
      </c>
      <c r="Q152" t="s">
        <v>103</v>
      </c>
      <c r="R152">
        <v>1</v>
      </c>
      <c r="S152" s="1">
        <v>43479</v>
      </c>
      <c r="T152" s="1">
        <v>43607</v>
      </c>
      <c r="U152" t="s">
        <v>952</v>
      </c>
      <c r="V152" t="s">
        <v>39</v>
      </c>
      <c r="W152">
        <v>0</v>
      </c>
      <c r="X152">
        <v>0</v>
      </c>
      <c r="Y152">
        <v>200</v>
      </c>
      <c r="Z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0.4</v>
      </c>
      <c r="AK152" t="s">
        <v>811</v>
      </c>
      <c r="AL152" t="s">
        <v>953</v>
      </c>
      <c r="AN152">
        <v>210</v>
      </c>
      <c r="AO152">
        <f>VLOOKUP(CONCATENATE(F152,TRIM(G152)),'Avg Attend'!$A$2:$D$252,4,FALSE)</f>
        <v>16.329999999999998</v>
      </c>
      <c r="AP152">
        <v>16.329999999999998</v>
      </c>
      <c r="AQ152" s="15">
        <f t="shared" si="2"/>
        <v>6.5319999999999991</v>
      </c>
    </row>
    <row r="153" spans="1:43" x14ac:dyDescent="0.25">
      <c r="A153" t="s">
        <v>1774</v>
      </c>
      <c r="B153" t="s">
        <v>32</v>
      </c>
      <c r="C153" t="s">
        <v>92</v>
      </c>
      <c r="D153" t="s">
        <v>93</v>
      </c>
      <c r="E153">
        <v>47781</v>
      </c>
      <c r="F153" t="s">
        <v>106</v>
      </c>
      <c r="G153">
        <v>3150</v>
      </c>
      <c r="H153">
        <v>101</v>
      </c>
      <c r="I153" t="s">
        <v>306</v>
      </c>
      <c r="J153" t="s">
        <v>35</v>
      </c>
      <c r="K153" t="s">
        <v>44</v>
      </c>
      <c r="L153" t="s">
        <v>45</v>
      </c>
      <c r="M153">
        <v>910</v>
      </c>
      <c r="N153">
        <v>1125</v>
      </c>
      <c r="O153" t="s">
        <v>1833</v>
      </c>
      <c r="P153">
        <v>260</v>
      </c>
      <c r="Q153" t="s">
        <v>37</v>
      </c>
      <c r="R153">
        <v>1</v>
      </c>
      <c r="S153" s="1">
        <v>43479</v>
      </c>
      <c r="T153" s="1">
        <v>43607</v>
      </c>
      <c r="U153" t="s">
        <v>562</v>
      </c>
      <c r="V153" t="s">
        <v>39</v>
      </c>
      <c r="W153">
        <v>0</v>
      </c>
      <c r="X153">
        <v>0</v>
      </c>
      <c r="Y153">
        <v>200</v>
      </c>
      <c r="Z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0.4</v>
      </c>
      <c r="AK153" t="s">
        <v>1584</v>
      </c>
      <c r="AL153" t="s">
        <v>1834</v>
      </c>
      <c r="AN153">
        <v>170</v>
      </c>
      <c r="AO153">
        <f>VLOOKUP(CONCATENATE(F153,TRIM(G153)),'Avg Attend'!$A$2:$D$252,4,FALSE)</f>
        <v>29.3</v>
      </c>
      <c r="AP153">
        <v>29.3</v>
      </c>
      <c r="AQ153" s="15">
        <f t="shared" si="2"/>
        <v>9.487619047619047</v>
      </c>
    </row>
    <row r="154" spans="1:43" x14ac:dyDescent="0.25">
      <c r="A154" t="s">
        <v>1774</v>
      </c>
      <c r="B154" t="s">
        <v>32</v>
      </c>
      <c r="C154" t="s">
        <v>92</v>
      </c>
      <c r="D154" t="s">
        <v>93</v>
      </c>
      <c r="E154">
        <v>41948</v>
      </c>
      <c r="F154" t="s">
        <v>106</v>
      </c>
      <c r="G154">
        <v>3150</v>
      </c>
      <c r="H154">
        <v>102</v>
      </c>
      <c r="I154" t="s">
        <v>306</v>
      </c>
      <c r="J154" t="s">
        <v>35</v>
      </c>
      <c r="K154" t="s">
        <v>44</v>
      </c>
      <c r="L154" t="s">
        <v>45</v>
      </c>
      <c r="M154">
        <v>1310</v>
      </c>
      <c r="N154">
        <v>1525</v>
      </c>
      <c r="O154" t="s">
        <v>158</v>
      </c>
      <c r="P154">
        <v>613</v>
      </c>
      <c r="Q154" t="s">
        <v>37</v>
      </c>
      <c r="R154">
        <v>1</v>
      </c>
      <c r="S154" s="1">
        <v>43479</v>
      </c>
      <c r="T154" s="1">
        <v>43607</v>
      </c>
      <c r="U154" t="s">
        <v>1077</v>
      </c>
      <c r="V154" t="s">
        <v>39</v>
      </c>
      <c r="W154">
        <v>0</v>
      </c>
      <c r="X154">
        <v>0</v>
      </c>
      <c r="Y154">
        <v>200</v>
      </c>
      <c r="Z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0.4</v>
      </c>
      <c r="AK154" t="s">
        <v>877</v>
      </c>
      <c r="AL154" t="s">
        <v>1835</v>
      </c>
      <c r="AN154">
        <v>170</v>
      </c>
      <c r="AO154">
        <f>VLOOKUP(CONCATENATE(F154,TRIM(G154)),'Avg Attend'!$A$2:$D$252,4,FALSE)</f>
        <v>29.3</v>
      </c>
      <c r="AP154">
        <v>29.3</v>
      </c>
      <c r="AQ154" s="15">
        <f t="shared" si="2"/>
        <v>9.487619047619047</v>
      </c>
    </row>
    <row r="155" spans="1:43" x14ac:dyDescent="0.25">
      <c r="A155" t="s">
        <v>1774</v>
      </c>
      <c r="B155" t="s">
        <v>32</v>
      </c>
      <c r="C155" t="s">
        <v>92</v>
      </c>
      <c r="D155" t="s">
        <v>93</v>
      </c>
      <c r="E155">
        <v>47660</v>
      </c>
      <c r="F155" t="s">
        <v>106</v>
      </c>
      <c r="G155">
        <v>3150</v>
      </c>
      <c r="H155">
        <v>103</v>
      </c>
      <c r="I155" t="s">
        <v>306</v>
      </c>
      <c r="J155" t="s">
        <v>76</v>
      </c>
      <c r="K155" t="s">
        <v>44</v>
      </c>
      <c r="L155" t="s">
        <v>45</v>
      </c>
      <c r="M155">
        <v>1810</v>
      </c>
      <c r="N155">
        <v>2025</v>
      </c>
      <c r="O155" t="s">
        <v>158</v>
      </c>
      <c r="P155">
        <v>651</v>
      </c>
      <c r="Q155" t="s">
        <v>37</v>
      </c>
      <c r="R155">
        <v>1</v>
      </c>
      <c r="S155" s="1">
        <v>43479</v>
      </c>
      <c r="T155" s="1">
        <v>43607</v>
      </c>
      <c r="U155" t="s">
        <v>1044</v>
      </c>
      <c r="V155" t="s">
        <v>39</v>
      </c>
      <c r="W155">
        <v>0</v>
      </c>
      <c r="X155">
        <v>0</v>
      </c>
      <c r="Y155">
        <v>200</v>
      </c>
      <c r="Z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0.33600000000000002</v>
      </c>
      <c r="AK155" t="s">
        <v>1783</v>
      </c>
      <c r="AL155" t="s">
        <v>1836</v>
      </c>
      <c r="AN155">
        <v>170</v>
      </c>
      <c r="AO155">
        <f>VLOOKUP(CONCATENATE(F155,TRIM(G155)),'Avg Attend'!$A$2:$D$252,4,FALSE)</f>
        <v>29.3</v>
      </c>
      <c r="AP155">
        <v>29.3</v>
      </c>
      <c r="AQ155" s="15">
        <f t="shared" si="2"/>
        <v>9.487619047619047</v>
      </c>
    </row>
    <row r="156" spans="1:43" x14ac:dyDescent="0.25">
      <c r="A156" t="s">
        <v>1774</v>
      </c>
      <c r="B156" t="s">
        <v>32</v>
      </c>
      <c r="C156" t="s">
        <v>92</v>
      </c>
      <c r="D156" t="s">
        <v>93</v>
      </c>
      <c r="E156">
        <v>47990</v>
      </c>
      <c r="F156" t="s">
        <v>106</v>
      </c>
      <c r="G156">
        <v>3150</v>
      </c>
      <c r="H156">
        <v>401</v>
      </c>
      <c r="I156" t="s">
        <v>306</v>
      </c>
      <c r="J156" t="s">
        <v>35</v>
      </c>
      <c r="K156" t="s">
        <v>44</v>
      </c>
      <c r="L156" t="s">
        <v>108</v>
      </c>
      <c r="M156">
        <v>1020</v>
      </c>
      <c r="N156">
        <v>1210</v>
      </c>
      <c r="O156" t="s">
        <v>55</v>
      </c>
      <c r="Q156" t="s">
        <v>56</v>
      </c>
      <c r="R156">
        <v>1</v>
      </c>
      <c r="S156" s="1">
        <v>43479</v>
      </c>
      <c r="T156" s="1">
        <v>43607</v>
      </c>
      <c r="U156" t="s">
        <v>956</v>
      </c>
      <c r="V156" t="s">
        <v>39</v>
      </c>
      <c r="W156">
        <v>0</v>
      </c>
      <c r="X156">
        <v>0</v>
      </c>
      <c r="Y156">
        <v>500</v>
      </c>
      <c r="Z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0.4</v>
      </c>
      <c r="AK156" t="s">
        <v>899</v>
      </c>
      <c r="AL156" t="s">
        <v>829</v>
      </c>
      <c r="AN156">
        <v>168</v>
      </c>
      <c r="AO156">
        <f>VLOOKUP(CONCATENATE(F156,TRIM(G156)),'Avg Attend'!$A$2:$D$252,4,FALSE)</f>
        <v>29.3</v>
      </c>
      <c r="AP156">
        <v>29.3</v>
      </c>
      <c r="AQ156" s="15">
        <f t="shared" si="2"/>
        <v>9.3760000000000012</v>
      </c>
    </row>
    <row r="157" spans="1:43" x14ac:dyDescent="0.25">
      <c r="A157" t="s">
        <v>1774</v>
      </c>
      <c r="B157" t="s">
        <v>32</v>
      </c>
      <c r="C157" t="s">
        <v>92</v>
      </c>
      <c r="D157" t="s">
        <v>93</v>
      </c>
      <c r="E157">
        <v>40613</v>
      </c>
      <c r="F157" t="s">
        <v>106</v>
      </c>
      <c r="G157">
        <v>3200</v>
      </c>
      <c r="H157">
        <v>202</v>
      </c>
      <c r="I157" t="s">
        <v>308</v>
      </c>
      <c r="J157" t="s">
        <v>35</v>
      </c>
      <c r="K157" t="s">
        <v>44</v>
      </c>
      <c r="L157" t="s">
        <v>108</v>
      </c>
      <c r="M157">
        <v>1015</v>
      </c>
      <c r="N157">
        <v>1205</v>
      </c>
      <c r="O157" t="s">
        <v>46</v>
      </c>
      <c r="Q157" t="s">
        <v>47</v>
      </c>
      <c r="R157">
        <v>1</v>
      </c>
      <c r="S157" s="1">
        <v>43479</v>
      </c>
      <c r="T157" s="1">
        <v>43607</v>
      </c>
      <c r="U157" t="s">
        <v>448</v>
      </c>
      <c r="V157" t="s">
        <v>39</v>
      </c>
      <c r="W157">
        <v>0</v>
      </c>
      <c r="X157">
        <v>0</v>
      </c>
      <c r="Y157">
        <v>300</v>
      </c>
      <c r="Z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0.4</v>
      </c>
      <c r="AK157" t="s">
        <v>978</v>
      </c>
      <c r="AL157" t="s">
        <v>1262</v>
      </c>
      <c r="AN157">
        <v>168</v>
      </c>
      <c r="AO157">
        <f>VLOOKUP(CONCATENATE(F157,TRIM(G157)),'Avg Attend'!$A$2:$D$252,4,FALSE)</f>
        <v>23.98</v>
      </c>
      <c r="AP157">
        <v>23.98</v>
      </c>
      <c r="AQ157" s="15">
        <f t="shared" si="2"/>
        <v>7.6735999999999995</v>
      </c>
    </row>
    <row r="158" spans="1:43" x14ac:dyDescent="0.25">
      <c r="A158" t="s">
        <v>1774</v>
      </c>
      <c r="B158" t="s">
        <v>32</v>
      </c>
      <c r="C158" t="s">
        <v>92</v>
      </c>
      <c r="D158" t="s">
        <v>93</v>
      </c>
      <c r="E158">
        <v>44058</v>
      </c>
      <c r="F158" t="s">
        <v>106</v>
      </c>
      <c r="G158">
        <v>3200</v>
      </c>
      <c r="H158">
        <v>302</v>
      </c>
      <c r="I158" t="s">
        <v>308</v>
      </c>
      <c r="J158" t="s">
        <v>35</v>
      </c>
      <c r="K158" t="s">
        <v>44</v>
      </c>
      <c r="L158" t="s">
        <v>108</v>
      </c>
      <c r="M158">
        <v>1015</v>
      </c>
      <c r="N158">
        <v>1205</v>
      </c>
      <c r="O158" t="s">
        <v>399</v>
      </c>
      <c r="Q158" t="s">
        <v>97</v>
      </c>
      <c r="R158">
        <v>1</v>
      </c>
      <c r="S158" s="1">
        <v>43479</v>
      </c>
      <c r="T158" s="1">
        <v>43607</v>
      </c>
      <c r="U158" t="s">
        <v>437</v>
      </c>
      <c r="V158" t="s">
        <v>39</v>
      </c>
      <c r="W158">
        <v>0</v>
      </c>
      <c r="X158">
        <v>0</v>
      </c>
      <c r="Y158">
        <v>200</v>
      </c>
      <c r="Z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0.4</v>
      </c>
      <c r="AK158" t="s">
        <v>978</v>
      </c>
      <c r="AL158" t="s">
        <v>933</v>
      </c>
      <c r="AN158">
        <v>168</v>
      </c>
      <c r="AO158">
        <f>VLOOKUP(CONCATENATE(F158,TRIM(G158)),'Avg Attend'!$A$2:$D$252,4,FALSE)</f>
        <v>23.98</v>
      </c>
      <c r="AP158">
        <v>23.98</v>
      </c>
      <c r="AQ158" s="15">
        <f t="shared" si="2"/>
        <v>7.6735999999999995</v>
      </c>
    </row>
    <row r="159" spans="1:43" x14ac:dyDescent="0.25">
      <c r="A159" t="s">
        <v>1774</v>
      </c>
      <c r="B159" t="s">
        <v>32</v>
      </c>
      <c r="C159" t="s">
        <v>92</v>
      </c>
      <c r="D159" t="s">
        <v>93</v>
      </c>
      <c r="E159">
        <v>41073</v>
      </c>
      <c r="F159" t="s">
        <v>106</v>
      </c>
      <c r="G159">
        <v>3200</v>
      </c>
      <c r="H159">
        <v>401</v>
      </c>
      <c r="I159" t="s">
        <v>308</v>
      </c>
      <c r="J159" t="s">
        <v>35</v>
      </c>
      <c r="K159" t="s">
        <v>44</v>
      </c>
      <c r="L159" t="s">
        <v>108</v>
      </c>
      <c r="M159">
        <v>820</v>
      </c>
      <c r="N159">
        <v>1010</v>
      </c>
      <c r="O159" t="s">
        <v>55</v>
      </c>
      <c r="Q159" t="s">
        <v>56</v>
      </c>
      <c r="R159">
        <v>1</v>
      </c>
      <c r="S159" s="1">
        <v>43479</v>
      </c>
      <c r="T159" s="1">
        <v>43607</v>
      </c>
      <c r="U159" t="s">
        <v>433</v>
      </c>
      <c r="V159" t="s">
        <v>39</v>
      </c>
      <c r="W159">
        <v>0</v>
      </c>
      <c r="X159">
        <v>0</v>
      </c>
      <c r="Y159">
        <v>700</v>
      </c>
      <c r="Z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0.4</v>
      </c>
      <c r="AK159" t="s">
        <v>897</v>
      </c>
      <c r="AL159" t="s">
        <v>829</v>
      </c>
      <c r="AN159">
        <v>168</v>
      </c>
      <c r="AO159">
        <f>VLOOKUP(CONCATENATE(F159,TRIM(G159)),'Avg Attend'!$A$2:$D$252,4,FALSE)</f>
        <v>23.98</v>
      </c>
      <c r="AP159">
        <v>23.98</v>
      </c>
      <c r="AQ159" s="15">
        <f t="shared" si="2"/>
        <v>7.6735999999999995</v>
      </c>
    </row>
    <row r="160" spans="1:43" x14ac:dyDescent="0.25">
      <c r="A160" t="s">
        <v>1774</v>
      </c>
      <c r="B160" t="s">
        <v>32</v>
      </c>
      <c r="C160" t="s">
        <v>92</v>
      </c>
      <c r="D160" t="s">
        <v>93</v>
      </c>
      <c r="E160">
        <v>47399</v>
      </c>
      <c r="F160" t="s">
        <v>106</v>
      </c>
      <c r="G160">
        <v>3200</v>
      </c>
      <c r="H160">
        <v>402</v>
      </c>
      <c r="I160" t="s">
        <v>308</v>
      </c>
      <c r="J160" t="s">
        <v>35</v>
      </c>
      <c r="K160" t="s">
        <v>44</v>
      </c>
      <c r="L160" t="s">
        <v>108</v>
      </c>
      <c r="M160">
        <v>1020</v>
      </c>
      <c r="N160">
        <v>1210</v>
      </c>
      <c r="O160" t="s">
        <v>55</v>
      </c>
      <c r="P160">
        <v>502</v>
      </c>
      <c r="Q160" t="s">
        <v>56</v>
      </c>
      <c r="R160">
        <v>1</v>
      </c>
      <c r="S160" s="1">
        <v>43479</v>
      </c>
      <c r="T160" s="1">
        <v>43607</v>
      </c>
      <c r="U160" t="s">
        <v>571</v>
      </c>
      <c r="V160" t="s">
        <v>39</v>
      </c>
      <c r="W160">
        <v>0</v>
      </c>
      <c r="X160">
        <v>0</v>
      </c>
      <c r="Y160">
        <v>500</v>
      </c>
      <c r="Z160">
        <v>0</v>
      </c>
      <c r="AD160">
        <v>0</v>
      </c>
      <c r="AE160">
        <v>0</v>
      </c>
      <c r="AF160">
        <v>0</v>
      </c>
      <c r="AG160">
        <v>500</v>
      </c>
      <c r="AH160">
        <v>0</v>
      </c>
      <c r="AI160">
        <v>0</v>
      </c>
      <c r="AJ160">
        <v>0.4</v>
      </c>
      <c r="AK160" t="s">
        <v>899</v>
      </c>
      <c r="AL160" t="s">
        <v>1553</v>
      </c>
      <c r="AN160">
        <v>168</v>
      </c>
      <c r="AO160">
        <f>VLOOKUP(CONCATENATE(F160,TRIM(G160)),'Avg Attend'!$A$2:$D$252,4,FALSE)</f>
        <v>23.98</v>
      </c>
      <c r="AP160">
        <v>23.98</v>
      </c>
      <c r="AQ160" s="15">
        <f t="shared" si="2"/>
        <v>7.6735999999999995</v>
      </c>
    </row>
    <row r="161" spans="1:43" x14ac:dyDescent="0.25">
      <c r="A161" t="s">
        <v>1774</v>
      </c>
      <c r="B161" t="s">
        <v>32</v>
      </c>
      <c r="C161" t="s">
        <v>92</v>
      </c>
      <c r="D161" t="s">
        <v>93</v>
      </c>
      <c r="E161">
        <v>41077</v>
      </c>
      <c r="F161" t="s">
        <v>106</v>
      </c>
      <c r="G161">
        <v>3200</v>
      </c>
      <c r="H161">
        <v>403</v>
      </c>
      <c r="I161" t="s">
        <v>308</v>
      </c>
      <c r="J161" t="s">
        <v>35</v>
      </c>
      <c r="K161" t="s">
        <v>44</v>
      </c>
      <c r="L161" t="s">
        <v>108</v>
      </c>
      <c r="M161">
        <v>820</v>
      </c>
      <c r="N161">
        <v>1010</v>
      </c>
      <c r="O161" t="s">
        <v>55</v>
      </c>
      <c r="Q161" t="s">
        <v>56</v>
      </c>
      <c r="R161">
        <v>1</v>
      </c>
      <c r="S161" s="1">
        <v>43479</v>
      </c>
      <c r="T161" s="1">
        <v>43607</v>
      </c>
      <c r="U161" t="s">
        <v>477</v>
      </c>
      <c r="V161" t="s">
        <v>39</v>
      </c>
      <c r="W161">
        <v>0</v>
      </c>
      <c r="X161">
        <v>0</v>
      </c>
      <c r="Y161">
        <v>200</v>
      </c>
      <c r="Z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0.4</v>
      </c>
      <c r="AK161" t="s">
        <v>897</v>
      </c>
      <c r="AL161" t="s">
        <v>829</v>
      </c>
      <c r="AN161">
        <v>168</v>
      </c>
      <c r="AO161">
        <f>VLOOKUP(CONCATENATE(F161,TRIM(G161)),'Avg Attend'!$A$2:$D$252,4,FALSE)</f>
        <v>23.98</v>
      </c>
      <c r="AP161">
        <v>23.98</v>
      </c>
      <c r="AQ161" s="15">
        <f t="shared" si="2"/>
        <v>7.6735999999999995</v>
      </c>
    </row>
    <row r="162" spans="1:43" x14ac:dyDescent="0.25">
      <c r="A162" t="s">
        <v>1774</v>
      </c>
      <c r="B162" t="s">
        <v>32</v>
      </c>
      <c r="C162" t="s">
        <v>92</v>
      </c>
      <c r="D162" t="s">
        <v>93</v>
      </c>
      <c r="E162">
        <v>43656</v>
      </c>
      <c r="F162" t="s">
        <v>106</v>
      </c>
      <c r="G162">
        <v>3200</v>
      </c>
      <c r="H162">
        <v>406</v>
      </c>
      <c r="I162" t="s">
        <v>308</v>
      </c>
      <c r="J162" t="s">
        <v>35</v>
      </c>
      <c r="K162" t="s">
        <v>44</v>
      </c>
      <c r="L162" t="s">
        <v>108</v>
      </c>
      <c r="M162">
        <v>1020</v>
      </c>
      <c r="N162">
        <v>1210</v>
      </c>
      <c r="O162" t="s">
        <v>55</v>
      </c>
      <c r="Q162" t="s">
        <v>56</v>
      </c>
      <c r="R162">
        <v>1</v>
      </c>
      <c r="S162" s="1">
        <v>43479</v>
      </c>
      <c r="T162" s="1">
        <v>43607</v>
      </c>
      <c r="U162" t="s">
        <v>462</v>
      </c>
      <c r="V162" t="s">
        <v>39</v>
      </c>
      <c r="W162">
        <v>0</v>
      </c>
      <c r="X162">
        <v>0</v>
      </c>
      <c r="Y162">
        <v>700</v>
      </c>
      <c r="Z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0.4</v>
      </c>
      <c r="AK162" t="s">
        <v>899</v>
      </c>
      <c r="AL162" t="s">
        <v>829</v>
      </c>
      <c r="AN162">
        <v>168</v>
      </c>
      <c r="AO162">
        <f>VLOOKUP(CONCATENATE(F162,TRIM(G162)),'Avg Attend'!$A$2:$D$252,4,FALSE)</f>
        <v>23.98</v>
      </c>
      <c r="AP162">
        <v>23.98</v>
      </c>
      <c r="AQ162" s="15">
        <f t="shared" si="2"/>
        <v>7.6735999999999995</v>
      </c>
    </row>
    <row r="163" spans="1:43" x14ac:dyDescent="0.25">
      <c r="A163" t="s">
        <v>1774</v>
      </c>
      <c r="B163" t="s">
        <v>32</v>
      </c>
      <c r="C163" t="s">
        <v>92</v>
      </c>
      <c r="D163" t="s">
        <v>93</v>
      </c>
      <c r="E163">
        <v>41080</v>
      </c>
      <c r="F163" t="s">
        <v>106</v>
      </c>
      <c r="G163">
        <v>3200</v>
      </c>
      <c r="H163">
        <v>407</v>
      </c>
      <c r="I163" t="s">
        <v>308</v>
      </c>
      <c r="J163" t="s">
        <v>35</v>
      </c>
      <c r="K163" t="s">
        <v>44</v>
      </c>
      <c r="L163" t="s">
        <v>108</v>
      </c>
      <c r="M163">
        <v>1020</v>
      </c>
      <c r="N163">
        <v>1210</v>
      </c>
      <c r="O163" t="s">
        <v>55</v>
      </c>
      <c r="Q163" t="s">
        <v>56</v>
      </c>
      <c r="R163">
        <v>1</v>
      </c>
      <c r="S163" s="1">
        <v>43479</v>
      </c>
      <c r="T163" s="1">
        <v>43607</v>
      </c>
      <c r="U163" t="s">
        <v>1049</v>
      </c>
      <c r="V163" t="s">
        <v>39</v>
      </c>
      <c r="W163">
        <v>0</v>
      </c>
      <c r="X163">
        <v>0</v>
      </c>
      <c r="Y163">
        <v>800</v>
      </c>
      <c r="Z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0.4</v>
      </c>
      <c r="AK163" t="s">
        <v>899</v>
      </c>
      <c r="AL163" t="s">
        <v>829</v>
      </c>
      <c r="AN163">
        <v>168</v>
      </c>
      <c r="AO163">
        <f>VLOOKUP(CONCATENATE(F163,TRIM(G163)),'Avg Attend'!$A$2:$D$252,4,FALSE)</f>
        <v>23.98</v>
      </c>
      <c r="AP163">
        <v>23.98</v>
      </c>
      <c r="AQ163" s="15">
        <f t="shared" si="2"/>
        <v>7.6735999999999995</v>
      </c>
    </row>
    <row r="164" spans="1:43" x14ac:dyDescent="0.25">
      <c r="A164" t="s">
        <v>1774</v>
      </c>
      <c r="B164" t="s">
        <v>32</v>
      </c>
      <c r="C164" t="s">
        <v>92</v>
      </c>
      <c r="D164" t="s">
        <v>93</v>
      </c>
      <c r="E164">
        <v>44563</v>
      </c>
      <c r="F164" t="s">
        <v>106</v>
      </c>
      <c r="G164">
        <v>3200</v>
      </c>
      <c r="H164">
        <v>408</v>
      </c>
      <c r="I164" t="s">
        <v>308</v>
      </c>
      <c r="J164" t="s">
        <v>35</v>
      </c>
      <c r="K164" t="s">
        <v>44</v>
      </c>
      <c r="L164" t="s">
        <v>108</v>
      </c>
      <c r="M164">
        <v>1020</v>
      </c>
      <c r="N164">
        <v>1210</v>
      </c>
      <c r="O164" t="s">
        <v>55</v>
      </c>
      <c r="Q164" t="s">
        <v>56</v>
      </c>
      <c r="R164">
        <v>1</v>
      </c>
      <c r="S164" s="1">
        <v>43479</v>
      </c>
      <c r="T164" s="1">
        <v>43607</v>
      </c>
      <c r="U164" t="s">
        <v>383</v>
      </c>
      <c r="V164" t="s">
        <v>39</v>
      </c>
      <c r="W164">
        <v>0</v>
      </c>
      <c r="X164">
        <v>0</v>
      </c>
      <c r="Y164">
        <v>700</v>
      </c>
      <c r="Z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0.4</v>
      </c>
      <c r="AK164" t="s">
        <v>899</v>
      </c>
      <c r="AL164" t="s">
        <v>829</v>
      </c>
      <c r="AN164">
        <v>168</v>
      </c>
      <c r="AO164">
        <f>VLOOKUP(CONCATENATE(F164,TRIM(G164)),'Avg Attend'!$A$2:$D$252,4,FALSE)</f>
        <v>23.98</v>
      </c>
      <c r="AP164">
        <v>23.98</v>
      </c>
      <c r="AQ164" s="15">
        <f t="shared" si="2"/>
        <v>7.6735999999999995</v>
      </c>
    </row>
    <row r="165" spans="1:43" x14ac:dyDescent="0.25">
      <c r="A165" t="s">
        <v>1774</v>
      </c>
      <c r="B165" t="s">
        <v>32</v>
      </c>
      <c r="C165" t="s">
        <v>92</v>
      </c>
      <c r="D165" t="s">
        <v>93</v>
      </c>
      <c r="E165">
        <v>41081</v>
      </c>
      <c r="F165" t="s">
        <v>106</v>
      </c>
      <c r="G165">
        <v>3200</v>
      </c>
      <c r="H165">
        <v>410</v>
      </c>
      <c r="I165" t="s">
        <v>308</v>
      </c>
      <c r="J165" t="s">
        <v>35</v>
      </c>
      <c r="K165" t="s">
        <v>44</v>
      </c>
      <c r="L165" t="s">
        <v>480</v>
      </c>
      <c r="M165" t="s">
        <v>716</v>
      </c>
      <c r="N165" t="s">
        <v>1050</v>
      </c>
      <c r="O165" t="s">
        <v>483</v>
      </c>
      <c r="Q165" t="s">
        <v>56</v>
      </c>
      <c r="R165">
        <v>1</v>
      </c>
      <c r="S165" s="1">
        <v>43479</v>
      </c>
      <c r="T165" s="1">
        <v>43607</v>
      </c>
      <c r="U165" t="s">
        <v>1051</v>
      </c>
      <c r="V165" t="s">
        <v>39</v>
      </c>
      <c r="W165">
        <v>0</v>
      </c>
      <c r="X165">
        <v>0</v>
      </c>
      <c r="Y165">
        <v>500</v>
      </c>
      <c r="Z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0.4</v>
      </c>
      <c r="AK165" t="s">
        <v>1052</v>
      </c>
      <c r="AL165" t="s">
        <v>950</v>
      </c>
      <c r="AN165">
        <v>336</v>
      </c>
      <c r="AO165">
        <f>VLOOKUP(CONCATENATE(F165,TRIM(G165)),'Avg Attend'!$A$2:$D$252,4,FALSE)</f>
        <v>23.98</v>
      </c>
      <c r="AP165">
        <v>23.98</v>
      </c>
      <c r="AQ165" s="15">
        <f t="shared" si="2"/>
        <v>15.347199999999999</v>
      </c>
    </row>
    <row r="166" spans="1:43" x14ac:dyDescent="0.25">
      <c r="A166" t="s">
        <v>1774</v>
      </c>
      <c r="B166" t="s">
        <v>32</v>
      </c>
      <c r="C166" t="s">
        <v>92</v>
      </c>
      <c r="D166" t="s">
        <v>93</v>
      </c>
      <c r="E166">
        <v>41082</v>
      </c>
      <c r="F166" t="s">
        <v>106</v>
      </c>
      <c r="G166">
        <v>3200</v>
      </c>
      <c r="H166">
        <v>411</v>
      </c>
      <c r="I166" t="s">
        <v>308</v>
      </c>
      <c r="J166" t="s">
        <v>35</v>
      </c>
      <c r="K166" t="s">
        <v>44</v>
      </c>
      <c r="L166" t="s">
        <v>45</v>
      </c>
      <c r="M166">
        <v>1520</v>
      </c>
      <c r="N166">
        <v>1735</v>
      </c>
      <c r="O166" t="s">
        <v>55</v>
      </c>
      <c r="Q166" t="s">
        <v>56</v>
      </c>
      <c r="R166">
        <v>1</v>
      </c>
      <c r="S166" s="1">
        <v>43479</v>
      </c>
      <c r="T166" s="1">
        <v>43607</v>
      </c>
      <c r="U166" t="s">
        <v>505</v>
      </c>
      <c r="V166" t="s">
        <v>39</v>
      </c>
      <c r="W166">
        <v>0</v>
      </c>
      <c r="X166">
        <v>0</v>
      </c>
      <c r="Y166">
        <v>600</v>
      </c>
      <c r="Z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0.4</v>
      </c>
      <c r="AK166" t="s">
        <v>960</v>
      </c>
      <c r="AL166" t="s">
        <v>829</v>
      </c>
      <c r="AN166">
        <v>170</v>
      </c>
      <c r="AO166">
        <f>VLOOKUP(CONCATENATE(F166,TRIM(G166)),'Avg Attend'!$A$2:$D$252,4,FALSE)</f>
        <v>23.98</v>
      </c>
      <c r="AP166">
        <v>23.98</v>
      </c>
      <c r="AQ166" s="15">
        <f t="shared" si="2"/>
        <v>7.7649523809523808</v>
      </c>
    </row>
    <row r="167" spans="1:43" x14ac:dyDescent="0.25">
      <c r="A167" t="s">
        <v>1774</v>
      </c>
      <c r="B167" t="s">
        <v>32</v>
      </c>
      <c r="C167" t="s">
        <v>92</v>
      </c>
      <c r="D167" t="s">
        <v>93</v>
      </c>
      <c r="E167">
        <v>41083</v>
      </c>
      <c r="F167" t="s">
        <v>106</v>
      </c>
      <c r="G167">
        <v>3200</v>
      </c>
      <c r="H167">
        <v>412</v>
      </c>
      <c r="I167" t="s">
        <v>308</v>
      </c>
      <c r="J167" t="s">
        <v>76</v>
      </c>
      <c r="K167" t="s">
        <v>44</v>
      </c>
      <c r="L167" t="s">
        <v>520</v>
      </c>
      <c r="M167" t="s">
        <v>532</v>
      </c>
      <c r="N167" t="s">
        <v>553</v>
      </c>
      <c r="O167" t="s">
        <v>483</v>
      </c>
      <c r="Q167" t="s">
        <v>56</v>
      </c>
      <c r="R167">
        <v>1</v>
      </c>
      <c r="S167" s="1">
        <v>43479</v>
      </c>
      <c r="T167" s="1">
        <v>43607</v>
      </c>
      <c r="U167" t="s">
        <v>1053</v>
      </c>
      <c r="V167" t="s">
        <v>39</v>
      </c>
      <c r="W167">
        <v>0</v>
      </c>
      <c r="X167">
        <v>0</v>
      </c>
      <c r="Y167">
        <v>700</v>
      </c>
      <c r="Z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0.4</v>
      </c>
      <c r="AK167" t="s">
        <v>1054</v>
      </c>
      <c r="AL167" t="s">
        <v>950</v>
      </c>
      <c r="AN167">
        <v>340</v>
      </c>
      <c r="AO167">
        <f>VLOOKUP(CONCATENATE(F167,TRIM(G167)),'Avg Attend'!$A$2:$D$252,4,FALSE)</f>
        <v>23.98</v>
      </c>
      <c r="AP167">
        <v>23.98</v>
      </c>
      <c r="AQ167" s="15">
        <f t="shared" si="2"/>
        <v>15.529904761904762</v>
      </c>
    </row>
    <row r="168" spans="1:43" x14ac:dyDescent="0.25">
      <c r="A168" t="s">
        <v>1774</v>
      </c>
      <c r="B168" t="s">
        <v>32</v>
      </c>
      <c r="C168" t="s">
        <v>92</v>
      </c>
      <c r="D168" t="s">
        <v>93</v>
      </c>
      <c r="E168">
        <v>47606</v>
      </c>
      <c r="F168" t="s">
        <v>106</v>
      </c>
      <c r="G168">
        <v>3200</v>
      </c>
      <c r="H168">
        <v>414</v>
      </c>
      <c r="I168" t="s">
        <v>308</v>
      </c>
      <c r="J168" t="s">
        <v>35</v>
      </c>
      <c r="K168" t="s">
        <v>44</v>
      </c>
      <c r="L168" t="s">
        <v>108</v>
      </c>
      <c r="M168">
        <v>1320</v>
      </c>
      <c r="N168">
        <v>1510</v>
      </c>
      <c r="O168" t="s">
        <v>55</v>
      </c>
      <c r="P168">
        <v>705</v>
      </c>
      <c r="Q168" t="s">
        <v>56</v>
      </c>
      <c r="R168">
        <v>1</v>
      </c>
      <c r="S168" s="1">
        <v>43479</v>
      </c>
      <c r="T168" s="1">
        <v>43607</v>
      </c>
      <c r="U168" t="s">
        <v>379</v>
      </c>
      <c r="V168" t="s">
        <v>39</v>
      </c>
      <c r="W168">
        <v>0</v>
      </c>
      <c r="X168">
        <v>0</v>
      </c>
      <c r="Y168">
        <v>500</v>
      </c>
      <c r="Z168">
        <v>0</v>
      </c>
      <c r="AD168">
        <v>0</v>
      </c>
      <c r="AE168">
        <v>0</v>
      </c>
      <c r="AF168">
        <v>0</v>
      </c>
      <c r="AG168">
        <v>10</v>
      </c>
      <c r="AH168">
        <v>0</v>
      </c>
      <c r="AI168">
        <v>0</v>
      </c>
      <c r="AJ168">
        <v>0.4</v>
      </c>
      <c r="AK168" t="s">
        <v>901</v>
      </c>
      <c r="AL168" t="s">
        <v>1837</v>
      </c>
      <c r="AN168">
        <v>168</v>
      </c>
      <c r="AO168">
        <f>VLOOKUP(CONCATENATE(F168,TRIM(G168)),'Avg Attend'!$A$2:$D$252,4,FALSE)</f>
        <v>23.98</v>
      </c>
      <c r="AP168">
        <v>23.98</v>
      </c>
      <c r="AQ168" s="15">
        <f t="shared" si="2"/>
        <v>7.6735999999999995</v>
      </c>
    </row>
    <row r="169" spans="1:43" x14ac:dyDescent="0.25">
      <c r="A169" t="s">
        <v>1774</v>
      </c>
      <c r="B169" t="s">
        <v>32</v>
      </c>
      <c r="C169" t="s">
        <v>92</v>
      </c>
      <c r="D169" t="s">
        <v>93</v>
      </c>
      <c r="E169">
        <v>40665</v>
      </c>
      <c r="F169" t="s">
        <v>106</v>
      </c>
      <c r="G169">
        <v>3200</v>
      </c>
      <c r="H169">
        <v>501</v>
      </c>
      <c r="I169" t="s">
        <v>308</v>
      </c>
      <c r="J169" t="s">
        <v>35</v>
      </c>
      <c r="K169" t="s">
        <v>44</v>
      </c>
      <c r="L169" t="s">
        <v>108</v>
      </c>
      <c r="M169">
        <v>800</v>
      </c>
      <c r="N169">
        <v>950</v>
      </c>
      <c r="O169" t="s">
        <v>49</v>
      </c>
      <c r="P169">
        <v>818</v>
      </c>
      <c r="Q169" t="s">
        <v>51</v>
      </c>
      <c r="R169">
        <v>1</v>
      </c>
      <c r="S169" s="1">
        <v>43479</v>
      </c>
      <c r="T169" s="1">
        <v>43607</v>
      </c>
      <c r="U169" t="s">
        <v>379</v>
      </c>
      <c r="V169" t="s">
        <v>39</v>
      </c>
      <c r="W169">
        <v>0</v>
      </c>
      <c r="X169">
        <v>0</v>
      </c>
      <c r="Y169">
        <v>200</v>
      </c>
      <c r="Z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0.4</v>
      </c>
      <c r="AK169" t="s">
        <v>885</v>
      </c>
      <c r="AL169" t="s">
        <v>1057</v>
      </c>
      <c r="AN169">
        <v>168</v>
      </c>
      <c r="AO169">
        <f>VLOOKUP(CONCATENATE(F169,TRIM(G169)),'Avg Attend'!$A$2:$D$252,4,FALSE)</f>
        <v>23.98</v>
      </c>
      <c r="AP169">
        <v>23.98</v>
      </c>
      <c r="AQ169" s="15">
        <f t="shared" si="2"/>
        <v>7.6735999999999995</v>
      </c>
    </row>
    <row r="170" spans="1:43" x14ac:dyDescent="0.25">
      <c r="A170" t="s">
        <v>1774</v>
      </c>
      <c r="B170" t="s">
        <v>32</v>
      </c>
      <c r="C170" t="s">
        <v>92</v>
      </c>
      <c r="D170" t="s">
        <v>93</v>
      </c>
      <c r="E170">
        <v>43014</v>
      </c>
      <c r="F170" t="s">
        <v>106</v>
      </c>
      <c r="G170">
        <v>3200</v>
      </c>
      <c r="H170">
        <v>503</v>
      </c>
      <c r="I170" t="s">
        <v>308</v>
      </c>
      <c r="J170" t="s">
        <v>35</v>
      </c>
      <c r="K170" t="s">
        <v>44</v>
      </c>
      <c r="L170" t="s">
        <v>108</v>
      </c>
      <c r="M170">
        <v>1000</v>
      </c>
      <c r="N170">
        <v>1150</v>
      </c>
      <c r="O170" t="s">
        <v>49</v>
      </c>
      <c r="P170">
        <v>618</v>
      </c>
      <c r="Q170" t="s">
        <v>51</v>
      </c>
      <c r="R170">
        <v>1</v>
      </c>
      <c r="S170" s="1">
        <v>43479</v>
      </c>
      <c r="T170" s="1">
        <v>43607</v>
      </c>
      <c r="U170" t="s">
        <v>439</v>
      </c>
      <c r="V170" t="s">
        <v>39</v>
      </c>
      <c r="W170">
        <v>0</v>
      </c>
      <c r="X170">
        <v>0</v>
      </c>
      <c r="Y170">
        <v>200</v>
      </c>
      <c r="Z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0.4</v>
      </c>
      <c r="AK170" t="s">
        <v>883</v>
      </c>
      <c r="AL170" t="s">
        <v>975</v>
      </c>
      <c r="AN170">
        <v>168</v>
      </c>
      <c r="AO170">
        <f>VLOOKUP(CONCATENATE(F170,TRIM(G170)),'Avg Attend'!$A$2:$D$252,4,FALSE)</f>
        <v>23.98</v>
      </c>
      <c r="AP170">
        <v>23.98</v>
      </c>
      <c r="AQ170" s="15">
        <f t="shared" si="2"/>
        <v>7.6735999999999995</v>
      </c>
    </row>
    <row r="171" spans="1:43" x14ac:dyDescent="0.25">
      <c r="A171" t="s">
        <v>1774</v>
      </c>
      <c r="B171" t="s">
        <v>32</v>
      </c>
      <c r="C171" t="s">
        <v>92</v>
      </c>
      <c r="D171" t="s">
        <v>93</v>
      </c>
      <c r="E171">
        <v>40524</v>
      </c>
      <c r="F171" t="s">
        <v>106</v>
      </c>
      <c r="G171">
        <v>3200</v>
      </c>
      <c r="H171">
        <v>701</v>
      </c>
      <c r="I171" t="s">
        <v>308</v>
      </c>
      <c r="J171" t="s">
        <v>35</v>
      </c>
      <c r="K171" t="s">
        <v>44</v>
      </c>
      <c r="L171" t="s">
        <v>108</v>
      </c>
      <c r="M171">
        <v>830</v>
      </c>
      <c r="N171">
        <v>1020</v>
      </c>
      <c r="O171" t="s">
        <v>64</v>
      </c>
      <c r="P171">
        <v>367</v>
      </c>
      <c r="Q171" t="s">
        <v>65</v>
      </c>
      <c r="R171">
        <v>1</v>
      </c>
      <c r="S171" s="1">
        <v>43479</v>
      </c>
      <c r="T171" s="1">
        <v>43607</v>
      </c>
      <c r="U171" t="s">
        <v>512</v>
      </c>
      <c r="V171" t="s">
        <v>39</v>
      </c>
      <c r="W171">
        <v>0</v>
      </c>
      <c r="X171">
        <v>0</v>
      </c>
      <c r="Y171">
        <v>400</v>
      </c>
      <c r="Z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0.4</v>
      </c>
      <c r="AK171" t="s">
        <v>990</v>
      </c>
      <c r="AL171" t="s">
        <v>908</v>
      </c>
      <c r="AN171">
        <v>168</v>
      </c>
      <c r="AO171">
        <f>VLOOKUP(CONCATENATE(F171,TRIM(G171)),'Avg Attend'!$A$2:$D$252,4,FALSE)</f>
        <v>23.98</v>
      </c>
      <c r="AP171">
        <v>23.98</v>
      </c>
      <c r="AQ171" s="15">
        <f t="shared" si="2"/>
        <v>7.6735999999999995</v>
      </c>
    </row>
    <row r="172" spans="1:43" x14ac:dyDescent="0.25">
      <c r="A172" t="s">
        <v>1774</v>
      </c>
      <c r="B172" t="s">
        <v>32</v>
      </c>
      <c r="C172" t="s">
        <v>92</v>
      </c>
      <c r="D172" t="s">
        <v>93</v>
      </c>
      <c r="E172">
        <v>40532</v>
      </c>
      <c r="F172" t="s">
        <v>106</v>
      </c>
      <c r="G172">
        <v>3200</v>
      </c>
      <c r="H172">
        <v>702</v>
      </c>
      <c r="I172" t="s">
        <v>308</v>
      </c>
      <c r="J172" t="s">
        <v>35</v>
      </c>
      <c r="K172" t="s">
        <v>44</v>
      </c>
      <c r="L172" t="s">
        <v>480</v>
      </c>
      <c r="M172" t="s">
        <v>508</v>
      </c>
      <c r="N172" t="s">
        <v>509</v>
      </c>
      <c r="O172" t="s">
        <v>494</v>
      </c>
      <c r="P172" t="s">
        <v>510</v>
      </c>
      <c r="Q172" t="s">
        <v>65</v>
      </c>
      <c r="R172">
        <v>1</v>
      </c>
      <c r="S172" s="1">
        <v>43479</v>
      </c>
      <c r="T172" s="1">
        <v>43607</v>
      </c>
      <c r="U172" t="s">
        <v>511</v>
      </c>
      <c r="V172" t="s">
        <v>39</v>
      </c>
      <c r="W172">
        <v>0</v>
      </c>
      <c r="X172">
        <v>0</v>
      </c>
      <c r="Y172">
        <v>400</v>
      </c>
      <c r="Z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0.4</v>
      </c>
      <c r="AK172" t="s">
        <v>1064</v>
      </c>
      <c r="AL172" t="s">
        <v>1065</v>
      </c>
      <c r="AN172">
        <v>336</v>
      </c>
      <c r="AO172">
        <f>VLOOKUP(CONCATENATE(F172,TRIM(G172)),'Avg Attend'!$A$2:$D$252,4,FALSE)</f>
        <v>23.98</v>
      </c>
      <c r="AP172">
        <v>23.98</v>
      </c>
      <c r="AQ172" s="15">
        <f t="shared" si="2"/>
        <v>15.347199999999999</v>
      </c>
    </row>
    <row r="173" spans="1:43" x14ac:dyDescent="0.25">
      <c r="A173" t="s">
        <v>1774</v>
      </c>
      <c r="B173" t="s">
        <v>32</v>
      </c>
      <c r="C173" t="s">
        <v>92</v>
      </c>
      <c r="D173" t="s">
        <v>93</v>
      </c>
      <c r="E173">
        <v>46792</v>
      </c>
      <c r="F173" t="s">
        <v>106</v>
      </c>
      <c r="G173">
        <v>3200</v>
      </c>
      <c r="H173">
        <v>704</v>
      </c>
      <c r="I173" t="s">
        <v>308</v>
      </c>
      <c r="J173" t="s">
        <v>76</v>
      </c>
      <c r="K173" t="s">
        <v>44</v>
      </c>
      <c r="L173" t="s">
        <v>45</v>
      </c>
      <c r="M173">
        <v>1630</v>
      </c>
      <c r="N173">
        <v>1845</v>
      </c>
      <c r="O173" t="s">
        <v>64</v>
      </c>
      <c r="P173">
        <v>369</v>
      </c>
      <c r="Q173" t="s">
        <v>65</v>
      </c>
      <c r="R173">
        <v>1</v>
      </c>
      <c r="S173" s="1">
        <v>43479</v>
      </c>
      <c r="T173" s="1">
        <v>43607</v>
      </c>
      <c r="U173" t="s">
        <v>475</v>
      </c>
      <c r="V173" t="s">
        <v>39</v>
      </c>
      <c r="W173">
        <v>0</v>
      </c>
      <c r="X173">
        <v>0</v>
      </c>
      <c r="Y173">
        <v>400</v>
      </c>
      <c r="Z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0.4</v>
      </c>
      <c r="AK173" t="s">
        <v>1010</v>
      </c>
      <c r="AL173" t="s">
        <v>1000</v>
      </c>
      <c r="AN173">
        <v>170</v>
      </c>
      <c r="AO173">
        <f>VLOOKUP(CONCATENATE(F173,TRIM(G173)),'Avg Attend'!$A$2:$D$252,4,FALSE)</f>
        <v>23.98</v>
      </c>
      <c r="AP173">
        <v>23.98</v>
      </c>
      <c r="AQ173" s="15">
        <f t="shared" si="2"/>
        <v>7.7649523809523808</v>
      </c>
    </row>
    <row r="174" spans="1:43" x14ac:dyDescent="0.25">
      <c r="A174" t="s">
        <v>1774</v>
      </c>
      <c r="B174" t="s">
        <v>32</v>
      </c>
      <c r="C174" t="s">
        <v>92</v>
      </c>
      <c r="D174" t="s">
        <v>93</v>
      </c>
      <c r="E174">
        <v>46793</v>
      </c>
      <c r="F174" t="s">
        <v>106</v>
      </c>
      <c r="G174">
        <v>3200</v>
      </c>
      <c r="H174">
        <v>706</v>
      </c>
      <c r="I174" t="s">
        <v>308</v>
      </c>
      <c r="J174" t="s">
        <v>76</v>
      </c>
      <c r="K174" t="s">
        <v>44</v>
      </c>
      <c r="L174" t="s">
        <v>45</v>
      </c>
      <c r="M174">
        <v>1900</v>
      </c>
      <c r="N174">
        <v>2115</v>
      </c>
      <c r="O174" t="s">
        <v>64</v>
      </c>
      <c r="P174">
        <v>320</v>
      </c>
      <c r="Q174" t="s">
        <v>65</v>
      </c>
      <c r="R174">
        <v>1</v>
      </c>
      <c r="S174" s="1">
        <v>43479</v>
      </c>
      <c r="T174" s="1">
        <v>43607</v>
      </c>
      <c r="U174" t="s">
        <v>497</v>
      </c>
      <c r="V174" t="s">
        <v>39</v>
      </c>
      <c r="W174">
        <v>0</v>
      </c>
      <c r="X174">
        <v>0</v>
      </c>
      <c r="Y174">
        <v>400</v>
      </c>
      <c r="Z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0.4</v>
      </c>
      <c r="AK174" t="s">
        <v>905</v>
      </c>
      <c r="AL174" t="s">
        <v>1011</v>
      </c>
      <c r="AN174">
        <v>170</v>
      </c>
      <c r="AO174">
        <f>VLOOKUP(CONCATENATE(F174,TRIM(G174)),'Avg Attend'!$A$2:$D$252,4,FALSE)</f>
        <v>23.98</v>
      </c>
      <c r="AP174">
        <v>23.98</v>
      </c>
      <c r="AQ174" s="15">
        <f t="shared" si="2"/>
        <v>7.7649523809523808</v>
      </c>
    </row>
    <row r="175" spans="1:43" x14ac:dyDescent="0.25">
      <c r="A175" t="s">
        <v>1774</v>
      </c>
      <c r="B175" t="s">
        <v>32</v>
      </c>
      <c r="C175" t="s">
        <v>92</v>
      </c>
      <c r="D175" t="s">
        <v>93</v>
      </c>
      <c r="E175">
        <v>44144</v>
      </c>
      <c r="F175" t="s">
        <v>106</v>
      </c>
      <c r="G175">
        <v>3200</v>
      </c>
      <c r="H175">
        <v>707</v>
      </c>
      <c r="I175" t="s">
        <v>308</v>
      </c>
      <c r="J175" t="s">
        <v>76</v>
      </c>
      <c r="K175" t="s">
        <v>44</v>
      </c>
      <c r="L175" t="s">
        <v>45</v>
      </c>
      <c r="M175">
        <v>1900</v>
      </c>
      <c r="N175">
        <v>2115</v>
      </c>
      <c r="O175" t="s">
        <v>64</v>
      </c>
      <c r="P175">
        <v>301</v>
      </c>
      <c r="Q175" t="s">
        <v>65</v>
      </c>
      <c r="R175">
        <v>1</v>
      </c>
      <c r="S175" s="1">
        <v>43479</v>
      </c>
      <c r="T175" s="1">
        <v>43607</v>
      </c>
      <c r="U175" t="s">
        <v>524</v>
      </c>
      <c r="V175" t="s">
        <v>39</v>
      </c>
      <c r="W175">
        <v>0</v>
      </c>
      <c r="X175">
        <v>0</v>
      </c>
      <c r="Y175">
        <v>400</v>
      </c>
      <c r="Z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0.4</v>
      </c>
      <c r="AK175" t="s">
        <v>905</v>
      </c>
      <c r="AL175" t="s">
        <v>1061</v>
      </c>
      <c r="AN175">
        <v>170</v>
      </c>
      <c r="AO175">
        <f>VLOOKUP(CONCATENATE(F175,TRIM(G175)),'Avg Attend'!$A$2:$D$252,4,FALSE)</f>
        <v>23.98</v>
      </c>
      <c r="AP175">
        <v>23.98</v>
      </c>
      <c r="AQ175" s="15">
        <f t="shared" si="2"/>
        <v>7.7649523809523808</v>
      </c>
    </row>
    <row r="176" spans="1:43" x14ac:dyDescent="0.25">
      <c r="A176" t="s">
        <v>1774</v>
      </c>
      <c r="B176" t="s">
        <v>32</v>
      </c>
      <c r="C176" t="s">
        <v>92</v>
      </c>
      <c r="D176" t="s">
        <v>93</v>
      </c>
      <c r="E176">
        <v>48038</v>
      </c>
      <c r="F176" t="s">
        <v>106</v>
      </c>
      <c r="G176">
        <v>3205</v>
      </c>
      <c r="H176">
        <v>701</v>
      </c>
      <c r="I176" t="s">
        <v>1838</v>
      </c>
      <c r="J176" t="s">
        <v>73</v>
      </c>
      <c r="K176" t="s">
        <v>44</v>
      </c>
      <c r="L176" t="s">
        <v>74</v>
      </c>
      <c r="M176">
        <v>900</v>
      </c>
      <c r="N176">
        <v>1350</v>
      </c>
      <c r="O176" t="s">
        <v>64</v>
      </c>
      <c r="P176">
        <v>369</v>
      </c>
      <c r="Q176" t="s">
        <v>65</v>
      </c>
      <c r="R176">
        <v>1</v>
      </c>
      <c r="S176" s="1">
        <v>43479</v>
      </c>
      <c r="T176" s="1">
        <v>43607</v>
      </c>
      <c r="U176" t="s">
        <v>475</v>
      </c>
      <c r="V176" t="s">
        <v>39</v>
      </c>
      <c r="W176">
        <v>0</v>
      </c>
      <c r="X176">
        <v>0</v>
      </c>
      <c r="Y176">
        <v>400</v>
      </c>
      <c r="Z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0.1943</v>
      </c>
      <c r="AK176" t="s">
        <v>826</v>
      </c>
      <c r="AL176" t="s">
        <v>1000</v>
      </c>
      <c r="AN176">
        <v>80</v>
      </c>
      <c r="AO176">
        <f>VLOOKUP(CONCATENATE(F176,TRIM(G176)),'Avg Attend'!$A$2:$D$252,4,FALSE)</f>
        <v>26.63</v>
      </c>
      <c r="AP176">
        <v>26.63</v>
      </c>
      <c r="AQ176" s="15">
        <f t="shared" si="2"/>
        <v>4.0579047619047621</v>
      </c>
    </row>
    <row r="177" spans="1:43" x14ac:dyDescent="0.25">
      <c r="A177" t="s">
        <v>1774</v>
      </c>
      <c r="B177" t="s">
        <v>32</v>
      </c>
      <c r="C177" t="s">
        <v>92</v>
      </c>
      <c r="D177" t="s">
        <v>93</v>
      </c>
      <c r="E177">
        <v>46611</v>
      </c>
      <c r="F177" t="s">
        <v>106</v>
      </c>
      <c r="G177">
        <v>3205</v>
      </c>
      <c r="H177">
        <v>702</v>
      </c>
      <c r="I177" t="s">
        <v>1838</v>
      </c>
      <c r="J177" t="s">
        <v>73</v>
      </c>
      <c r="K177" t="s">
        <v>44</v>
      </c>
      <c r="L177" t="s">
        <v>74</v>
      </c>
      <c r="M177">
        <v>900</v>
      </c>
      <c r="N177">
        <v>1350</v>
      </c>
      <c r="O177" t="s">
        <v>64</v>
      </c>
      <c r="P177">
        <v>320</v>
      </c>
      <c r="Q177" t="s">
        <v>65</v>
      </c>
      <c r="R177">
        <v>1</v>
      </c>
      <c r="S177" s="1">
        <v>43479</v>
      </c>
      <c r="T177" s="1">
        <v>43607</v>
      </c>
      <c r="U177" t="s">
        <v>497</v>
      </c>
      <c r="V177" t="s">
        <v>39</v>
      </c>
      <c r="W177">
        <v>0</v>
      </c>
      <c r="X177">
        <v>0</v>
      </c>
      <c r="Y177">
        <v>400</v>
      </c>
      <c r="Z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0.1943</v>
      </c>
      <c r="AK177" t="s">
        <v>826</v>
      </c>
      <c r="AL177" t="s">
        <v>1011</v>
      </c>
      <c r="AN177">
        <v>80</v>
      </c>
      <c r="AO177">
        <f>VLOOKUP(CONCATENATE(F177,TRIM(G177)),'Avg Attend'!$A$2:$D$252,4,FALSE)</f>
        <v>26.63</v>
      </c>
      <c r="AP177">
        <v>26.63</v>
      </c>
      <c r="AQ177" s="15">
        <f t="shared" si="2"/>
        <v>4.0579047619047621</v>
      </c>
    </row>
    <row r="178" spans="1:43" x14ac:dyDescent="0.25">
      <c r="A178" t="s">
        <v>1774</v>
      </c>
      <c r="B178" t="s">
        <v>32</v>
      </c>
      <c r="C178" t="s">
        <v>92</v>
      </c>
      <c r="D178" t="s">
        <v>93</v>
      </c>
      <c r="E178">
        <v>44540</v>
      </c>
      <c r="F178" t="s">
        <v>106</v>
      </c>
      <c r="G178">
        <v>3300</v>
      </c>
      <c r="H178">
        <v>202</v>
      </c>
      <c r="I178" t="s">
        <v>309</v>
      </c>
      <c r="J178" t="s">
        <v>35</v>
      </c>
      <c r="K178" t="s">
        <v>44</v>
      </c>
      <c r="L178" t="s">
        <v>108</v>
      </c>
      <c r="M178">
        <v>1015</v>
      </c>
      <c r="N178">
        <v>1205</v>
      </c>
      <c r="O178" t="s">
        <v>46</v>
      </c>
      <c r="P178">
        <v>319</v>
      </c>
      <c r="Q178" t="s">
        <v>47</v>
      </c>
      <c r="R178">
        <v>1</v>
      </c>
      <c r="S178" s="1">
        <v>43479</v>
      </c>
      <c r="T178" s="1">
        <v>43607</v>
      </c>
      <c r="U178" t="s">
        <v>430</v>
      </c>
      <c r="V178" t="s">
        <v>39</v>
      </c>
      <c r="W178">
        <v>0</v>
      </c>
      <c r="X178">
        <v>0</v>
      </c>
      <c r="Y178">
        <v>300</v>
      </c>
      <c r="Z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0.4</v>
      </c>
      <c r="AK178" t="s">
        <v>978</v>
      </c>
      <c r="AL178" t="s">
        <v>940</v>
      </c>
      <c r="AN178">
        <v>168</v>
      </c>
      <c r="AO178">
        <f>VLOOKUP(CONCATENATE(F178,TRIM(G178)),'Avg Attend'!$A$2:$D$252,4,FALSE)</f>
        <v>21.15</v>
      </c>
      <c r="AP178">
        <v>21.15</v>
      </c>
      <c r="AQ178" s="15">
        <f t="shared" si="2"/>
        <v>6.7679999999999998</v>
      </c>
    </row>
    <row r="179" spans="1:43" x14ac:dyDescent="0.25">
      <c r="A179" t="s">
        <v>1774</v>
      </c>
      <c r="B179" t="s">
        <v>32</v>
      </c>
      <c r="C179" t="s">
        <v>92</v>
      </c>
      <c r="D179" t="s">
        <v>93</v>
      </c>
      <c r="E179">
        <v>40913</v>
      </c>
      <c r="F179" t="s">
        <v>106</v>
      </c>
      <c r="G179">
        <v>3300</v>
      </c>
      <c r="H179">
        <v>302</v>
      </c>
      <c r="I179" t="s">
        <v>309</v>
      </c>
      <c r="J179" t="s">
        <v>35</v>
      </c>
      <c r="K179" t="s">
        <v>44</v>
      </c>
      <c r="L179" t="s">
        <v>108</v>
      </c>
      <c r="M179">
        <v>1015</v>
      </c>
      <c r="N179">
        <v>1205</v>
      </c>
      <c r="O179" t="s">
        <v>399</v>
      </c>
      <c r="Q179" t="s">
        <v>97</v>
      </c>
      <c r="R179">
        <v>1</v>
      </c>
      <c r="S179" s="1">
        <v>43479</v>
      </c>
      <c r="T179" s="1">
        <v>43607</v>
      </c>
      <c r="U179" t="s">
        <v>379</v>
      </c>
      <c r="V179" t="s">
        <v>39</v>
      </c>
      <c r="W179">
        <v>0</v>
      </c>
      <c r="X179">
        <v>0</v>
      </c>
      <c r="Y179">
        <v>200</v>
      </c>
      <c r="Z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0.4</v>
      </c>
      <c r="AK179" t="s">
        <v>978</v>
      </c>
      <c r="AL179" t="s">
        <v>933</v>
      </c>
      <c r="AN179">
        <v>168</v>
      </c>
      <c r="AO179">
        <f>VLOOKUP(CONCATENATE(F179,TRIM(G179)),'Avg Attend'!$A$2:$D$252,4,FALSE)</f>
        <v>21.15</v>
      </c>
      <c r="AP179">
        <v>21.15</v>
      </c>
      <c r="AQ179" s="15">
        <f t="shared" si="2"/>
        <v>6.7679999999999998</v>
      </c>
    </row>
    <row r="180" spans="1:43" x14ac:dyDescent="0.25">
      <c r="A180" t="s">
        <v>1774</v>
      </c>
      <c r="B180" t="s">
        <v>32</v>
      </c>
      <c r="C180" t="s">
        <v>92</v>
      </c>
      <c r="D180" t="s">
        <v>93</v>
      </c>
      <c r="E180">
        <v>41085</v>
      </c>
      <c r="F180" t="s">
        <v>106</v>
      </c>
      <c r="G180">
        <v>3300</v>
      </c>
      <c r="H180">
        <v>401</v>
      </c>
      <c r="I180" t="s">
        <v>309</v>
      </c>
      <c r="J180" t="s">
        <v>35</v>
      </c>
      <c r="K180" t="s">
        <v>44</v>
      </c>
      <c r="L180" t="s">
        <v>108</v>
      </c>
      <c r="M180">
        <v>820</v>
      </c>
      <c r="N180">
        <v>1010</v>
      </c>
      <c r="O180" t="s">
        <v>55</v>
      </c>
      <c r="Q180" t="s">
        <v>56</v>
      </c>
      <c r="R180">
        <v>1</v>
      </c>
      <c r="S180" s="1">
        <v>43479</v>
      </c>
      <c r="T180" s="1">
        <v>43607</v>
      </c>
      <c r="U180" t="s">
        <v>458</v>
      </c>
      <c r="V180" t="s">
        <v>39</v>
      </c>
      <c r="W180">
        <v>0</v>
      </c>
      <c r="X180">
        <v>0</v>
      </c>
      <c r="Y180">
        <v>600</v>
      </c>
      <c r="Z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0.4</v>
      </c>
      <c r="AK180" t="s">
        <v>897</v>
      </c>
      <c r="AL180" t="s">
        <v>829</v>
      </c>
      <c r="AN180">
        <v>168</v>
      </c>
      <c r="AO180">
        <f>VLOOKUP(CONCATENATE(F180,TRIM(G180)),'Avg Attend'!$A$2:$D$252,4,FALSE)</f>
        <v>21.15</v>
      </c>
      <c r="AP180">
        <v>21.15</v>
      </c>
      <c r="AQ180" s="15">
        <f t="shared" si="2"/>
        <v>6.7679999999999998</v>
      </c>
    </row>
    <row r="181" spans="1:43" x14ac:dyDescent="0.25">
      <c r="A181" t="s">
        <v>1774</v>
      </c>
      <c r="B181" t="s">
        <v>32</v>
      </c>
      <c r="C181" t="s">
        <v>92</v>
      </c>
      <c r="D181" t="s">
        <v>93</v>
      </c>
      <c r="E181">
        <v>41093</v>
      </c>
      <c r="F181" t="s">
        <v>106</v>
      </c>
      <c r="G181">
        <v>3300</v>
      </c>
      <c r="H181">
        <v>403</v>
      </c>
      <c r="I181" t="s">
        <v>309</v>
      </c>
      <c r="J181" t="s">
        <v>35</v>
      </c>
      <c r="K181" t="s">
        <v>44</v>
      </c>
      <c r="L181" t="s">
        <v>108</v>
      </c>
      <c r="M181">
        <v>820</v>
      </c>
      <c r="N181">
        <v>1010</v>
      </c>
      <c r="O181" t="s">
        <v>55</v>
      </c>
      <c r="Q181" t="s">
        <v>56</v>
      </c>
      <c r="R181">
        <v>1</v>
      </c>
      <c r="S181" s="1">
        <v>43479</v>
      </c>
      <c r="T181" s="1">
        <v>43607</v>
      </c>
      <c r="U181" t="s">
        <v>432</v>
      </c>
      <c r="V181" t="s">
        <v>39</v>
      </c>
      <c r="W181">
        <v>0</v>
      </c>
      <c r="X181">
        <v>0</v>
      </c>
      <c r="Y181">
        <v>600</v>
      </c>
      <c r="Z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0.4</v>
      </c>
      <c r="AK181" t="s">
        <v>897</v>
      </c>
      <c r="AL181" t="s">
        <v>829</v>
      </c>
      <c r="AN181">
        <v>168</v>
      </c>
      <c r="AO181">
        <f>VLOOKUP(CONCATENATE(F181,TRIM(G181)),'Avg Attend'!$A$2:$D$252,4,FALSE)</f>
        <v>21.15</v>
      </c>
      <c r="AP181">
        <v>21.15</v>
      </c>
      <c r="AQ181" s="15">
        <f t="shared" si="2"/>
        <v>6.7679999999999998</v>
      </c>
    </row>
    <row r="182" spans="1:43" x14ac:dyDescent="0.25">
      <c r="A182" t="s">
        <v>1774</v>
      </c>
      <c r="B182" t="s">
        <v>32</v>
      </c>
      <c r="C182" t="s">
        <v>92</v>
      </c>
      <c r="D182" t="s">
        <v>93</v>
      </c>
      <c r="E182">
        <v>41466</v>
      </c>
      <c r="F182" t="s">
        <v>106</v>
      </c>
      <c r="G182">
        <v>3300</v>
      </c>
      <c r="H182">
        <v>405</v>
      </c>
      <c r="I182" t="s">
        <v>309</v>
      </c>
      <c r="J182" t="s">
        <v>35</v>
      </c>
      <c r="K182" t="s">
        <v>44</v>
      </c>
      <c r="L182" t="s">
        <v>108</v>
      </c>
      <c r="M182">
        <v>1020</v>
      </c>
      <c r="N182">
        <v>1210</v>
      </c>
      <c r="O182" t="s">
        <v>55</v>
      </c>
      <c r="Q182" t="s">
        <v>56</v>
      </c>
      <c r="R182">
        <v>1</v>
      </c>
      <c r="S182" s="1">
        <v>43479</v>
      </c>
      <c r="T182" s="1">
        <v>43607</v>
      </c>
      <c r="U182" t="s">
        <v>433</v>
      </c>
      <c r="V182" t="s">
        <v>39</v>
      </c>
      <c r="W182">
        <v>0</v>
      </c>
      <c r="X182">
        <v>0</v>
      </c>
      <c r="Y182">
        <v>700</v>
      </c>
      <c r="Z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0.4</v>
      </c>
      <c r="AK182" t="s">
        <v>899</v>
      </c>
      <c r="AL182" t="s">
        <v>829</v>
      </c>
      <c r="AN182">
        <v>168</v>
      </c>
      <c r="AO182">
        <f>VLOOKUP(CONCATENATE(F182,TRIM(G182)),'Avg Attend'!$A$2:$D$252,4,FALSE)</f>
        <v>21.15</v>
      </c>
      <c r="AP182">
        <v>21.15</v>
      </c>
      <c r="AQ182" s="15">
        <f t="shared" si="2"/>
        <v>6.7679999999999998</v>
      </c>
    </row>
    <row r="183" spans="1:43" x14ac:dyDescent="0.25">
      <c r="A183" t="s">
        <v>1774</v>
      </c>
      <c r="B183" t="s">
        <v>32</v>
      </c>
      <c r="C183" t="s">
        <v>92</v>
      </c>
      <c r="D183" t="s">
        <v>93</v>
      </c>
      <c r="E183">
        <v>47829</v>
      </c>
      <c r="F183" t="s">
        <v>106</v>
      </c>
      <c r="G183">
        <v>3300</v>
      </c>
      <c r="H183">
        <v>406</v>
      </c>
      <c r="I183" t="s">
        <v>309</v>
      </c>
      <c r="J183" t="s">
        <v>35</v>
      </c>
      <c r="K183" t="s">
        <v>44</v>
      </c>
      <c r="L183" t="s">
        <v>108</v>
      </c>
      <c r="M183">
        <v>1020</v>
      </c>
      <c r="N183">
        <v>1210</v>
      </c>
      <c r="O183" t="s">
        <v>55</v>
      </c>
      <c r="Q183" t="s">
        <v>56</v>
      </c>
      <c r="R183">
        <v>1</v>
      </c>
      <c r="S183" s="1">
        <v>43479</v>
      </c>
      <c r="T183" s="1">
        <v>43607</v>
      </c>
      <c r="U183" t="s">
        <v>386</v>
      </c>
      <c r="V183" t="s">
        <v>39</v>
      </c>
      <c r="W183">
        <v>0</v>
      </c>
      <c r="X183">
        <v>0</v>
      </c>
      <c r="Y183">
        <v>600</v>
      </c>
      <c r="Z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0.4</v>
      </c>
      <c r="AK183" t="s">
        <v>899</v>
      </c>
      <c r="AL183" t="s">
        <v>829</v>
      </c>
      <c r="AN183">
        <v>168</v>
      </c>
      <c r="AO183">
        <f>VLOOKUP(CONCATENATE(F183,TRIM(G183)),'Avg Attend'!$A$2:$D$252,4,FALSE)</f>
        <v>21.15</v>
      </c>
      <c r="AP183">
        <v>21.15</v>
      </c>
      <c r="AQ183" s="15">
        <f t="shared" si="2"/>
        <v>6.7679999999999998</v>
      </c>
    </row>
    <row r="184" spans="1:43" x14ac:dyDescent="0.25">
      <c r="A184" t="s">
        <v>1774</v>
      </c>
      <c r="B184" t="s">
        <v>32</v>
      </c>
      <c r="C184" t="s">
        <v>92</v>
      </c>
      <c r="D184" t="s">
        <v>93</v>
      </c>
      <c r="E184">
        <v>41090</v>
      </c>
      <c r="F184" t="s">
        <v>106</v>
      </c>
      <c r="G184">
        <v>3300</v>
      </c>
      <c r="H184">
        <v>407</v>
      </c>
      <c r="I184" t="s">
        <v>309</v>
      </c>
      <c r="J184" t="s">
        <v>35</v>
      </c>
      <c r="K184" t="s">
        <v>44</v>
      </c>
      <c r="L184" t="s">
        <v>108</v>
      </c>
      <c r="M184">
        <v>1020</v>
      </c>
      <c r="N184">
        <v>1210</v>
      </c>
      <c r="O184" t="s">
        <v>55</v>
      </c>
      <c r="Q184" t="s">
        <v>56</v>
      </c>
      <c r="R184">
        <v>1</v>
      </c>
      <c r="S184" s="1">
        <v>43479</v>
      </c>
      <c r="T184" s="1">
        <v>43607</v>
      </c>
      <c r="U184" t="s">
        <v>420</v>
      </c>
      <c r="V184" t="s">
        <v>39</v>
      </c>
      <c r="W184">
        <v>0</v>
      </c>
      <c r="X184">
        <v>0</v>
      </c>
      <c r="Y184">
        <v>600</v>
      </c>
      <c r="Z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0.4</v>
      </c>
      <c r="AK184" t="s">
        <v>899</v>
      </c>
      <c r="AL184" t="s">
        <v>829</v>
      </c>
      <c r="AN184">
        <v>168</v>
      </c>
      <c r="AO184">
        <f>VLOOKUP(CONCATENATE(F184,TRIM(G184)),'Avg Attend'!$A$2:$D$252,4,FALSE)</f>
        <v>21.15</v>
      </c>
      <c r="AP184">
        <v>21.15</v>
      </c>
      <c r="AQ184" s="15">
        <f t="shared" si="2"/>
        <v>6.7679999999999998</v>
      </c>
    </row>
    <row r="185" spans="1:43" x14ac:dyDescent="0.25">
      <c r="A185" t="s">
        <v>1774</v>
      </c>
      <c r="B185" t="s">
        <v>32</v>
      </c>
      <c r="C185" t="s">
        <v>92</v>
      </c>
      <c r="D185" t="s">
        <v>93</v>
      </c>
      <c r="E185">
        <v>45657</v>
      </c>
      <c r="F185" t="s">
        <v>106</v>
      </c>
      <c r="G185">
        <v>3300</v>
      </c>
      <c r="H185">
        <v>408</v>
      </c>
      <c r="I185" t="s">
        <v>309</v>
      </c>
      <c r="J185" t="s">
        <v>35</v>
      </c>
      <c r="K185" t="s">
        <v>44</v>
      </c>
      <c r="L185" t="s">
        <v>108</v>
      </c>
      <c r="M185">
        <v>1320</v>
      </c>
      <c r="N185">
        <v>1510</v>
      </c>
      <c r="O185" t="s">
        <v>55</v>
      </c>
      <c r="Q185" t="s">
        <v>56</v>
      </c>
      <c r="R185">
        <v>1</v>
      </c>
      <c r="S185" s="1">
        <v>43479</v>
      </c>
      <c r="T185" s="1">
        <v>43607</v>
      </c>
      <c r="U185" t="s">
        <v>445</v>
      </c>
      <c r="V185" t="s">
        <v>39</v>
      </c>
      <c r="W185">
        <v>0</v>
      </c>
      <c r="X185">
        <v>0</v>
      </c>
      <c r="Y185">
        <v>600</v>
      </c>
      <c r="Z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0.4</v>
      </c>
      <c r="AK185" t="s">
        <v>901</v>
      </c>
      <c r="AL185" t="s">
        <v>829</v>
      </c>
      <c r="AN185">
        <v>168</v>
      </c>
      <c r="AO185">
        <f>VLOOKUP(CONCATENATE(F185,TRIM(G185)),'Avg Attend'!$A$2:$D$252,4,FALSE)</f>
        <v>21.15</v>
      </c>
      <c r="AP185">
        <v>21.15</v>
      </c>
      <c r="AQ185" s="15">
        <f t="shared" si="2"/>
        <v>6.7679999999999998</v>
      </c>
    </row>
    <row r="186" spans="1:43" x14ac:dyDescent="0.25">
      <c r="A186" t="s">
        <v>1774</v>
      </c>
      <c r="B186" t="s">
        <v>32</v>
      </c>
      <c r="C186" t="s">
        <v>92</v>
      </c>
      <c r="D186" t="s">
        <v>93</v>
      </c>
      <c r="E186">
        <v>41087</v>
      </c>
      <c r="F186" t="s">
        <v>106</v>
      </c>
      <c r="G186">
        <v>3300</v>
      </c>
      <c r="H186">
        <v>411</v>
      </c>
      <c r="I186" t="s">
        <v>309</v>
      </c>
      <c r="J186" t="s">
        <v>76</v>
      </c>
      <c r="K186" t="s">
        <v>44</v>
      </c>
      <c r="L186" t="s">
        <v>45</v>
      </c>
      <c r="M186">
        <v>1835</v>
      </c>
      <c r="N186">
        <v>2050</v>
      </c>
      <c r="O186" t="s">
        <v>55</v>
      </c>
      <c r="Q186" t="s">
        <v>56</v>
      </c>
      <c r="R186">
        <v>1</v>
      </c>
      <c r="S186" s="1">
        <v>43479</v>
      </c>
      <c r="T186" s="1">
        <v>43607</v>
      </c>
      <c r="U186" t="s">
        <v>447</v>
      </c>
      <c r="V186" t="s">
        <v>39</v>
      </c>
      <c r="W186">
        <v>0</v>
      </c>
      <c r="X186">
        <v>0</v>
      </c>
      <c r="Y186">
        <v>500</v>
      </c>
      <c r="Z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0.4</v>
      </c>
      <c r="AK186" t="s">
        <v>900</v>
      </c>
      <c r="AL186" t="s">
        <v>829</v>
      </c>
      <c r="AN186">
        <v>170</v>
      </c>
      <c r="AO186">
        <f>VLOOKUP(CONCATENATE(F186,TRIM(G186)),'Avg Attend'!$A$2:$D$252,4,FALSE)</f>
        <v>21.15</v>
      </c>
      <c r="AP186">
        <v>21.15</v>
      </c>
      <c r="AQ186" s="15">
        <f t="shared" si="2"/>
        <v>6.8485714285714279</v>
      </c>
    </row>
    <row r="187" spans="1:43" x14ac:dyDescent="0.25">
      <c r="A187" t="s">
        <v>1774</v>
      </c>
      <c r="B187" t="s">
        <v>32</v>
      </c>
      <c r="C187" t="s">
        <v>92</v>
      </c>
      <c r="D187" t="s">
        <v>93</v>
      </c>
      <c r="E187">
        <v>48108</v>
      </c>
      <c r="F187" t="s">
        <v>106</v>
      </c>
      <c r="G187">
        <v>3300</v>
      </c>
      <c r="H187">
        <v>501</v>
      </c>
      <c r="I187" t="s">
        <v>309</v>
      </c>
      <c r="J187" t="s">
        <v>35</v>
      </c>
      <c r="K187" t="s">
        <v>44</v>
      </c>
      <c r="L187" t="s">
        <v>108</v>
      </c>
      <c r="M187">
        <v>1200</v>
      </c>
      <c r="N187">
        <v>1305</v>
      </c>
      <c r="O187" t="s">
        <v>49</v>
      </c>
      <c r="P187">
        <v>618</v>
      </c>
      <c r="Q187" t="s">
        <v>51</v>
      </c>
      <c r="R187">
        <v>1</v>
      </c>
      <c r="S187" s="1">
        <v>43479</v>
      </c>
      <c r="T187" s="1">
        <v>43607</v>
      </c>
      <c r="U187" t="s">
        <v>379</v>
      </c>
      <c r="V187" t="s">
        <v>39</v>
      </c>
      <c r="W187">
        <v>0</v>
      </c>
      <c r="X187">
        <v>0</v>
      </c>
      <c r="Y187">
        <v>200</v>
      </c>
      <c r="Z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0.4</v>
      </c>
      <c r="AK187" t="s">
        <v>894</v>
      </c>
      <c r="AL187" t="s">
        <v>975</v>
      </c>
      <c r="AN187">
        <v>109.2</v>
      </c>
      <c r="AO187">
        <f>VLOOKUP(CONCATENATE(F187,TRIM(G187)),'Avg Attend'!$A$2:$D$252,4,FALSE)</f>
        <v>21.15</v>
      </c>
      <c r="AP187">
        <v>21.15</v>
      </c>
      <c r="AQ187" s="15">
        <f t="shared" si="2"/>
        <v>4.3991999999999996</v>
      </c>
    </row>
    <row r="188" spans="1:43" x14ac:dyDescent="0.25">
      <c r="A188" t="s">
        <v>1774</v>
      </c>
      <c r="B188" t="s">
        <v>32</v>
      </c>
      <c r="C188" t="s">
        <v>92</v>
      </c>
      <c r="D188" t="s">
        <v>93</v>
      </c>
      <c r="E188">
        <v>48109</v>
      </c>
      <c r="F188" t="s">
        <v>106</v>
      </c>
      <c r="G188">
        <v>3300</v>
      </c>
      <c r="H188">
        <v>502</v>
      </c>
      <c r="I188" t="s">
        <v>309</v>
      </c>
      <c r="J188" t="s">
        <v>35</v>
      </c>
      <c r="K188" t="s">
        <v>44</v>
      </c>
      <c r="L188" t="s">
        <v>108</v>
      </c>
      <c r="M188">
        <v>1000</v>
      </c>
      <c r="N188">
        <v>1150</v>
      </c>
      <c r="O188" t="s">
        <v>49</v>
      </c>
      <c r="P188">
        <v>420</v>
      </c>
      <c r="Q188" t="s">
        <v>51</v>
      </c>
      <c r="R188">
        <v>1</v>
      </c>
      <c r="S188" s="1">
        <v>43479</v>
      </c>
      <c r="T188" s="1">
        <v>43607</v>
      </c>
      <c r="U188" t="s">
        <v>379</v>
      </c>
      <c r="V188" t="s">
        <v>39</v>
      </c>
      <c r="W188">
        <v>0</v>
      </c>
      <c r="X188">
        <v>0</v>
      </c>
      <c r="Y188">
        <v>200</v>
      </c>
      <c r="Z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0.4</v>
      </c>
      <c r="AK188" t="s">
        <v>883</v>
      </c>
      <c r="AL188" t="s">
        <v>961</v>
      </c>
      <c r="AN188">
        <v>168</v>
      </c>
      <c r="AO188">
        <f>VLOOKUP(CONCATENATE(F188,TRIM(G188)),'Avg Attend'!$A$2:$D$252,4,FALSE)</f>
        <v>21.15</v>
      </c>
      <c r="AP188">
        <v>21.15</v>
      </c>
      <c r="AQ188" s="15">
        <f t="shared" si="2"/>
        <v>6.7679999999999998</v>
      </c>
    </row>
    <row r="189" spans="1:43" x14ac:dyDescent="0.25">
      <c r="A189" t="s">
        <v>1774</v>
      </c>
      <c r="B189" t="s">
        <v>32</v>
      </c>
      <c r="C189" t="s">
        <v>92</v>
      </c>
      <c r="D189" t="s">
        <v>93</v>
      </c>
      <c r="E189">
        <v>40728</v>
      </c>
      <c r="F189" t="s">
        <v>106</v>
      </c>
      <c r="G189">
        <v>3300</v>
      </c>
      <c r="H189">
        <v>503</v>
      </c>
      <c r="I189" t="s">
        <v>309</v>
      </c>
      <c r="J189" t="s">
        <v>35</v>
      </c>
      <c r="K189" t="s">
        <v>44</v>
      </c>
      <c r="L189" t="s">
        <v>108</v>
      </c>
      <c r="M189">
        <v>1000</v>
      </c>
      <c r="N189">
        <v>1150</v>
      </c>
      <c r="O189" t="s">
        <v>49</v>
      </c>
      <c r="P189">
        <v>319</v>
      </c>
      <c r="Q189" t="s">
        <v>51</v>
      </c>
      <c r="R189">
        <v>1</v>
      </c>
      <c r="S189" s="1">
        <v>43479</v>
      </c>
      <c r="T189" s="1">
        <v>43607</v>
      </c>
      <c r="U189" t="s">
        <v>451</v>
      </c>
      <c r="V189" t="s">
        <v>39</v>
      </c>
      <c r="W189">
        <v>0</v>
      </c>
      <c r="X189">
        <v>0</v>
      </c>
      <c r="Y189">
        <v>200</v>
      </c>
      <c r="Z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0.4</v>
      </c>
      <c r="AK189" t="s">
        <v>883</v>
      </c>
      <c r="AL189" t="s">
        <v>951</v>
      </c>
      <c r="AN189">
        <v>168</v>
      </c>
      <c r="AO189">
        <f>VLOOKUP(CONCATENATE(F189,TRIM(G189)),'Avg Attend'!$A$2:$D$252,4,FALSE)</f>
        <v>21.15</v>
      </c>
      <c r="AP189">
        <v>21.15</v>
      </c>
      <c r="AQ189" s="15">
        <f t="shared" si="2"/>
        <v>6.7679999999999998</v>
      </c>
    </row>
    <row r="190" spans="1:43" x14ac:dyDescent="0.25">
      <c r="A190" t="s">
        <v>1774</v>
      </c>
      <c r="B190" t="s">
        <v>32</v>
      </c>
      <c r="C190" t="s">
        <v>92</v>
      </c>
      <c r="D190" t="s">
        <v>93</v>
      </c>
      <c r="E190">
        <v>44557</v>
      </c>
      <c r="F190" t="s">
        <v>106</v>
      </c>
      <c r="G190">
        <v>3300</v>
      </c>
      <c r="H190">
        <v>702</v>
      </c>
      <c r="I190" t="s">
        <v>309</v>
      </c>
      <c r="J190" t="s">
        <v>35</v>
      </c>
      <c r="K190" t="s">
        <v>44</v>
      </c>
      <c r="L190" t="s">
        <v>108</v>
      </c>
      <c r="M190">
        <v>830</v>
      </c>
      <c r="N190">
        <v>1020</v>
      </c>
      <c r="O190" t="s">
        <v>64</v>
      </c>
      <c r="P190">
        <v>354</v>
      </c>
      <c r="Q190" t="s">
        <v>65</v>
      </c>
      <c r="R190">
        <v>1</v>
      </c>
      <c r="S190" s="1">
        <v>43479</v>
      </c>
      <c r="T190" s="1">
        <v>43607</v>
      </c>
      <c r="U190" t="s">
        <v>564</v>
      </c>
      <c r="V190" t="s">
        <v>39</v>
      </c>
      <c r="W190">
        <v>0</v>
      </c>
      <c r="X190">
        <v>0</v>
      </c>
      <c r="Y190">
        <v>400</v>
      </c>
      <c r="Z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0.4</v>
      </c>
      <c r="AK190" t="s">
        <v>990</v>
      </c>
      <c r="AL190" t="s">
        <v>999</v>
      </c>
      <c r="AN190">
        <v>168</v>
      </c>
      <c r="AO190">
        <f>VLOOKUP(CONCATENATE(F190,TRIM(G190)),'Avg Attend'!$A$2:$D$252,4,FALSE)</f>
        <v>21.15</v>
      </c>
      <c r="AP190">
        <v>21.15</v>
      </c>
      <c r="AQ190" s="15">
        <f t="shared" si="2"/>
        <v>6.7679999999999998</v>
      </c>
    </row>
    <row r="191" spans="1:43" x14ac:dyDescent="0.25">
      <c r="A191" t="s">
        <v>1774</v>
      </c>
      <c r="B191" t="s">
        <v>32</v>
      </c>
      <c r="C191" t="s">
        <v>92</v>
      </c>
      <c r="D191" t="s">
        <v>93</v>
      </c>
      <c r="E191">
        <v>46159</v>
      </c>
      <c r="F191" t="s">
        <v>106</v>
      </c>
      <c r="G191">
        <v>3300</v>
      </c>
      <c r="H191">
        <v>708</v>
      </c>
      <c r="I191" t="s">
        <v>309</v>
      </c>
      <c r="J191" t="s">
        <v>35</v>
      </c>
      <c r="K191" t="s">
        <v>44</v>
      </c>
      <c r="L191" t="s">
        <v>108</v>
      </c>
      <c r="M191">
        <v>1030</v>
      </c>
      <c r="N191">
        <v>1220</v>
      </c>
      <c r="O191" t="s">
        <v>64</v>
      </c>
      <c r="P191">
        <v>369</v>
      </c>
      <c r="Q191" t="s">
        <v>65</v>
      </c>
      <c r="R191">
        <v>1</v>
      </c>
      <c r="S191" s="1">
        <v>43479</v>
      </c>
      <c r="T191" s="1">
        <v>43607</v>
      </c>
      <c r="U191" t="s">
        <v>434</v>
      </c>
      <c r="V191" t="s">
        <v>39</v>
      </c>
      <c r="W191">
        <v>0</v>
      </c>
      <c r="X191">
        <v>0</v>
      </c>
      <c r="Y191">
        <v>400</v>
      </c>
      <c r="Z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0.4</v>
      </c>
      <c r="AK191" t="s">
        <v>988</v>
      </c>
      <c r="AL191" t="s">
        <v>1000</v>
      </c>
      <c r="AN191">
        <v>168</v>
      </c>
      <c r="AO191">
        <f>VLOOKUP(CONCATENATE(F191,TRIM(G191)),'Avg Attend'!$A$2:$D$252,4,FALSE)</f>
        <v>21.15</v>
      </c>
      <c r="AP191">
        <v>21.15</v>
      </c>
      <c r="AQ191" s="15">
        <f t="shared" si="2"/>
        <v>6.7679999999999998</v>
      </c>
    </row>
    <row r="192" spans="1:43" x14ac:dyDescent="0.25">
      <c r="A192" t="s">
        <v>1774</v>
      </c>
      <c r="B192" t="s">
        <v>32</v>
      </c>
      <c r="C192" t="s">
        <v>92</v>
      </c>
      <c r="D192" t="s">
        <v>93</v>
      </c>
      <c r="E192">
        <v>46940</v>
      </c>
      <c r="F192" t="s">
        <v>106</v>
      </c>
      <c r="G192">
        <v>3300</v>
      </c>
      <c r="H192">
        <v>709</v>
      </c>
      <c r="I192" t="s">
        <v>309</v>
      </c>
      <c r="J192" t="s">
        <v>76</v>
      </c>
      <c r="K192" t="s">
        <v>44</v>
      </c>
      <c r="L192" t="s">
        <v>45</v>
      </c>
      <c r="M192">
        <v>1900</v>
      </c>
      <c r="N192">
        <v>2115</v>
      </c>
      <c r="O192" t="s">
        <v>64</v>
      </c>
      <c r="P192">
        <v>253</v>
      </c>
      <c r="Q192" t="s">
        <v>65</v>
      </c>
      <c r="R192">
        <v>1</v>
      </c>
      <c r="S192" s="1">
        <v>43479</v>
      </c>
      <c r="T192" s="1">
        <v>43607</v>
      </c>
      <c r="U192" t="s">
        <v>548</v>
      </c>
      <c r="V192" t="s">
        <v>39</v>
      </c>
      <c r="W192">
        <v>0</v>
      </c>
      <c r="X192">
        <v>0</v>
      </c>
      <c r="Y192">
        <v>400</v>
      </c>
      <c r="Z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0.4</v>
      </c>
      <c r="AK192" t="s">
        <v>905</v>
      </c>
      <c r="AL192" t="s">
        <v>1058</v>
      </c>
      <c r="AN192">
        <v>170</v>
      </c>
      <c r="AO192">
        <f>VLOOKUP(CONCATENATE(F192,TRIM(G192)),'Avg Attend'!$A$2:$D$252,4,FALSE)</f>
        <v>21.15</v>
      </c>
      <c r="AP192">
        <v>21.15</v>
      </c>
      <c r="AQ192" s="15">
        <f t="shared" si="2"/>
        <v>6.8485714285714279</v>
      </c>
    </row>
    <row r="193" spans="1:43" x14ac:dyDescent="0.25">
      <c r="A193" t="s">
        <v>1774</v>
      </c>
      <c r="B193" t="s">
        <v>32</v>
      </c>
      <c r="C193" t="s">
        <v>92</v>
      </c>
      <c r="D193" t="s">
        <v>93</v>
      </c>
      <c r="E193">
        <v>43582</v>
      </c>
      <c r="F193" t="s">
        <v>106</v>
      </c>
      <c r="G193">
        <v>3305</v>
      </c>
      <c r="H193">
        <v>701</v>
      </c>
      <c r="I193" t="s">
        <v>1839</v>
      </c>
      <c r="J193" t="s">
        <v>73</v>
      </c>
      <c r="K193" t="s">
        <v>44</v>
      </c>
      <c r="L193" t="s">
        <v>74</v>
      </c>
      <c r="M193">
        <v>900</v>
      </c>
      <c r="N193">
        <v>1350</v>
      </c>
      <c r="O193" t="s">
        <v>64</v>
      </c>
      <c r="P193">
        <v>301</v>
      </c>
      <c r="Q193" t="s">
        <v>65</v>
      </c>
      <c r="R193">
        <v>1</v>
      </c>
      <c r="S193" s="1">
        <v>43479</v>
      </c>
      <c r="T193" s="1">
        <v>43607</v>
      </c>
      <c r="U193" t="s">
        <v>524</v>
      </c>
      <c r="V193" t="s">
        <v>39</v>
      </c>
      <c r="W193">
        <v>0</v>
      </c>
      <c r="X193">
        <v>0</v>
      </c>
      <c r="Y193">
        <v>400</v>
      </c>
      <c r="Z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0.1943</v>
      </c>
      <c r="AK193" t="s">
        <v>826</v>
      </c>
      <c r="AL193" t="s">
        <v>1061</v>
      </c>
      <c r="AN193">
        <v>80</v>
      </c>
      <c r="AO193">
        <f>VLOOKUP(CONCATENATE(F193,TRIM(G193)),'Avg Attend'!$A$2:$D$252,4,FALSE)</f>
        <v>31.25</v>
      </c>
      <c r="AP193">
        <v>31.25</v>
      </c>
      <c r="AQ193" s="15">
        <f t="shared" si="2"/>
        <v>4.7619047619047619</v>
      </c>
    </row>
    <row r="194" spans="1:43" x14ac:dyDescent="0.25">
      <c r="A194" t="s">
        <v>1774</v>
      </c>
      <c r="B194" t="s">
        <v>32</v>
      </c>
      <c r="C194" t="s">
        <v>92</v>
      </c>
      <c r="D194" t="s">
        <v>93</v>
      </c>
      <c r="E194">
        <v>46777</v>
      </c>
      <c r="F194" t="s">
        <v>106</v>
      </c>
      <c r="G194">
        <v>3340</v>
      </c>
      <c r="H194">
        <v>201</v>
      </c>
      <c r="I194" t="s">
        <v>311</v>
      </c>
      <c r="J194" t="s">
        <v>35</v>
      </c>
      <c r="K194" t="s">
        <v>44</v>
      </c>
      <c r="L194" t="s">
        <v>108</v>
      </c>
      <c r="M194">
        <v>815</v>
      </c>
      <c r="N194">
        <v>1005</v>
      </c>
      <c r="O194" t="s">
        <v>46</v>
      </c>
      <c r="P194">
        <v>324</v>
      </c>
      <c r="Q194" t="s">
        <v>47</v>
      </c>
      <c r="R194">
        <v>1</v>
      </c>
      <c r="S194" s="1">
        <v>43479</v>
      </c>
      <c r="T194" s="1">
        <v>43607</v>
      </c>
      <c r="U194" t="s">
        <v>448</v>
      </c>
      <c r="V194" t="s">
        <v>39</v>
      </c>
      <c r="W194">
        <v>0</v>
      </c>
      <c r="X194">
        <v>0</v>
      </c>
      <c r="Y194">
        <v>300</v>
      </c>
      <c r="Z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0.4</v>
      </c>
      <c r="AK194" t="s">
        <v>992</v>
      </c>
      <c r="AL194" t="s">
        <v>913</v>
      </c>
      <c r="AN194">
        <v>168</v>
      </c>
      <c r="AO194">
        <f>VLOOKUP(CONCATENATE(F194,TRIM(G194)),'Avg Attend'!$A$2:$D$252,4,FALSE)</f>
        <v>21.92</v>
      </c>
      <c r="AP194">
        <v>21.92</v>
      </c>
      <c r="AQ194" s="15">
        <f t="shared" si="2"/>
        <v>7.0144000000000011</v>
      </c>
    </row>
    <row r="195" spans="1:43" x14ac:dyDescent="0.25">
      <c r="A195" t="s">
        <v>1774</v>
      </c>
      <c r="B195" t="s">
        <v>32</v>
      </c>
      <c r="C195" t="s">
        <v>92</v>
      </c>
      <c r="D195" t="s">
        <v>93</v>
      </c>
      <c r="E195">
        <v>46778</v>
      </c>
      <c r="F195" t="s">
        <v>106</v>
      </c>
      <c r="G195">
        <v>3340</v>
      </c>
      <c r="H195">
        <v>202</v>
      </c>
      <c r="I195" t="s">
        <v>311</v>
      </c>
      <c r="J195" t="s">
        <v>35</v>
      </c>
      <c r="K195" t="s">
        <v>44</v>
      </c>
      <c r="L195" t="s">
        <v>45</v>
      </c>
      <c r="M195">
        <v>1345</v>
      </c>
      <c r="N195">
        <v>1605</v>
      </c>
      <c r="O195" t="s">
        <v>46</v>
      </c>
      <c r="Q195" t="s">
        <v>47</v>
      </c>
      <c r="R195">
        <v>1</v>
      </c>
      <c r="S195" s="1">
        <v>43479</v>
      </c>
      <c r="T195" s="1">
        <v>43607</v>
      </c>
      <c r="U195" t="s">
        <v>431</v>
      </c>
      <c r="V195" t="s">
        <v>39</v>
      </c>
      <c r="W195">
        <v>0</v>
      </c>
      <c r="X195">
        <v>0</v>
      </c>
      <c r="Y195">
        <v>300</v>
      </c>
      <c r="Z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0.4</v>
      </c>
      <c r="AK195" t="s">
        <v>1829</v>
      </c>
      <c r="AL195" t="s">
        <v>1262</v>
      </c>
      <c r="AN195">
        <v>176.8</v>
      </c>
      <c r="AO195">
        <f>VLOOKUP(CONCATENATE(F195,TRIM(G195)),'Avg Attend'!$A$2:$D$252,4,FALSE)</f>
        <v>21.92</v>
      </c>
      <c r="AP195">
        <v>21.92</v>
      </c>
      <c r="AQ195" s="15">
        <f t="shared" ref="AQ195:AQ258" si="3">AP195*AN195/525</f>
        <v>7.3818209523809539</v>
      </c>
    </row>
    <row r="196" spans="1:43" x14ac:dyDescent="0.25">
      <c r="A196" t="s">
        <v>1774</v>
      </c>
      <c r="B196" t="s">
        <v>32</v>
      </c>
      <c r="C196" t="s">
        <v>92</v>
      </c>
      <c r="D196" t="s">
        <v>93</v>
      </c>
      <c r="E196">
        <v>46458</v>
      </c>
      <c r="F196" t="s">
        <v>106</v>
      </c>
      <c r="G196">
        <v>3340</v>
      </c>
      <c r="H196">
        <v>301</v>
      </c>
      <c r="I196" t="s">
        <v>311</v>
      </c>
      <c r="J196" t="s">
        <v>76</v>
      </c>
      <c r="K196" t="s">
        <v>44</v>
      </c>
      <c r="L196" t="s">
        <v>45</v>
      </c>
      <c r="M196">
        <v>1830</v>
      </c>
      <c r="N196">
        <v>2045</v>
      </c>
      <c r="O196" t="s">
        <v>399</v>
      </c>
      <c r="Q196" t="s">
        <v>97</v>
      </c>
      <c r="R196">
        <v>1</v>
      </c>
      <c r="S196" s="1">
        <v>43479</v>
      </c>
      <c r="T196" s="1">
        <v>43607</v>
      </c>
      <c r="U196" t="s">
        <v>959</v>
      </c>
      <c r="V196" t="s">
        <v>39</v>
      </c>
      <c r="W196">
        <v>0</v>
      </c>
      <c r="X196">
        <v>0</v>
      </c>
      <c r="Y196">
        <v>200</v>
      </c>
      <c r="Z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0.4</v>
      </c>
      <c r="AK196" t="s">
        <v>811</v>
      </c>
      <c r="AL196" t="s">
        <v>933</v>
      </c>
      <c r="AN196">
        <v>170</v>
      </c>
      <c r="AO196">
        <f>VLOOKUP(CONCATENATE(F196,TRIM(G196)),'Avg Attend'!$A$2:$D$252,4,FALSE)</f>
        <v>21.92</v>
      </c>
      <c r="AP196">
        <v>21.92</v>
      </c>
      <c r="AQ196" s="15">
        <f t="shared" si="3"/>
        <v>7.0979047619047622</v>
      </c>
    </row>
    <row r="197" spans="1:43" x14ac:dyDescent="0.25">
      <c r="A197" t="s">
        <v>1774</v>
      </c>
      <c r="B197" t="s">
        <v>32</v>
      </c>
      <c r="C197" t="s">
        <v>92</v>
      </c>
      <c r="D197" t="s">
        <v>93</v>
      </c>
      <c r="E197">
        <v>47716</v>
      </c>
      <c r="F197" t="s">
        <v>106</v>
      </c>
      <c r="G197">
        <v>3340</v>
      </c>
      <c r="H197">
        <v>303</v>
      </c>
      <c r="I197" t="s">
        <v>311</v>
      </c>
      <c r="J197" t="s">
        <v>35</v>
      </c>
      <c r="K197" t="s">
        <v>44</v>
      </c>
      <c r="L197" t="s">
        <v>108</v>
      </c>
      <c r="M197">
        <v>815</v>
      </c>
      <c r="N197">
        <v>1005</v>
      </c>
      <c r="O197" t="s">
        <v>399</v>
      </c>
      <c r="Q197" t="s">
        <v>97</v>
      </c>
      <c r="R197">
        <v>1</v>
      </c>
      <c r="S197" s="1">
        <v>43479</v>
      </c>
      <c r="T197" s="1">
        <v>43607</v>
      </c>
      <c r="U197" t="s">
        <v>474</v>
      </c>
      <c r="V197" t="s">
        <v>39</v>
      </c>
      <c r="W197">
        <v>0</v>
      </c>
      <c r="X197">
        <v>0</v>
      </c>
      <c r="Y197">
        <v>200</v>
      </c>
      <c r="Z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0.4</v>
      </c>
      <c r="AK197" t="s">
        <v>992</v>
      </c>
      <c r="AL197" t="s">
        <v>933</v>
      </c>
      <c r="AN197">
        <v>168</v>
      </c>
      <c r="AO197">
        <f>VLOOKUP(CONCATENATE(F197,TRIM(G197)),'Avg Attend'!$A$2:$D$252,4,FALSE)</f>
        <v>21.92</v>
      </c>
      <c r="AP197">
        <v>21.92</v>
      </c>
      <c r="AQ197" s="15">
        <f t="shared" si="3"/>
        <v>7.0144000000000011</v>
      </c>
    </row>
    <row r="198" spans="1:43" x14ac:dyDescent="0.25">
      <c r="A198" t="s">
        <v>1774</v>
      </c>
      <c r="B198" t="s">
        <v>32</v>
      </c>
      <c r="C198" t="s">
        <v>92</v>
      </c>
      <c r="D198" t="s">
        <v>93</v>
      </c>
      <c r="E198">
        <v>47702</v>
      </c>
      <c r="F198" t="s">
        <v>106</v>
      </c>
      <c r="G198">
        <v>3340</v>
      </c>
      <c r="H198">
        <v>402</v>
      </c>
      <c r="I198" t="s">
        <v>311</v>
      </c>
      <c r="J198" t="s">
        <v>35</v>
      </c>
      <c r="K198" t="s">
        <v>44</v>
      </c>
      <c r="L198" t="s">
        <v>45</v>
      </c>
      <c r="M198">
        <v>1520</v>
      </c>
      <c r="N198">
        <v>1735</v>
      </c>
      <c r="O198" t="s">
        <v>55</v>
      </c>
      <c r="Q198" t="s">
        <v>56</v>
      </c>
      <c r="R198">
        <v>1</v>
      </c>
      <c r="S198" s="1">
        <v>43479</v>
      </c>
      <c r="T198" s="1">
        <v>43607</v>
      </c>
      <c r="U198" t="s">
        <v>456</v>
      </c>
      <c r="V198" t="s">
        <v>39</v>
      </c>
      <c r="W198">
        <v>0</v>
      </c>
      <c r="X198">
        <v>0</v>
      </c>
      <c r="Y198">
        <v>500</v>
      </c>
      <c r="Z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0.4</v>
      </c>
      <c r="AK198" t="s">
        <v>960</v>
      </c>
      <c r="AL198" t="s">
        <v>829</v>
      </c>
      <c r="AN198">
        <v>170</v>
      </c>
      <c r="AO198">
        <f>VLOOKUP(CONCATENATE(F198,TRIM(G198)),'Avg Attend'!$A$2:$D$252,4,FALSE)</f>
        <v>21.92</v>
      </c>
      <c r="AP198">
        <v>21.92</v>
      </c>
      <c r="AQ198" s="15">
        <f t="shared" si="3"/>
        <v>7.0979047619047622</v>
      </c>
    </row>
    <row r="199" spans="1:43" x14ac:dyDescent="0.25">
      <c r="A199" t="s">
        <v>1774</v>
      </c>
      <c r="B199" t="s">
        <v>32</v>
      </c>
      <c r="C199" t="s">
        <v>92</v>
      </c>
      <c r="D199" t="s">
        <v>93</v>
      </c>
      <c r="E199">
        <v>46160</v>
      </c>
      <c r="F199" t="s">
        <v>106</v>
      </c>
      <c r="G199">
        <v>3340</v>
      </c>
      <c r="H199">
        <v>701</v>
      </c>
      <c r="I199" t="s">
        <v>311</v>
      </c>
      <c r="J199" t="s">
        <v>76</v>
      </c>
      <c r="K199" t="s">
        <v>44</v>
      </c>
      <c r="L199" t="s">
        <v>520</v>
      </c>
      <c r="M199" t="s">
        <v>531</v>
      </c>
      <c r="N199" t="s">
        <v>545</v>
      </c>
      <c r="O199" t="s">
        <v>494</v>
      </c>
      <c r="P199" t="s">
        <v>549</v>
      </c>
      <c r="Q199" t="s">
        <v>65</v>
      </c>
      <c r="R199">
        <v>1</v>
      </c>
      <c r="S199" s="1">
        <v>43479</v>
      </c>
      <c r="T199" s="1">
        <v>43607</v>
      </c>
      <c r="U199" t="s">
        <v>1661</v>
      </c>
      <c r="V199" t="s">
        <v>39</v>
      </c>
      <c r="W199">
        <v>0</v>
      </c>
      <c r="X199">
        <v>0</v>
      </c>
      <c r="Y199">
        <v>400</v>
      </c>
      <c r="Z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0.4</v>
      </c>
      <c r="AK199" t="s">
        <v>1106</v>
      </c>
      <c r="AL199" t="s">
        <v>1662</v>
      </c>
      <c r="AN199">
        <v>340</v>
      </c>
      <c r="AO199">
        <f>VLOOKUP(CONCATENATE(F199,TRIM(G199)),'Avg Attend'!$A$2:$D$252,4,FALSE)</f>
        <v>21.92</v>
      </c>
      <c r="AP199">
        <v>21.92</v>
      </c>
      <c r="AQ199" s="15">
        <f t="shared" si="3"/>
        <v>14.195809523809524</v>
      </c>
    </row>
    <row r="200" spans="1:43" x14ac:dyDescent="0.25">
      <c r="A200" t="s">
        <v>1774</v>
      </c>
      <c r="B200" t="s">
        <v>32</v>
      </c>
      <c r="C200" t="s">
        <v>92</v>
      </c>
      <c r="D200" t="s">
        <v>93</v>
      </c>
      <c r="E200">
        <v>48126</v>
      </c>
      <c r="F200" t="s">
        <v>106</v>
      </c>
      <c r="G200">
        <v>3340</v>
      </c>
      <c r="H200">
        <v>704</v>
      </c>
      <c r="I200" t="s">
        <v>311</v>
      </c>
      <c r="J200" t="s">
        <v>35</v>
      </c>
      <c r="K200" t="s">
        <v>44</v>
      </c>
      <c r="L200" t="s">
        <v>480</v>
      </c>
      <c r="M200" t="s">
        <v>492</v>
      </c>
      <c r="N200" t="s">
        <v>493</v>
      </c>
      <c r="O200" t="s">
        <v>494</v>
      </c>
      <c r="P200" t="s">
        <v>523</v>
      </c>
      <c r="Q200" t="s">
        <v>65</v>
      </c>
      <c r="R200">
        <v>1</v>
      </c>
      <c r="S200" s="1">
        <v>43479</v>
      </c>
      <c r="T200" s="1">
        <v>43607</v>
      </c>
      <c r="U200" t="s">
        <v>1840</v>
      </c>
      <c r="V200" t="s">
        <v>39</v>
      </c>
      <c r="W200">
        <v>0</v>
      </c>
      <c r="X200">
        <v>0</v>
      </c>
      <c r="Y200">
        <v>450</v>
      </c>
      <c r="Z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0.4</v>
      </c>
      <c r="AK200" t="s">
        <v>928</v>
      </c>
      <c r="AL200" t="s">
        <v>1104</v>
      </c>
      <c r="AN200">
        <v>336</v>
      </c>
      <c r="AO200">
        <f>VLOOKUP(CONCATENATE(F200,TRIM(G200)),'Avg Attend'!$A$2:$D$252,4,FALSE)</f>
        <v>21.92</v>
      </c>
      <c r="AP200">
        <v>21.92</v>
      </c>
      <c r="AQ200" s="15">
        <f t="shared" si="3"/>
        <v>14.028800000000002</v>
      </c>
    </row>
    <row r="201" spans="1:43" x14ac:dyDescent="0.25">
      <c r="A201" t="s">
        <v>1774</v>
      </c>
      <c r="B201" t="s">
        <v>32</v>
      </c>
      <c r="C201" t="s">
        <v>92</v>
      </c>
      <c r="D201" t="s">
        <v>93</v>
      </c>
      <c r="E201">
        <v>48127</v>
      </c>
      <c r="F201" t="s">
        <v>106</v>
      </c>
      <c r="G201">
        <v>3340</v>
      </c>
      <c r="H201">
        <v>705</v>
      </c>
      <c r="I201" t="s">
        <v>311</v>
      </c>
      <c r="J201" t="s">
        <v>35</v>
      </c>
      <c r="K201" t="s">
        <v>44</v>
      </c>
      <c r="L201" t="s">
        <v>45</v>
      </c>
      <c r="M201">
        <v>1900</v>
      </c>
      <c r="N201">
        <v>2115</v>
      </c>
      <c r="O201" t="s">
        <v>64</v>
      </c>
      <c r="P201">
        <v>319</v>
      </c>
      <c r="Q201" t="s">
        <v>65</v>
      </c>
      <c r="R201">
        <v>1</v>
      </c>
      <c r="S201" s="1">
        <v>43479</v>
      </c>
      <c r="T201" s="1">
        <v>43607</v>
      </c>
      <c r="U201" t="s">
        <v>379</v>
      </c>
      <c r="V201" t="s">
        <v>39</v>
      </c>
      <c r="W201">
        <v>0</v>
      </c>
      <c r="X201">
        <v>0</v>
      </c>
      <c r="Y201">
        <v>450</v>
      </c>
      <c r="Z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0.4</v>
      </c>
      <c r="AK201" t="s">
        <v>905</v>
      </c>
      <c r="AL201" t="s">
        <v>906</v>
      </c>
      <c r="AN201">
        <v>170</v>
      </c>
      <c r="AO201">
        <f>VLOOKUP(CONCATENATE(F201,TRIM(G201)),'Avg Attend'!$A$2:$D$252,4,FALSE)</f>
        <v>21.92</v>
      </c>
      <c r="AP201">
        <v>21.92</v>
      </c>
      <c r="AQ201" s="15">
        <f t="shared" si="3"/>
        <v>7.0979047619047622</v>
      </c>
    </row>
    <row r="202" spans="1:43" x14ac:dyDescent="0.25">
      <c r="A202" t="s">
        <v>1774</v>
      </c>
      <c r="B202" t="s">
        <v>32</v>
      </c>
      <c r="C202" t="s">
        <v>92</v>
      </c>
      <c r="D202" t="s">
        <v>93</v>
      </c>
      <c r="E202">
        <v>47782</v>
      </c>
      <c r="F202" t="s">
        <v>106</v>
      </c>
      <c r="G202">
        <v>3350</v>
      </c>
      <c r="H202">
        <v>101</v>
      </c>
      <c r="I202" t="s">
        <v>312</v>
      </c>
      <c r="J202" t="s">
        <v>35</v>
      </c>
      <c r="K202" t="s">
        <v>44</v>
      </c>
      <c r="L202" t="s">
        <v>45</v>
      </c>
      <c r="M202">
        <v>840</v>
      </c>
      <c r="N202">
        <v>1100</v>
      </c>
      <c r="O202" t="s">
        <v>188</v>
      </c>
      <c r="P202">
        <v>223</v>
      </c>
      <c r="Q202" t="s">
        <v>37</v>
      </c>
      <c r="R202">
        <v>1</v>
      </c>
      <c r="S202" s="1">
        <v>43479</v>
      </c>
      <c r="T202" s="1">
        <v>43607</v>
      </c>
      <c r="U202" t="s">
        <v>1841</v>
      </c>
      <c r="V202" t="s">
        <v>39</v>
      </c>
      <c r="W202">
        <v>0</v>
      </c>
      <c r="X202">
        <v>0</v>
      </c>
      <c r="Y202">
        <v>200</v>
      </c>
      <c r="Z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0.4</v>
      </c>
      <c r="AK202" t="s">
        <v>1842</v>
      </c>
      <c r="AL202" t="s">
        <v>1207</v>
      </c>
      <c r="AN202">
        <v>176.8</v>
      </c>
      <c r="AO202">
        <f>VLOOKUP(CONCATENATE(F202,TRIM(G202)),'Avg Attend'!$A$2:$D$252,4,FALSE)</f>
        <v>43.98</v>
      </c>
      <c r="AP202">
        <v>43.98</v>
      </c>
      <c r="AQ202" s="15">
        <f t="shared" si="3"/>
        <v>14.810788571428571</v>
      </c>
    </row>
    <row r="203" spans="1:43" x14ac:dyDescent="0.25">
      <c r="A203" t="s">
        <v>1774</v>
      </c>
      <c r="B203" t="s">
        <v>32</v>
      </c>
      <c r="C203" t="s">
        <v>92</v>
      </c>
      <c r="D203" t="s">
        <v>93</v>
      </c>
      <c r="E203">
        <v>41949</v>
      </c>
      <c r="F203" t="s">
        <v>106</v>
      </c>
      <c r="G203">
        <v>3350</v>
      </c>
      <c r="H203">
        <v>102</v>
      </c>
      <c r="I203" t="s">
        <v>312</v>
      </c>
      <c r="J203" t="s">
        <v>35</v>
      </c>
      <c r="K203" t="s">
        <v>44</v>
      </c>
      <c r="L203" t="s">
        <v>45</v>
      </c>
      <c r="M203">
        <v>1310</v>
      </c>
      <c r="N203">
        <v>1525</v>
      </c>
      <c r="O203" t="s">
        <v>200</v>
      </c>
      <c r="P203">
        <v>380</v>
      </c>
      <c r="Q203" t="s">
        <v>37</v>
      </c>
      <c r="R203">
        <v>1</v>
      </c>
      <c r="S203" s="1">
        <v>43479</v>
      </c>
      <c r="T203" s="1">
        <v>43607</v>
      </c>
      <c r="U203" t="s">
        <v>1077</v>
      </c>
      <c r="V203" t="s">
        <v>39</v>
      </c>
      <c r="W203">
        <v>0</v>
      </c>
      <c r="X203">
        <v>0</v>
      </c>
      <c r="Y203">
        <v>200</v>
      </c>
      <c r="Z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0.4</v>
      </c>
      <c r="AK203" t="s">
        <v>877</v>
      </c>
      <c r="AL203" t="s">
        <v>1078</v>
      </c>
      <c r="AN203">
        <v>170</v>
      </c>
      <c r="AO203">
        <f>VLOOKUP(CONCATENATE(F203,TRIM(G203)),'Avg Attend'!$A$2:$D$252,4,FALSE)</f>
        <v>43.98</v>
      </c>
      <c r="AP203">
        <v>43.98</v>
      </c>
      <c r="AQ203" s="15">
        <f t="shared" si="3"/>
        <v>14.241142857142856</v>
      </c>
    </row>
    <row r="204" spans="1:43" x14ac:dyDescent="0.25">
      <c r="A204" t="s">
        <v>1774</v>
      </c>
      <c r="B204" t="s">
        <v>32</v>
      </c>
      <c r="C204" t="s">
        <v>92</v>
      </c>
      <c r="D204" t="s">
        <v>93</v>
      </c>
      <c r="E204">
        <v>46357</v>
      </c>
      <c r="F204" t="s">
        <v>106</v>
      </c>
      <c r="G204">
        <v>3350</v>
      </c>
      <c r="H204">
        <v>103</v>
      </c>
      <c r="I204" t="s">
        <v>312</v>
      </c>
      <c r="J204" t="s">
        <v>76</v>
      </c>
      <c r="K204" t="s">
        <v>44</v>
      </c>
      <c r="L204" t="s">
        <v>45</v>
      </c>
      <c r="M204">
        <v>1810</v>
      </c>
      <c r="N204">
        <v>2025</v>
      </c>
      <c r="O204" t="s">
        <v>200</v>
      </c>
      <c r="P204">
        <v>250</v>
      </c>
      <c r="Q204" t="s">
        <v>37</v>
      </c>
      <c r="R204">
        <v>1</v>
      </c>
      <c r="S204" s="1">
        <v>43479</v>
      </c>
      <c r="T204" s="1">
        <v>43607</v>
      </c>
      <c r="U204" t="s">
        <v>1843</v>
      </c>
      <c r="V204" t="s">
        <v>39</v>
      </c>
      <c r="W204">
        <v>0</v>
      </c>
      <c r="X204">
        <v>0</v>
      </c>
      <c r="Y204">
        <v>200</v>
      </c>
      <c r="Z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0.4</v>
      </c>
      <c r="AK204" t="s">
        <v>1783</v>
      </c>
      <c r="AL204" t="s">
        <v>1043</v>
      </c>
      <c r="AN204">
        <v>170</v>
      </c>
      <c r="AO204">
        <f>VLOOKUP(CONCATENATE(F204,TRIM(G204)),'Avg Attend'!$A$2:$D$252,4,FALSE)</f>
        <v>43.98</v>
      </c>
      <c r="AP204">
        <v>43.98</v>
      </c>
      <c r="AQ204" s="15">
        <f t="shared" si="3"/>
        <v>14.241142857142856</v>
      </c>
    </row>
    <row r="205" spans="1:43" x14ac:dyDescent="0.25">
      <c r="A205" t="s">
        <v>1774</v>
      </c>
      <c r="B205" t="s">
        <v>32</v>
      </c>
      <c r="C205" t="s">
        <v>92</v>
      </c>
      <c r="D205" t="s">
        <v>93</v>
      </c>
      <c r="E205">
        <v>47529</v>
      </c>
      <c r="F205" t="s">
        <v>106</v>
      </c>
      <c r="G205">
        <v>3400</v>
      </c>
      <c r="H205">
        <v>202</v>
      </c>
      <c r="I205" t="s">
        <v>313</v>
      </c>
      <c r="J205" t="s">
        <v>35</v>
      </c>
      <c r="K205" t="s">
        <v>44</v>
      </c>
      <c r="L205" t="s">
        <v>108</v>
      </c>
      <c r="M205">
        <v>1015</v>
      </c>
      <c r="N205">
        <v>1205</v>
      </c>
      <c r="O205" t="s">
        <v>46</v>
      </c>
      <c r="P205">
        <v>333</v>
      </c>
      <c r="Q205" t="s">
        <v>47</v>
      </c>
      <c r="R205">
        <v>1</v>
      </c>
      <c r="S205" s="1">
        <v>43479</v>
      </c>
      <c r="T205" s="1">
        <v>43607</v>
      </c>
      <c r="U205" t="s">
        <v>379</v>
      </c>
      <c r="V205" t="s">
        <v>39</v>
      </c>
      <c r="W205">
        <v>0</v>
      </c>
      <c r="X205">
        <v>0</v>
      </c>
      <c r="Y205">
        <v>300</v>
      </c>
      <c r="Z205">
        <v>0</v>
      </c>
      <c r="AD205">
        <v>0</v>
      </c>
      <c r="AE205">
        <v>0</v>
      </c>
      <c r="AF205">
        <v>0</v>
      </c>
      <c r="AG205">
        <v>10</v>
      </c>
      <c r="AH205">
        <v>0</v>
      </c>
      <c r="AI205">
        <v>0</v>
      </c>
      <c r="AJ205">
        <v>0.4</v>
      </c>
      <c r="AK205" t="s">
        <v>978</v>
      </c>
      <c r="AL205" t="s">
        <v>1080</v>
      </c>
      <c r="AN205">
        <v>168</v>
      </c>
      <c r="AO205">
        <f>VLOOKUP(CONCATENATE(F205,TRIM(G205)),'Avg Attend'!$A$2:$D$252,4,FALSE)</f>
        <v>22.06</v>
      </c>
      <c r="AP205">
        <v>22.06</v>
      </c>
      <c r="AQ205" s="15">
        <f t="shared" si="3"/>
        <v>7.0591999999999997</v>
      </c>
    </row>
    <row r="206" spans="1:43" x14ac:dyDescent="0.25">
      <c r="A206" t="s">
        <v>1774</v>
      </c>
      <c r="B206" t="s">
        <v>32</v>
      </c>
      <c r="C206" t="s">
        <v>92</v>
      </c>
      <c r="D206" t="s">
        <v>93</v>
      </c>
      <c r="E206">
        <v>45428</v>
      </c>
      <c r="F206" t="s">
        <v>106</v>
      </c>
      <c r="G206">
        <v>3400</v>
      </c>
      <c r="H206">
        <v>302</v>
      </c>
      <c r="I206" t="s">
        <v>313</v>
      </c>
      <c r="J206" t="s">
        <v>35</v>
      </c>
      <c r="K206" t="s">
        <v>44</v>
      </c>
      <c r="L206" t="s">
        <v>108</v>
      </c>
      <c r="M206">
        <v>1015</v>
      </c>
      <c r="N206">
        <v>1205</v>
      </c>
      <c r="O206" t="s">
        <v>399</v>
      </c>
      <c r="Q206" t="s">
        <v>97</v>
      </c>
      <c r="R206">
        <v>1</v>
      </c>
      <c r="S206" s="1">
        <v>43479</v>
      </c>
      <c r="T206" s="1">
        <v>43607</v>
      </c>
      <c r="U206" t="s">
        <v>379</v>
      </c>
      <c r="V206" t="s">
        <v>39</v>
      </c>
      <c r="W206">
        <v>0</v>
      </c>
      <c r="X206">
        <v>0</v>
      </c>
      <c r="Y206">
        <v>200</v>
      </c>
      <c r="Z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0.4</v>
      </c>
      <c r="AK206" t="s">
        <v>978</v>
      </c>
      <c r="AL206" t="s">
        <v>933</v>
      </c>
      <c r="AN206">
        <v>168</v>
      </c>
      <c r="AO206">
        <f>VLOOKUP(CONCATENATE(F206,TRIM(G206)),'Avg Attend'!$A$2:$D$252,4,FALSE)</f>
        <v>22.06</v>
      </c>
      <c r="AP206">
        <v>22.06</v>
      </c>
      <c r="AQ206" s="15">
        <f t="shared" si="3"/>
        <v>7.0591999999999997</v>
      </c>
    </row>
    <row r="207" spans="1:43" x14ac:dyDescent="0.25">
      <c r="A207" t="s">
        <v>1774</v>
      </c>
      <c r="B207" t="s">
        <v>32</v>
      </c>
      <c r="C207" t="s">
        <v>92</v>
      </c>
      <c r="D207" t="s">
        <v>93</v>
      </c>
      <c r="E207">
        <v>41098</v>
      </c>
      <c r="F207" t="s">
        <v>106</v>
      </c>
      <c r="G207">
        <v>3400</v>
      </c>
      <c r="H207">
        <v>401</v>
      </c>
      <c r="I207" t="s">
        <v>313</v>
      </c>
      <c r="J207" t="s">
        <v>35</v>
      </c>
      <c r="K207" t="s">
        <v>44</v>
      </c>
      <c r="L207" t="s">
        <v>480</v>
      </c>
      <c r="M207" t="s">
        <v>485</v>
      </c>
      <c r="N207" t="s">
        <v>486</v>
      </c>
      <c r="O207" t="s">
        <v>483</v>
      </c>
      <c r="Q207" t="s">
        <v>56</v>
      </c>
      <c r="R207">
        <v>1</v>
      </c>
      <c r="S207" s="1">
        <v>43479</v>
      </c>
      <c r="T207" s="1">
        <v>43607</v>
      </c>
      <c r="U207" t="s">
        <v>1081</v>
      </c>
      <c r="V207" t="s">
        <v>39</v>
      </c>
      <c r="W207">
        <v>0</v>
      </c>
      <c r="X207">
        <v>0</v>
      </c>
      <c r="Y207">
        <v>700</v>
      </c>
      <c r="Z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0.4</v>
      </c>
      <c r="AK207" t="s">
        <v>994</v>
      </c>
      <c r="AL207" t="s">
        <v>950</v>
      </c>
      <c r="AN207">
        <v>336</v>
      </c>
      <c r="AO207">
        <f>VLOOKUP(CONCATENATE(F207,TRIM(G207)),'Avg Attend'!$A$2:$D$252,4,FALSE)</f>
        <v>22.06</v>
      </c>
      <c r="AP207">
        <v>22.06</v>
      </c>
      <c r="AQ207" s="15">
        <f t="shared" si="3"/>
        <v>14.118399999999999</v>
      </c>
    </row>
    <row r="208" spans="1:43" x14ac:dyDescent="0.25">
      <c r="A208" t="s">
        <v>1774</v>
      </c>
      <c r="B208" t="s">
        <v>32</v>
      </c>
      <c r="C208" t="s">
        <v>92</v>
      </c>
      <c r="D208" t="s">
        <v>93</v>
      </c>
      <c r="E208">
        <v>41103</v>
      </c>
      <c r="F208" t="s">
        <v>106</v>
      </c>
      <c r="G208">
        <v>3400</v>
      </c>
      <c r="H208">
        <v>402</v>
      </c>
      <c r="I208" t="s">
        <v>313</v>
      </c>
      <c r="J208" t="s">
        <v>35</v>
      </c>
      <c r="K208" t="s">
        <v>44</v>
      </c>
      <c r="L208" t="s">
        <v>108</v>
      </c>
      <c r="M208">
        <v>820</v>
      </c>
      <c r="N208">
        <v>1010</v>
      </c>
      <c r="O208" t="s">
        <v>55</v>
      </c>
      <c r="Q208" t="s">
        <v>56</v>
      </c>
      <c r="R208">
        <v>1</v>
      </c>
      <c r="S208" s="1">
        <v>43479</v>
      </c>
      <c r="T208" s="1">
        <v>43607</v>
      </c>
      <c r="U208" t="s">
        <v>383</v>
      </c>
      <c r="V208" t="s">
        <v>39</v>
      </c>
      <c r="W208">
        <v>0</v>
      </c>
      <c r="X208">
        <v>0</v>
      </c>
      <c r="Y208">
        <v>600</v>
      </c>
      <c r="Z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0.4</v>
      </c>
      <c r="AK208" t="s">
        <v>897</v>
      </c>
      <c r="AL208" t="s">
        <v>829</v>
      </c>
      <c r="AN208">
        <v>168</v>
      </c>
      <c r="AO208">
        <f>VLOOKUP(CONCATENATE(F208,TRIM(G208)),'Avg Attend'!$A$2:$D$252,4,FALSE)</f>
        <v>22.06</v>
      </c>
      <c r="AP208">
        <v>22.06</v>
      </c>
      <c r="AQ208" s="15">
        <f t="shared" si="3"/>
        <v>7.0591999999999997</v>
      </c>
    </row>
    <row r="209" spans="1:43" x14ac:dyDescent="0.25">
      <c r="A209" t="s">
        <v>1774</v>
      </c>
      <c r="B209" t="s">
        <v>32</v>
      </c>
      <c r="C209" t="s">
        <v>92</v>
      </c>
      <c r="D209" t="s">
        <v>93</v>
      </c>
      <c r="E209">
        <v>47423</v>
      </c>
      <c r="F209" t="s">
        <v>106</v>
      </c>
      <c r="G209">
        <v>3400</v>
      </c>
      <c r="H209">
        <v>404</v>
      </c>
      <c r="I209" t="s">
        <v>313</v>
      </c>
      <c r="J209" t="s">
        <v>35</v>
      </c>
      <c r="K209" t="s">
        <v>44</v>
      </c>
      <c r="L209" t="s">
        <v>108</v>
      </c>
      <c r="M209">
        <v>1020</v>
      </c>
      <c r="N209">
        <v>1210</v>
      </c>
      <c r="O209" t="s">
        <v>55</v>
      </c>
      <c r="Q209" t="s">
        <v>56</v>
      </c>
      <c r="R209">
        <v>1</v>
      </c>
      <c r="S209" s="1">
        <v>43479</v>
      </c>
      <c r="T209" s="1">
        <v>43607</v>
      </c>
      <c r="U209" t="s">
        <v>563</v>
      </c>
      <c r="V209" t="s">
        <v>39</v>
      </c>
      <c r="W209">
        <v>0</v>
      </c>
      <c r="X209">
        <v>0</v>
      </c>
      <c r="Y209">
        <v>500</v>
      </c>
      <c r="Z209">
        <v>0</v>
      </c>
      <c r="AD209">
        <v>0</v>
      </c>
      <c r="AE209">
        <v>0</v>
      </c>
      <c r="AF209">
        <v>0</v>
      </c>
      <c r="AG209">
        <v>500</v>
      </c>
      <c r="AH209">
        <v>0</v>
      </c>
      <c r="AI209">
        <v>0</v>
      </c>
      <c r="AJ209">
        <v>0.4</v>
      </c>
      <c r="AK209" t="s">
        <v>899</v>
      </c>
      <c r="AL209" t="s">
        <v>829</v>
      </c>
      <c r="AN209">
        <v>168</v>
      </c>
      <c r="AO209">
        <f>VLOOKUP(CONCATENATE(F209,TRIM(G209)),'Avg Attend'!$A$2:$D$252,4,FALSE)</f>
        <v>22.06</v>
      </c>
      <c r="AP209">
        <v>22.06</v>
      </c>
      <c r="AQ209" s="15">
        <f t="shared" si="3"/>
        <v>7.0591999999999997</v>
      </c>
    </row>
    <row r="210" spans="1:43" x14ac:dyDescent="0.25">
      <c r="A210" t="s">
        <v>1774</v>
      </c>
      <c r="B210" t="s">
        <v>32</v>
      </c>
      <c r="C210" t="s">
        <v>92</v>
      </c>
      <c r="D210" t="s">
        <v>93</v>
      </c>
      <c r="E210">
        <v>41702</v>
      </c>
      <c r="F210" t="s">
        <v>106</v>
      </c>
      <c r="G210">
        <v>3400</v>
      </c>
      <c r="H210">
        <v>405</v>
      </c>
      <c r="I210" t="s">
        <v>313</v>
      </c>
      <c r="J210" t="s">
        <v>35</v>
      </c>
      <c r="K210" t="s">
        <v>44</v>
      </c>
      <c r="L210" t="s">
        <v>108</v>
      </c>
      <c r="M210">
        <v>1020</v>
      </c>
      <c r="N210">
        <v>1210</v>
      </c>
      <c r="O210" t="s">
        <v>55</v>
      </c>
      <c r="Q210" t="s">
        <v>56</v>
      </c>
      <c r="R210">
        <v>1</v>
      </c>
      <c r="S210" s="1">
        <v>43479</v>
      </c>
      <c r="T210" s="1">
        <v>43607</v>
      </c>
      <c r="U210" t="s">
        <v>446</v>
      </c>
      <c r="V210" t="s">
        <v>39</v>
      </c>
      <c r="W210">
        <v>0</v>
      </c>
      <c r="X210">
        <v>0</v>
      </c>
      <c r="Y210">
        <v>600</v>
      </c>
      <c r="Z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0.4</v>
      </c>
      <c r="AK210" t="s">
        <v>899</v>
      </c>
      <c r="AL210" t="s">
        <v>829</v>
      </c>
      <c r="AN210">
        <v>168</v>
      </c>
      <c r="AO210">
        <f>VLOOKUP(CONCATENATE(F210,TRIM(G210)),'Avg Attend'!$A$2:$D$252,4,FALSE)</f>
        <v>22.06</v>
      </c>
      <c r="AP210">
        <v>22.06</v>
      </c>
      <c r="AQ210" s="15">
        <f t="shared" si="3"/>
        <v>7.0591999999999997</v>
      </c>
    </row>
    <row r="211" spans="1:43" x14ac:dyDescent="0.25">
      <c r="A211" t="s">
        <v>1774</v>
      </c>
      <c r="B211" t="s">
        <v>32</v>
      </c>
      <c r="C211" t="s">
        <v>92</v>
      </c>
      <c r="D211" t="s">
        <v>93</v>
      </c>
      <c r="E211">
        <v>44006</v>
      </c>
      <c r="F211" t="s">
        <v>106</v>
      </c>
      <c r="G211">
        <v>3400</v>
      </c>
      <c r="H211">
        <v>406</v>
      </c>
      <c r="I211" t="s">
        <v>313</v>
      </c>
      <c r="J211" t="s">
        <v>35</v>
      </c>
      <c r="K211" t="s">
        <v>44</v>
      </c>
      <c r="L211" t="s">
        <v>108</v>
      </c>
      <c r="M211">
        <v>1020</v>
      </c>
      <c r="N211">
        <v>1210</v>
      </c>
      <c r="O211" t="s">
        <v>55</v>
      </c>
      <c r="Q211" t="s">
        <v>56</v>
      </c>
      <c r="R211">
        <v>1</v>
      </c>
      <c r="S211" s="1">
        <v>43479</v>
      </c>
      <c r="T211" s="1">
        <v>43607</v>
      </c>
      <c r="U211" t="s">
        <v>540</v>
      </c>
      <c r="V211" t="s">
        <v>39</v>
      </c>
      <c r="W211">
        <v>0</v>
      </c>
      <c r="X211">
        <v>0</v>
      </c>
      <c r="Y211">
        <v>900</v>
      </c>
      <c r="Z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0.4</v>
      </c>
      <c r="AK211" t="s">
        <v>899</v>
      </c>
      <c r="AL211" t="s">
        <v>829</v>
      </c>
      <c r="AN211">
        <v>168</v>
      </c>
      <c r="AO211">
        <f>VLOOKUP(CONCATENATE(F211,TRIM(G211)),'Avg Attend'!$A$2:$D$252,4,FALSE)</f>
        <v>22.06</v>
      </c>
      <c r="AP211">
        <v>22.06</v>
      </c>
      <c r="AQ211" s="15">
        <f t="shared" si="3"/>
        <v>7.0591999999999997</v>
      </c>
    </row>
    <row r="212" spans="1:43" x14ac:dyDescent="0.25">
      <c r="A212" t="s">
        <v>1774</v>
      </c>
      <c r="B212" t="s">
        <v>32</v>
      </c>
      <c r="C212" t="s">
        <v>92</v>
      </c>
      <c r="D212" t="s">
        <v>93</v>
      </c>
      <c r="E212">
        <v>45573</v>
      </c>
      <c r="F212" t="s">
        <v>106</v>
      </c>
      <c r="G212">
        <v>3400</v>
      </c>
      <c r="H212">
        <v>407</v>
      </c>
      <c r="I212" t="s">
        <v>313</v>
      </c>
      <c r="J212" t="s">
        <v>35</v>
      </c>
      <c r="K212" t="s">
        <v>44</v>
      </c>
      <c r="L212" t="s">
        <v>108</v>
      </c>
      <c r="M212">
        <v>1320</v>
      </c>
      <c r="N212">
        <v>1510</v>
      </c>
      <c r="O212" t="s">
        <v>55</v>
      </c>
      <c r="Q212" t="s">
        <v>56</v>
      </c>
      <c r="R212">
        <v>1</v>
      </c>
      <c r="S212" s="1">
        <v>43479</v>
      </c>
      <c r="T212" s="1">
        <v>43607</v>
      </c>
      <c r="U212" t="s">
        <v>443</v>
      </c>
      <c r="V212" t="s">
        <v>39</v>
      </c>
      <c r="W212">
        <v>0</v>
      </c>
      <c r="X212">
        <v>0</v>
      </c>
      <c r="Y212">
        <v>500</v>
      </c>
      <c r="Z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0.4</v>
      </c>
      <c r="AK212" t="s">
        <v>901</v>
      </c>
      <c r="AL212" t="s">
        <v>829</v>
      </c>
      <c r="AN212">
        <v>168</v>
      </c>
      <c r="AO212">
        <f>VLOOKUP(CONCATENATE(F212,TRIM(G212)),'Avg Attend'!$A$2:$D$252,4,FALSE)</f>
        <v>22.06</v>
      </c>
      <c r="AP212">
        <v>22.06</v>
      </c>
      <c r="AQ212" s="15">
        <f t="shared" si="3"/>
        <v>7.0591999999999997</v>
      </c>
    </row>
    <row r="213" spans="1:43" x14ac:dyDescent="0.25">
      <c r="A213" t="s">
        <v>1774</v>
      </c>
      <c r="B213" t="s">
        <v>32</v>
      </c>
      <c r="C213" t="s">
        <v>92</v>
      </c>
      <c r="D213" t="s">
        <v>93</v>
      </c>
      <c r="E213">
        <v>41108</v>
      </c>
      <c r="F213" t="s">
        <v>106</v>
      </c>
      <c r="G213">
        <v>3400</v>
      </c>
      <c r="H213">
        <v>409</v>
      </c>
      <c r="I213" t="s">
        <v>313</v>
      </c>
      <c r="J213" t="s">
        <v>76</v>
      </c>
      <c r="K213" t="s">
        <v>44</v>
      </c>
      <c r="L213" t="s">
        <v>45</v>
      </c>
      <c r="M213">
        <v>1835</v>
      </c>
      <c r="N213">
        <v>2050</v>
      </c>
      <c r="O213" t="s">
        <v>55</v>
      </c>
      <c r="Q213" t="s">
        <v>56</v>
      </c>
      <c r="R213">
        <v>1</v>
      </c>
      <c r="S213" s="1">
        <v>43479</v>
      </c>
      <c r="T213" s="1">
        <v>43607</v>
      </c>
      <c r="U213" t="s">
        <v>937</v>
      </c>
      <c r="V213" t="s">
        <v>39</v>
      </c>
      <c r="W213">
        <v>0</v>
      </c>
      <c r="X213">
        <v>0</v>
      </c>
      <c r="Y213">
        <v>900</v>
      </c>
      <c r="Z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0.4</v>
      </c>
      <c r="AK213" t="s">
        <v>900</v>
      </c>
      <c r="AL213" t="s">
        <v>829</v>
      </c>
      <c r="AN213">
        <v>170</v>
      </c>
      <c r="AO213">
        <f>VLOOKUP(CONCATENATE(F213,TRIM(G213)),'Avg Attend'!$A$2:$D$252,4,FALSE)</f>
        <v>22.06</v>
      </c>
      <c r="AP213">
        <v>22.06</v>
      </c>
      <c r="AQ213" s="15">
        <f t="shared" si="3"/>
        <v>7.1432380952380949</v>
      </c>
    </row>
    <row r="214" spans="1:43" x14ac:dyDescent="0.25">
      <c r="A214" t="s">
        <v>1774</v>
      </c>
      <c r="B214" t="s">
        <v>32</v>
      </c>
      <c r="C214" t="s">
        <v>92</v>
      </c>
      <c r="D214" t="s">
        <v>93</v>
      </c>
      <c r="E214">
        <v>43588</v>
      </c>
      <c r="F214" t="s">
        <v>106</v>
      </c>
      <c r="G214">
        <v>3400</v>
      </c>
      <c r="H214">
        <v>501</v>
      </c>
      <c r="I214" t="s">
        <v>313</v>
      </c>
      <c r="J214" t="s">
        <v>35</v>
      </c>
      <c r="K214" t="s">
        <v>44</v>
      </c>
      <c r="L214" t="s">
        <v>480</v>
      </c>
      <c r="M214" t="s">
        <v>517</v>
      </c>
      <c r="N214" t="s">
        <v>518</v>
      </c>
      <c r="O214" t="s">
        <v>519</v>
      </c>
      <c r="P214" t="s">
        <v>734</v>
      </c>
      <c r="Q214" t="s">
        <v>51</v>
      </c>
      <c r="R214">
        <v>1</v>
      </c>
      <c r="S214" s="1">
        <v>43479</v>
      </c>
      <c r="T214" s="1">
        <v>43607</v>
      </c>
      <c r="U214" t="s">
        <v>1082</v>
      </c>
      <c r="V214" t="s">
        <v>39</v>
      </c>
      <c r="W214">
        <v>0</v>
      </c>
      <c r="X214">
        <v>0</v>
      </c>
      <c r="Y214">
        <v>200</v>
      </c>
      <c r="Z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0.4</v>
      </c>
      <c r="AK214" t="s">
        <v>1083</v>
      </c>
      <c r="AL214" t="s">
        <v>1084</v>
      </c>
      <c r="AN214">
        <v>336</v>
      </c>
      <c r="AO214">
        <f>VLOOKUP(CONCATENATE(F214,TRIM(G214)),'Avg Attend'!$A$2:$D$252,4,FALSE)</f>
        <v>22.06</v>
      </c>
      <c r="AP214">
        <v>22.06</v>
      </c>
      <c r="AQ214" s="15">
        <f t="shared" si="3"/>
        <v>14.118399999999999</v>
      </c>
    </row>
    <row r="215" spans="1:43" x14ac:dyDescent="0.25">
      <c r="A215" t="s">
        <v>1774</v>
      </c>
      <c r="B215" t="s">
        <v>32</v>
      </c>
      <c r="C215" t="s">
        <v>92</v>
      </c>
      <c r="D215" t="s">
        <v>93</v>
      </c>
      <c r="E215">
        <v>40742</v>
      </c>
      <c r="F215" t="s">
        <v>106</v>
      </c>
      <c r="G215">
        <v>3400</v>
      </c>
      <c r="H215">
        <v>503</v>
      </c>
      <c r="I215" t="s">
        <v>313</v>
      </c>
      <c r="J215" t="s">
        <v>35</v>
      </c>
      <c r="K215" t="s">
        <v>44</v>
      </c>
      <c r="L215" t="s">
        <v>108</v>
      </c>
      <c r="M215">
        <v>1000</v>
      </c>
      <c r="N215">
        <v>1150</v>
      </c>
      <c r="O215" t="s">
        <v>49</v>
      </c>
      <c r="P215">
        <v>818</v>
      </c>
      <c r="Q215" t="s">
        <v>51</v>
      </c>
      <c r="R215">
        <v>1</v>
      </c>
      <c r="S215" s="1">
        <v>43479</v>
      </c>
      <c r="T215" s="1">
        <v>43607</v>
      </c>
      <c r="U215" t="s">
        <v>506</v>
      </c>
      <c r="V215" t="s">
        <v>39</v>
      </c>
      <c r="W215">
        <v>0</v>
      </c>
      <c r="X215">
        <v>0</v>
      </c>
      <c r="Y215">
        <v>200</v>
      </c>
      <c r="Z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0.4</v>
      </c>
      <c r="AK215" t="s">
        <v>883</v>
      </c>
      <c r="AL215" t="s">
        <v>1057</v>
      </c>
      <c r="AN215">
        <v>168</v>
      </c>
      <c r="AO215">
        <f>VLOOKUP(CONCATENATE(F215,TRIM(G215)),'Avg Attend'!$A$2:$D$252,4,FALSE)</f>
        <v>22.06</v>
      </c>
      <c r="AP215">
        <v>22.06</v>
      </c>
      <c r="AQ215" s="15">
        <f t="shared" si="3"/>
        <v>7.0591999999999997</v>
      </c>
    </row>
    <row r="216" spans="1:43" x14ac:dyDescent="0.25">
      <c r="A216" t="s">
        <v>1774</v>
      </c>
      <c r="B216" t="s">
        <v>32</v>
      </c>
      <c r="C216" t="s">
        <v>92</v>
      </c>
      <c r="D216" t="s">
        <v>93</v>
      </c>
      <c r="E216">
        <v>40828</v>
      </c>
      <c r="F216" t="s">
        <v>106</v>
      </c>
      <c r="G216">
        <v>3400</v>
      </c>
      <c r="H216">
        <v>701</v>
      </c>
      <c r="I216" t="s">
        <v>313</v>
      </c>
      <c r="J216" t="s">
        <v>35</v>
      </c>
      <c r="K216" t="s">
        <v>44</v>
      </c>
      <c r="L216" t="s">
        <v>108</v>
      </c>
      <c r="M216">
        <v>830</v>
      </c>
      <c r="N216">
        <v>1020</v>
      </c>
      <c r="O216" t="s">
        <v>64</v>
      </c>
      <c r="P216">
        <v>370</v>
      </c>
      <c r="Q216" t="s">
        <v>65</v>
      </c>
      <c r="R216">
        <v>1</v>
      </c>
      <c r="S216" s="1">
        <v>43479</v>
      </c>
      <c r="T216" s="1">
        <v>43607</v>
      </c>
      <c r="U216" t="s">
        <v>512</v>
      </c>
      <c r="V216" t="s">
        <v>39</v>
      </c>
      <c r="W216">
        <v>0</v>
      </c>
      <c r="X216">
        <v>0</v>
      </c>
      <c r="Y216">
        <v>400</v>
      </c>
      <c r="Z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0.4</v>
      </c>
      <c r="AK216" t="s">
        <v>990</v>
      </c>
      <c r="AL216" t="s">
        <v>989</v>
      </c>
      <c r="AN216">
        <v>168</v>
      </c>
      <c r="AO216">
        <f>VLOOKUP(CONCATENATE(F216,TRIM(G216)),'Avg Attend'!$A$2:$D$252,4,FALSE)</f>
        <v>22.06</v>
      </c>
      <c r="AP216">
        <v>22.06</v>
      </c>
      <c r="AQ216" s="15">
        <f t="shared" si="3"/>
        <v>7.0591999999999997</v>
      </c>
    </row>
    <row r="217" spans="1:43" x14ac:dyDescent="0.25">
      <c r="A217" t="s">
        <v>1774</v>
      </c>
      <c r="B217" t="s">
        <v>32</v>
      </c>
      <c r="C217" t="s">
        <v>92</v>
      </c>
      <c r="D217" t="s">
        <v>93</v>
      </c>
      <c r="E217">
        <v>40825</v>
      </c>
      <c r="F217" t="s">
        <v>106</v>
      </c>
      <c r="G217">
        <v>3400</v>
      </c>
      <c r="H217">
        <v>702</v>
      </c>
      <c r="I217" t="s">
        <v>313</v>
      </c>
      <c r="J217" t="s">
        <v>35</v>
      </c>
      <c r="K217" t="s">
        <v>44</v>
      </c>
      <c r="L217" t="s">
        <v>108</v>
      </c>
      <c r="M217">
        <v>1030</v>
      </c>
      <c r="N217">
        <v>1220</v>
      </c>
      <c r="O217" t="s">
        <v>64</v>
      </c>
      <c r="P217">
        <v>368</v>
      </c>
      <c r="Q217" t="s">
        <v>65</v>
      </c>
      <c r="R217">
        <v>1</v>
      </c>
      <c r="S217" s="1">
        <v>43479</v>
      </c>
      <c r="T217" s="1">
        <v>43607</v>
      </c>
      <c r="U217" t="s">
        <v>1844</v>
      </c>
      <c r="V217" t="s">
        <v>39</v>
      </c>
      <c r="W217">
        <v>0</v>
      </c>
      <c r="X217">
        <v>0</v>
      </c>
      <c r="Y217">
        <v>400</v>
      </c>
      <c r="Z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0.4</v>
      </c>
      <c r="AK217" t="s">
        <v>988</v>
      </c>
      <c r="AL217" t="s">
        <v>1832</v>
      </c>
      <c r="AN217">
        <v>168</v>
      </c>
      <c r="AO217">
        <f>VLOOKUP(CONCATENATE(F217,TRIM(G217)),'Avg Attend'!$A$2:$D$252,4,FALSE)</f>
        <v>22.06</v>
      </c>
      <c r="AP217">
        <v>22.06</v>
      </c>
      <c r="AQ217" s="15">
        <f t="shared" si="3"/>
        <v>7.0591999999999997</v>
      </c>
    </row>
    <row r="218" spans="1:43" x14ac:dyDescent="0.25">
      <c r="A218" t="s">
        <v>1774</v>
      </c>
      <c r="B218" t="s">
        <v>32</v>
      </c>
      <c r="C218" t="s">
        <v>92</v>
      </c>
      <c r="D218" t="s">
        <v>93</v>
      </c>
      <c r="E218">
        <v>40830</v>
      </c>
      <c r="F218" t="s">
        <v>106</v>
      </c>
      <c r="G218">
        <v>3400</v>
      </c>
      <c r="H218">
        <v>704</v>
      </c>
      <c r="I218" t="s">
        <v>313</v>
      </c>
      <c r="J218" t="s">
        <v>76</v>
      </c>
      <c r="K218" t="s">
        <v>44</v>
      </c>
      <c r="L218" t="s">
        <v>45</v>
      </c>
      <c r="M218">
        <v>1900</v>
      </c>
      <c r="N218">
        <v>2115</v>
      </c>
      <c r="O218" t="s">
        <v>64</v>
      </c>
      <c r="P218">
        <v>354</v>
      </c>
      <c r="Q218" t="s">
        <v>65</v>
      </c>
      <c r="R218">
        <v>1</v>
      </c>
      <c r="S218" s="1">
        <v>43479</v>
      </c>
      <c r="T218" s="1">
        <v>43607</v>
      </c>
      <c r="U218" t="s">
        <v>513</v>
      </c>
      <c r="V218" t="s">
        <v>39</v>
      </c>
      <c r="W218">
        <v>0</v>
      </c>
      <c r="X218">
        <v>0</v>
      </c>
      <c r="Y218">
        <v>400</v>
      </c>
      <c r="Z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0.4</v>
      </c>
      <c r="AK218" t="s">
        <v>905</v>
      </c>
      <c r="AL218" t="s">
        <v>999</v>
      </c>
      <c r="AN218">
        <v>170</v>
      </c>
      <c r="AO218">
        <f>VLOOKUP(CONCATENATE(F218,TRIM(G218)),'Avg Attend'!$A$2:$D$252,4,FALSE)</f>
        <v>22.06</v>
      </c>
      <c r="AP218">
        <v>22.06</v>
      </c>
      <c r="AQ218" s="15">
        <f t="shared" si="3"/>
        <v>7.1432380952380949</v>
      </c>
    </row>
    <row r="219" spans="1:43" x14ac:dyDescent="0.25">
      <c r="A219" t="s">
        <v>1774</v>
      </c>
      <c r="B219" t="s">
        <v>32</v>
      </c>
      <c r="C219" t="s">
        <v>92</v>
      </c>
      <c r="D219" t="s">
        <v>93</v>
      </c>
      <c r="E219">
        <v>44754</v>
      </c>
      <c r="F219" t="s">
        <v>106</v>
      </c>
      <c r="G219">
        <v>3405</v>
      </c>
      <c r="H219">
        <v>702</v>
      </c>
      <c r="I219" t="s">
        <v>1845</v>
      </c>
      <c r="J219" t="s">
        <v>73</v>
      </c>
      <c r="K219" t="s">
        <v>44</v>
      </c>
      <c r="L219" t="s">
        <v>74</v>
      </c>
      <c r="M219">
        <v>900</v>
      </c>
      <c r="N219">
        <v>1350</v>
      </c>
      <c r="O219" t="s">
        <v>64</v>
      </c>
      <c r="P219">
        <v>368</v>
      </c>
      <c r="Q219" t="s">
        <v>65</v>
      </c>
      <c r="R219">
        <v>1</v>
      </c>
      <c r="S219" s="1">
        <v>43479</v>
      </c>
      <c r="T219" s="1">
        <v>43607</v>
      </c>
      <c r="U219" t="s">
        <v>1844</v>
      </c>
      <c r="V219" t="s">
        <v>39</v>
      </c>
      <c r="W219">
        <v>0</v>
      </c>
      <c r="X219">
        <v>0</v>
      </c>
      <c r="Y219">
        <v>300</v>
      </c>
      <c r="Z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0.1943</v>
      </c>
      <c r="AK219" t="s">
        <v>826</v>
      </c>
      <c r="AL219" t="s">
        <v>1832</v>
      </c>
      <c r="AN219">
        <v>80</v>
      </c>
      <c r="AO219">
        <f>VLOOKUP(CONCATENATE(F219,TRIM(G219)),'Avg Attend'!$A$2:$D$252,4,FALSE)</f>
        <v>32.590000000000003</v>
      </c>
      <c r="AP219">
        <v>32.590000000000003</v>
      </c>
      <c r="AQ219" s="15">
        <f t="shared" si="3"/>
        <v>4.9660952380952388</v>
      </c>
    </row>
    <row r="220" spans="1:43" x14ac:dyDescent="0.25">
      <c r="A220" t="s">
        <v>1774</v>
      </c>
      <c r="B220" t="s">
        <v>32</v>
      </c>
      <c r="C220" t="s">
        <v>92</v>
      </c>
      <c r="D220" t="s">
        <v>93</v>
      </c>
      <c r="E220">
        <v>47100</v>
      </c>
      <c r="F220" t="s">
        <v>106</v>
      </c>
      <c r="G220">
        <v>3500</v>
      </c>
      <c r="H220">
        <v>201</v>
      </c>
      <c r="I220" t="s">
        <v>314</v>
      </c>
      <c r="J220" t="s">
        <v>35</v>
      </c>
      <c r="K220" t="s">
        <v>44</v>
      </c>
      <c r="L220" t="s">
        <v>108</v>
      </c>
      <c r="M220">
        <v>1015</v>
      </c>
      <c r="N220">
        <v>1205</v>
      </c>
      <c r="O220" t="s">
        <v>46</v>
      </c>
      <c r="P220">
        <v>320</v>
      </c>
      <c r="Q220" t="s">
        <v>47</v>
      </c>
      <c r="R220">
        <v>1</v>
      </c>
      <c r="S220" s="1">
        <v>43479</v>
      </c>
      <c r="T220" s="1">
        <v>43607</v>
      </c>
      <c r="U220" t="s">
        <v>527</v>
      </c>
      <c r="V220" t="s">
        <v>39</v>
      </c>
      <c r="W220">
        <v>0</v>
      </c>
      <c r="X220">
        <v>0</v>
      </c>
      <c r="Y220">
        <v>300</v>
      </c>
      <c r="Z220">
        <v>0</v>
      </c>
      <c r="AD220">
        <v>0</v>
      </c>
      <c r="AE220">
        <v>0</v>
      </c>
      <c r="AF220">
        <v>0</v>
      </c>
      <c r="AG220">
        <v>10</v>
      </c>
      <c r="AH220">
        <v>0</v>
      </c>
      <c r="AI220">
        <v>0</v>
      </c>
      <c r="AJ220">
        <v>0.4</v>
      </c>
      <c r="AK220" t="s">
        <v>978</v>
      </c>
      <c r="AL220" t="s">
        <v>1090</v>
      </c>
      <c r="AN220">
        <v>168</v>
      </c>
      <c r="AO220">
        <f>VLOOKUP(CONCATENATE(F220,TRIM(G220)),'Avg Attend'!$A$2:$D$252,4,FALSE)</f>
        <v>21.87</v>
      </c>
      <c r="AP220">
        <v>21.87</v>
      </c>
      <c r="AQ220" s="15">
        <f t="shared" si="3"/>
        <v>6.9984000000000002</v>
      </c>
    </row>
    <row r="221" spans="1:43" x14ac:dyDescent="0.25">
      <c r="A221" t="s">
        <v>1774</v>
      </c>
      <c r="B221" t="s">
        <v>32</v>
      </c>
      <c r="C221" t="s">
        <v>92</v>
      </c>
      <c r="D221" t="s">
        <v>93</v>
      </c>
      <c r="E221">
        <v>47171</v>
      </c>
      <c r="F221" t="s">
        <v>106</v>
      </c>
      <c r="G221">
        <v>3500</v>
      </c>
      <c r="H221">
        <v>401</v>
      </c>
      <c r="I221" t="s">
        <v>314</v>
      </c>
      <c r="J221" t="s">
        <v>35</v>
      </c>
      <c r="K221" t="s">
        <v>44</v>
      </c>
      <c r="L221" t="s">
        <v>108</v>
      </c>
      <c r="M221">
        <v>820</v>
      </c>
      <c r="N221">
        <v>1010</v>
      </c>
      <c r="O221" t="s">
        <v>55</v>
      </c>
      <c r="P221">
        <v>1305</v>
      </c>
      <c r="Q221" t="s">
        <v>56</v>
      </c>
      <c r="R221">
        <v>1</v>
      </c>
      <c r="S221" s="1">
        <v>43479</v>
      </c>
      <c r="T221" s="1">
        <v>43607</v>
      </c>
      <c r="U221" t="s">
        <v>386</v>
      </c>
      <c r="V221" t="s">
        <v>39</v>
      </c>
      <c r="W221">
        <v>0</v>
      </c>
      <c r="X221">
        <v>0</v>
      </c>
      <c r="Y221">
        <v>500</v>
      </c>
      <c r="Z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0.4</v>
      </c>
      <c r="AK221" t="s">
        <v>897</v>
      </c>
      <c r="AL221" t="s">
        <v>1091</v>
      </c>
      <c r="AN221">
        <v>168</v>
      </c>
      <c r="AO221">
        <f>VLOOKUP(CONCATENATE(F221,TRIM(G221)),'Avg Attend'!$A$2:$D$252,4,FALSE)</f>
        <v>21.87</v>
      </c>
      <c r="AP221">
        <v>21.87</v>
      </c>
      <c r="AQ221" s="15">
        <f t="shared" si="3"/>
        <v>6.9984000000000002</v>
      </c>
    </row>
    <row r="222" spans="1:43" x14ac:dyDescent="0.25">
      <c r="A222" t="s">
        <v>1774</v>
      </c>
      <c r="B222" t="s">
        <v>32</v>
      </c>
      <c r="C222" t="s">
        <v>92</v>
      </c>
      <c r="D222" t="s">
        <v>93</v>
      </c>
      <c r="E222">
        <v>47172</v>
      </c>
      <c r="F222" t="s">
        <v>106</v>
      </c>
      <c r="G222">
        <v>3500</v>
      </c>
      <c r="H222">
        <v>402</v>
      </c>
      <c r="I222" t="s">
        <v>314</v>
      </c>
      <c r="J222" t="s">
        <v>35</v>
      </c>
      <c r="K222" t="s">
        <v>44</v>
      </c>
      <c r="L222" t="s">
        <v>108</v>
      </c>
      <c r="M222">
        <v>1020</v>
      </c>
      <c r="N222">
        <v>1210</v>
      </c>
      <c r="O222" t="s">
        <v>55</v>
      </c>
      <c r="P222">
        <v>1101</v>
      </c>
      <c r="Q222" t="s">
        <v>56</v>
      </c>
      <c r="R222">
        <v>1</v>
      </c>
      <c r="S222" s="1">
        <v>43479</v>
      </c>
      <c r="T222" s="1">
        <v>43607</v>
      </c>
      <c r="U222" t="s">
        <v>463</v>
      </c>
      <c r="V222" t="s">
        <v>39</v>
      </c>
      <c r="W222">
        <v>0</v>
      </c>
      <c r="X222">
        <v>0</v>
      </c>
      <c r="Y222">
        <v>500</v>
      </c>
      <c r="Z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0.4</v>
      </c>
      <c r="AK222" t="s">
        <v>899</v>
      </c>
      <c r="AL222" t="s">
        <v>1092</v>
      </c>
      <c r="AN222">
        <v>168</v>
      </c>
      <c r="AO222">
        <f>VLOOKUP(CONCATENATE(F222,TRIM(G222)),'Avg Attend'!$A$2:$D$252,4,FALSE)</f>
        <v>21.87</v>
      </c>
      <c r="AP222">
        <v>21.87</v>
      </c>
      <c r="AQ222" s="15">
        <f t="shared" si="3"/>
        <v>6.9984000000000002</v>
      </c>
    </row>
    <row r="223" spans="1:43" x14ac:dyDescent="0.25">
      <c r="A223" t="s">
        <v>1774</v>
      </c>
      <c r="B223" t="s">
        <v>32</v>
      </c>
      <c r="C223" t="s">
        <v>92</v>
      </c>
      <c r="D223" t="s">
        <v>93</v>
      </c>
      <c r="E223">
        <v>47563</v>
      </c>
      <c r="F223" t="s">
        <v>106</v>
      </c>
      <c r="G223">
        <v>3500</v>
      </c>
      <c r="H223">
        <v>403</v>
      </c>
      <c r="I223" t="s">
        <v>314</v>
      </c>
      <c r="J223" t="s">
        <v>35</v>
      </c>
      <c r="K223" t="s">
        <v>44</v>
      </c>
      <c r="L223" t="s">
        <v>108</v>
      </c>
      <c r="M223">
        <v>1320</v>
      </c>
      <c r="N223">
        <v>1510</v>
      </c>
      <c r="O223" t="s">
        <v>55</v>
      </c>
      <c r="Q223" t="s">
        <v>56</v>
      </c>
      <c r="R223">
        <v>1</v>
      </c>
      <c r="S223" s="1">
        <v>43479</v>
      </c>
      <c r="T223" s="1">
        <v>43607</v>
      </c>
      <c r="U223" t="s">
        <v>446</v>
      </c>
      <c r="V223" t="s">
        <v>39</v>
      </c>
      <c r="W223">
        <v>0</v>
      </c>
      <c r="X223">
        <v>0</v>
      </c>
      <c r="Y223">
        <v>500</v>
      </c>
      <c r="Z223">
        <v>0</v>
      </c>
      <c r="AD223">
        <v>0</v>
      </c>
      <c r="AE223">
        <v>0</v>
      </c>
      <c r="AF223">
        <v>0</v>
      </c>
      <c r="AG223">
        <v>10</v>
      </c>
      <c r="AH223">
        <v>0</v>
      </c>
      <c r="AI223">
        <v>0</v>
      </c>
      <c r="AJ223">
        <v>0.4</v>
      </c>
      <c r="AK223" t="s">
        <v>901</v>
      </c>
      <c r="AL223" t="s">
        <v>829</v>
      </c>
      <c r="AN223">
        <v>168</v>
      </c>
      <c r="AO223">
        <f>VLOOKUP(CONCATENATE(F223,TRIM(G223)),'Avg Attend'!$A$2:$D$252,4,FALSE)</f>
        <v>21.87</v>
      </c>
      <c r="AP223">
        <v>21.87</v>
      </c>
      <c r="AQ223" s="15">
        <f t="shared" si="3"/>
        <v>6.9984000000000002</v>
      </c>
    </row>
    <row r="224" spans="1:43" x14ac:dyDescent="0.25">
      <c r="A224" t="s">
        <v>1774</v>
      </c>
      <c r="B224" t="s">
        <v>32</v>
      </c>
      <c r="C224" t="s">
        <v>92</v>
      </c>
      <c r="D224" t="s">
        <v>93</v>
      </c>
      <c r="E224">
        <v>47869</v>
      </c>
      <c r="F224" t="s">
        <v>106</v>
      </c>
      <c r="G224">
        <v>3500</v>
      </c>
      <c r="H224">
        <v>405</v>
      </c>
      <c r="I224" t="s">
        <v>314</v>
      </c>
      <c r="J224" t="s">
        <v>76</v>
      </c>
      <c r="K224" t="s">
        <v>44</v>
      </c>
      <c r="L224" t="s">
        <v>45</v>
      </c>
      <c r="M224">
        <v>1835</v>
      </c>
      <c r="N224">
        <v>2050</v>
      </c>
      <c r="O224" t="s">
        <v>55</v>
      </c>
      <c r="Q224" t="s">
        <v>56</v>
      </c>
      <c r="R224">
        <v>1</v>
      </c>
      <c r="S224" s="1">
        <v>43479</v>
      </c>
      <c r="T224" s="1">
        <v>43607</v>
      </c>
      <c r="U224" t="s">
        <v>505</v>
      </c>
      <c r="V224" t="s">
        <v>39</v>
      </c>
      <c r="W224">
        <v>0</v>
      </c>
      <c r="X224">
        <v>0</v>
      </c>
      <c r="Y224">
        <v>400</v>
      </c>
      <c r="Z224">
        <v>0</v>
      </c>
      <c r="AD224">
        <v>0</v>
      </c>
      <c r="AE224">
        <v>0</v>
      </c>
      <c r="AF224">
        <v>0</v>
      </c>
      <c r="AG224">
        <v>400</v>
      </c>
      <c r="AH224">
        <v>0</v>
      </c>
      <c r="AI224">
        <v>0</v>
      </c>
      <c r="AJ224">
        <v>0.4</v>
      </c>
      <c r="AK224" t="s">
        <v>900</v>
      </c>
      <c r="AL224" t="s">
        <v>829</v>
      </c>
      <c r="AN224">
        <v>170</v>
      </c>
      <c r="AO224">
        <f>VLOOKUP(CONCATENATE(F224,TRIM(G224)),'Avg Attend'!$A$2:$D$252,4,FALSE)</f>
        <v>21.87</v>
      </c>
      <c r="AP224">
        <v>21.87</v>
      </c>
      <c r="AQ224" s="15">
        <f t="shared" si="3"/>
        <v>7.0817142857142859</v>
      </c>
    </row>
    <row r="225" spans="1:43" x14ac:dyDescent="0.25">
      <c r="A225" t="s">
        <v>1774</v>
      </c>
      <c r="B225" t="s">
        <v>32</v>
      </c>
      <c r="C225" t="s">
        <v>92</v>
      </c>
      <c r="D225" t="s">
        <v>93</v>
      </c>
      <c r="E225">
        <v>47133</v>
      </c>
      <c r="F225" t="s">
        <v>106</v>
      </c>
      <c r="G225">
        <v>3500</v>
      </c>
      <c r="H225">
        <v>501</v>
      </c>
      <c r="I225" t="s">
        <v>314</v>
      </c>
      <c r="J225" t="s">
        <v>35</v>
      </c>
      <c r="K225" t="s">
        <v>44</v>
      </c>
      <c r="L225" t="s">
        <v>108</v>
      </c>
      <c r="M225">
        <v>800</v>
      </c>
      <c r="N225">
        <v>950</v>
      </c>
      <c r="O225" t="s">
        <v>49</v>
      </c>
      <c r="P225">
        <v>319</v>
      </c>
      <c r="Q225" t="s">
        <v>51</v>
      </c>
      <c r="R225">
        <v>1</v>
      </c>
      <c r="S225" s="1">
        <v>43479</v>
      </c>
      <c r="T225" s="1">
        <v>43607</v>
      </c>
      <c r="U225" t="s">
        <v>451</v>
      </c>
      <c r="V225" t="s">
        <v>39</v>
      </c>
      <c r="W225">
        <v>0</v>
      </c>
      <c r="X225">
        <v>0</v>
      </c>
      <c r="Y225">
        <v>200</v>
      </c>
      <c r="Z225">
        <v>0</v>
      </c>
      <c r="AD225">
        <v>0</v>
      </c>
      <c r="AE225">
        <v>0</v>
      </c>
      <c r="AF225">
        <v>0</v>
      </c>
      <c r="AG225">
        <v>10</v>
      </c>
      <c r="AH225">
        <v>0</v>
      </c>
      <c r="AI225">
        <v>0</v>
      </c>
      <c r="AJ225">
        <v>0.4</v>
      </c>
      <c r="AK225" t="s">
        <v>885</v>
      </c>
      <c r="AL225" t="s">
        <v>951</v>
      </c>
      <c r="AN225">
        <v>168</v>
      </c>
      <c r="AO225">
        <f>VLOOKUP(CONCATENATE(F225,TRIM(G225)),'Avg Attend'!$A$2:$D$252,4,FALSE)</f>
        <v>21.87</v>
      </c>
      <c r="AP225">
        <v>21.87</v>
      </c>
      <c r="AQ225" s="15">
        <f t="shared" si="3"/>
        <v>6.9984000000000002</v>
      </c>
    </row>
    <row r="226" spans="1:43" x14ac:dyDescent="0.25">
      <c r="A226" t="s">
        <v>1774</v>
      </c>
      <c r="B226" t="s">
        <v>32</v>
      </c>
      <c r="C226" t="s">
        <v>92</v>
      </c>
      <c r="D226" t="s">
        <v>93</v>
      </c>
      <c r="E226">
        <v>47135</v>
      </c>
      <c r="F226" t="s">
        <v>106</v>
      </c>
      <c r="G226">
        <v>3500</v>
      </c>
      <c r="H226">
        <v>503</v>
      </c>
      <c r="I226" t="s">
        <v>314</v>
      </c>
      <c r="J226" t="s">
        <v>35</v>
      </c>
      <c r="K226" t="s">
        <v>44</v>
      </c>
      <c r="L226" t="s">
        <v>108</v>
      </c>
      <c r="M226">
        <v>1000</v>
      </c>
      <c r="N226">
        <v>1150</v>
      </c>
      <c r="O226" t="s">
        <v>49</v>
      </c>
      <c r="P226">
        <v>725</v>
      </c>
      <c r="Q226" t="s">
        <v>51</v>
      </c>
      <c r="R226">
        <v>1</v>
      </c>
      <c r="S226" s="1">
        <v>43479</v>
      </c>
      <c r="T226" s="1">
        <v>43607</v>
      </c>
      <c r="U226" t="s">
        <v>455</v>
      </c>
      <c r="V226" t="s">
        <v>39</v>
      </c>
      <c r="W226">
        <v>0</v>
      </c>
      <c r="X226">
        <v>0</v>
      </c>
      <c r="Y226">
        <v>200</v>
      </c>
      <c r="Z226">
        <v>0</v>
      </c>
      <c r="AD226">
        <v>0</v>
      </c>
      <c r="AE226">
        <v>0</v>
      </c>
      <c r="AF226">
        <v>0</v>
      </c>
      <c r="AG226">
        <v>10</v>
      </c>
      <c r="AH226">
        <v>0</v>
      </c>
      <c r="AI226">
        <v>0</v>
      </c>
      <c r="AJ226">
        <v>0.4</v>
      </c>
      <c r="AK226" t="s">
        <v>883</v>
      </c>
      <c r="AL226" t="s">
        <v>957</v>
      </c>
      <c r="AN226">
        <v>168</v>
      </c>
      <c r="AO226">
        <f>VLOOKUP(CONCATENATE(F226,TRIM(G226)),'Avg Attend'!$A$2:$D$252,4,FALSE)</f>
        <v>21.87</v>
      </c>
      <c r="AP226">
        <v>21.87</v>
      </c>
      <c r="AQ226" s="15">
        <f t="shared" si="3"/>
        <v>6.9984000000000002</v>
      </c>
    </row>
    <row r="227" spans="1:43" x14ac:dyDescent="0.25">
      <c r="A227" t="s">
        <v>1774</v>
      </c>
      <c r="B227" t="s">
        <v>32</v>
      </c>
      <c r="C227" t="s">
        <v>92</v>
      </c>
      <c r="D227" t="s">
        <v>93</v>
      </c>
      <c r="E227">
        <v>47116</v>
      </c>
      <c r="F227" t="s">
        <v>106</v>
      </c>
      <c r="G227">
        <v>3500</v>
      </c>
      <c r="H227">
        <v>702</v>
      </c>
      <c r="I227" t="s">
        <v>314</v>
      </c>
      <c r="J227" t="s">
        <v>76</v>
      </c>
      <c r="K227" t="s">
        <v>44</v>
      </c>
      <c r="L227" t="s">
        <v>45</v>
      </c>
      <c r="M227">
        <v>1900</v>
      </c>
      <c r="N227">
        <v>2115</v>
      </c>
      <c r="O227" t="s">
        <v>64</v>
      </c>
      <c r="P227">
        <v>353</v>
      </c>
      <c r="Q227" t="s">
        <v>65</v>
      </c>
      <c r="R227">
        <v>1</v>
      </c>
      <c r="S227" s="1">
        <v>43479</v>
      </c>
      <c r="T227" s="1">
        <v>43607</v>
      </c>
      <c r="U227" t="s">
        <v>565</v>
      </c>
      <c r="V227" t="s">
        <v>39</v>
      </c>
      <c r="W227">
        <v>0</v>
      </c>
      <c r="X227">
        <v>0</v>
      </c>
      <c r="Y227">
        <v>400</v>
      </c>
      <c r="Z227">
        <v>0</v>
      </c>
      <c r="AD227">
        <v>0</v>
      </c>
      <c r="AE227">
        <v>0</v>
      </c>
      <c r="AF227">
        <v>0</v>
      </c>
      <c r="AG227">
        <v>10</v>
      </c>
      <c r="AH227">
        <v>0</v>
      </c>
      <c r="AI227">
        <v>0</v>
      </c>
      <c r="AJ227">
        <v>0.4</v>
      </c>
      <c r="AK227" t="s">
        <v>905</v>
      </c>
      <c r="AL227" t="s">
        <v>1004</v>
      </c>
      <c r="AN227">
        <v>170</v>
      </c>
      <c r="AO227">
        <f>VLOOKUP(CONCATENATE(F227,TRIM(G227)),'Avg Attend'!$A$2:$D$252,4,FALSE)</f>
        <v>21.87</v>
      </c>
      <c r="AP227">
        <v>21.87</v>
      </c>
      <c r="AQ227" s="15">
        <f t="shared" si="3"/>
        <v>7.0817142857142859</v>
      </c>
    </row>
    <row r="228" spans="1:43" x14ac:dyDescent="0.25">
      <c r="A228" t="s">
        <v>1774</v>
      </c>
      <c r="B228" t="s">
        <v>32</v>
      </c>
      <c r="C228" t="s">
        <v>92</v>
      </c>
      <c r="D228" t="s">
        <v>93</v>
      </c>
      <c r="E228">
        <v>47980</v>
      </c>
      <c r="F228" t="s">
        <v>106</v>
      </c>
      <c r="G228">
        <v>3550</v>
      </c>
      <c r="H228">
        <v>101</v>
      </c>
      <c r="I228" t="s">
        <v>552</v>
      </c>
      <c r="J228" t="s">
        <v>35</v>
      </c>
      <c r="K228" t="s">
        <v>44</v>
      </c>
      <c r="L228" t="s">
        <v>45</v>
      </c>
      <c r="M228">
        <v>840</v>
      </c>
      <c r="N228">
        <v>1100</v>
      </c>
      <c r="O228" t="s">
        <v>1846</v>
      </c>
      <c r="P228">
        <v>201</v>
      </c>
      <c r="Q228" t="s">
        <v>37</v>
      </c>
      <c r="R228">
        <v>1</v>
      </c>
      <c r="S228" s="1">
        <v>43479</v>
      </c>
      <c r="T228" s="1">
        <v>43607</v>
      </c>
      <c r="U228" t="s">
        <v>472</v>
      </c>
      <c r="V228" t="s">
        <v>39</v>
      </c>
      <c r="W228">
        <v>0</v>
      </c>
      <c r="X228">
        <v>0</v>
      </c>
      <c r="Y228">
        <v>200</v>
      </c>
      <c r="Z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0.4</v>
      </c>
      <c r="AK228" t="s">
        <v>1842</v>
      </c>
      <c r="AL228" t="s">
        <v>1847</v>
      </c>
      <c r="AN228">
        <v>176.8</v>
      </c>
      <c r="AO228">
        <f>VLOOKUP(CONCATENATE(F228,TRIM(G228)),'Avg Attend'!$A$2:$D$252,4,FALSE)</f>
        <v>25.38</v>
      </c>
      <c r="AP228">
        <v>25.38</v>
      </c>
      <c r="AQ228" s="15">
        <f t="shared" si="3"/>
        <v>8.5470171428571433</v>
      </c>
    </row>
    <row r="229" spans="1:43" x14ac:dyDescent="0.25">
      <c r="A229" t="s">
        <v>1774</v>
      </c>
      <c r="B229" t="s">
        <v>32</v>
      </c>
      <c r="C229" t="s">
        <v>92</v>
      </c>
      <c r="D229" t="s">
        <v>93</v>
      </c>
      <c r="E229">
        <v>47981</v>
      </c>
      <c r="F229" t="s">
        <v>106</v>
      </c>
      <c r="G229">
        <v>3550</v>
      </c>
      <c r="H229">
        <v>102</v>
      </c>
      <c r="I229" t="s">
        <v>552</v>
      </c>
      <c r="J229" t="s">
        <v>35</v>
      </c>
      <c r="K229" t="s">
        <v>44</v>
      </c>
      <c r="L229" t="s">
        <v>45</v>
      </c>
      <c r="M229">
        <v>1310</v>
      </c>
      <c r="N229">
        <v>1525</v>
      </c>
      <c r="O229" t="s">
        <v>1833</v>
      </c>
      <c r="P229">
        <v>260</v>
      </c>
      <c r="Q229" t="s">
        <v>37</v>
      </c>
      <c r="R229">
        <v>1</v>
      </c>
      <c r="S229" s="1">
        <v>43479</v>
      </c>
      <c r="T229" s="1">
        <v>43607</v>
      </c>
      <c r="U229" t="s">
        <v>530</v>
      </c>
      <c r="V229" t="s">
        <v>39</v>
      </c>
      <c r="W229">
        <v>0</v>
      </c>
      <c r="X229">
        <v>0</v>
      </c>
      <c r="Y229">
        <v>200</v>
      </c>
      <c r="Z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0.4</v>
      </c>
      <c r="AK229" t="s">
        <v>877</v>
      </c>
      <c r="AL229" t="s">
        <v>1834</v>
      </c>
      <c r="AN229">
        <v>170</v>
      </c>
      <c r="AO229">
        <f>VLOOKUP(CONCATENATE(F229,TRIM(G229)),'Avg Attend'!$A$2:$D$252,4,FALSE)</f>
        <v>25.38</v>
      </c>
      <c r="AP229">
        <v>25.38</v>
      </c>
      <c r="AQ229" s="15">
        <f t="shared" si="3"/>
        <v>8.2182857142857131</v>
      </c>
    </row>
    <row r="230" spans="1:43" x14ac:dyDescent="0.25">
      <c r="A230" t="s">
        <v>1774</v>
      </c>
      <c r="B230" t="s">
        <v>32</v>
      </c>
      <c r="C230" t="s">
        <v>92</v>
      </c>
      <c r="D230" t="s">
        <v>93</v>
      </c>
      <c r="E230">
        <v>47982</v>
      </c>
      <c r="F230" t="s">
        <v>106</v>
      </c>
      <c r="G230">
        <v>3550</v>
      </c>
      <c r="H230">
        <v>103</v>
      </c>
      <c r="I230" t="s">
        <v>552</v>
      </c>
      <c r="J230" t="s">
        <v>76</v>
      </c>
      <c r="K230" t="s">
        <v>44</v>
      </c>
      <c r="L230" t="s">
        <v>45</v>
      </c>
      <c r="M230">
        <v>1810</v>
      </c>
      <c r="N230">
        <v>2025</v>
      </c>
      <c r="O230" t="s">
        <v>188</v>
      </c>
      <c r="P230">
        <v>202</v>
      </c>
      <c r="Q230" t="s">
        <v>37</v>
      </c>
      <c r="R230">
        <v>1</v>
      </c>
      <c r="S230" s="1">
        <v>43479</v>
      </c>
      <c r="T230" s="1">
        <v>43607</v>
      </c>
      <c r="U230" t="s">
        <v>1077</v>
      </c>
      <c r="V230" t="s">
        <v>39</v>
      </c>
      <c r="W230">
        <v>0</v>
      </c>
      <c r="X230">
        <v>0</v>
      </c>
      <c r="Y230">
        <v>200</v>
      </c>
      <c r="Z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0.4</v>
      </c>
      <c r="AK230" t="s">
        <v>1783</v>
      </c>
      <c r="AL230" t="s">
        <v>1848</v>
      </c>
      <c r="AN230">
        <v>170</v>
      </c>
      <c r="AO230">
        <f>VLOOKUP(CONCATENATE(F230,TRIM(G230)),'Avg Attend'!$A$2:$D$252,4,FALSE)</f>
        <v>25.38</v>
      </c>
      <c r="AP230">
        <v>25.38</v>
      </c>
      <c r="AQ230" s="15">
        <f t="shared" si="3"/>
        <v>8.2182857142857131</v>
      </c>
    </row>
    <row r="231" spans="1:43" x14ac:dyDescent="0.25">
      <c r="A231" t="s">
        <v>1774</v>
      </c>
      <c r="B231" t="s">
        <v>32</v>
      </c>
      <c r="C231" t="s">
        <v>92</v>
      </c>
      <c r="D231" t="s">
        <v>93</v>
      </c>
      <c r="E231">
        <v>46772</v>
      </c>
      <c r="F231" t="s">
        <v>106</v>
      </c>
      <c r="G231">
        <v>3560</v>
      </c>
      <c r="H231">
        <v>201</v>
      </c>
      <c r="I231" t="s">
        <v>375</v>
      </c>
      <c r="J231" t="s">
        <v>35</v>
      </c>
      <c r="K231" t="s">
        <v>44</v>
      </c>
      <c r="L231" t="s">
        <v>108</v>
      </c>
      <c r="M231">
        <v>815</v>
      </c>
      <c r="N231">
        <v>1005</v>
      </c>
      <c r="O231" t="s">
        <v>46</v>
      </c>
      <c r="P231">
        <v>328</v>
      </c>
      <c r="Q231" t="s">
        <v>47</v>
      </c>
      <c r="R231">
        <v>1</v>
      </c>
      <c r="S231" s="1">
        <v>43479</v>
      </c>
      <c r="T231" s="1">
        <v>43607</v>
      </c>
      <c r="U231" t="s">
        <v>515</v>
      </c>
      <c r="V231" t="s">
        <v>39</v>
      </c>
      <c r="W231">
        <v>0</v>
      </c>
      <c r="X231">
        <v>0</v>
      </c>
      <c r="Y231">
        <v>300</v>
      </c>
      <c r="Z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0.4</v>
      </c>
      <c r="AK231" t="s">
        <v>992</v>
      </c>
      <c r="AL231" t="s">
        <v>955</v>
      </c>
      <c r="AN231">
        <v>168</v>
      </c>
      <c r="AO231">
        <f>VLOOKUP(CONCATENATE(F231,TRIM(G231)),'Avg Attend'!$A$2:$D$252,4,FALSE)</f>
        <v>23.01</v>
      </c>
      <c r="AP231">
        <v>23.01</v>
      </c>
      <c r="AQ231" s="15">
        <f t="shared" si="3"/>
        <v>7.3632000000000009</v>
      </c>
    </row>
    <row r="232" spans="1:43" x14ac:dyDescent="0.25">
      <c r="A232" t="s">
        <v>1774</v>
      </c>
      <c r="B232" t="s">
        <v>32</v>
      </c>
      <c r="C232" t="s">
        <v>92</v>
      </c>
      <c r="D232" t="s">
        <v>93</v>
      </c>
      <c r="E232">
        <v>45586</v>
      </c>
      <c r="F232" t="s">
        <v>106</v>
      </c>
      <c r="G232">
        <v>3560</v>
      </c>
      <c r="H232">
        <v>301</v>
      </c>
      <c r="I232" t="s">
        <v>375</v>
      </c>
      <c r="J232" t="s">
        <v>35</v>
      </c>
      <c r="K232" t="s">
        <v>44</v>
      </c>
      <c r="L232" t="s">
        <v>108</v>
      </c>
      <c r="M232">
        <v>1015</v>
      </c>
      <c r="N232">
        <v>1205</v>
      </c>
      <c r="O232" t="s">
        <v>399</v>
      </c>
      <c r="Q232" t="s">
        <v>97</v>
      </c>
      <c r="R232">
        <v>1</v>
      </c>
      <c r="S232" s="1">
        <v>43479</v>
      </c>
      <c r="T232" s="1">
        <v>43607</v>
      </c>
      <c r="U232" t="s">
        <v>505</v>
      </c>
      <c r="V232" t="s">
        <v>39</v>
      </c>
      <c r="W232">
        <v>0</v>
      </c>
      <c r="X232">
        <v>0</v>
      </c>
      <c r="Y232">
        <v>200</v>
      </c>
      <c r="Z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0.4</v>
      </c>
      <c r="AK232" t="s">
        <v>978</v>
      </c>
      <c r="AL232" t="s">
        <v>933</v>
      </c>
      <c r="AN232">
        <v>168</v>
      </c>
      <c r="AO232">
        <f>VLOOKUP(CONCATENATE(F232,TRIM(G232)),'Avg Attend'!$A$2:$D$252,4,FALSE)</f>
        <v>23.01</v>
      </c>
      <c r="AP232">
        <v>23.01</v>
      </c>
      <c r="AQ232" s="15">
        <f t="shared" si="3"/>
        <v>7.3632000000000009</v>
      </c>
    </row>
    <row r="233" spans="1:43" x14ac:dyDescent="0.25">
      <c r="A233" t="s">
        <v>1774</v>
      </c>
      <c r="B233" t="s">
        <v>32</v>
      </c>
      <c r="C233" t="s">
        <v>92</v>
      </c>
      <c r="D233" t="s">
        <v>93</v>
      </c>
      <c r="E233">
        <v>48110</v>
      </c>
      <c r="F233" t="s">
        <v>106</v>
      </c>
      <c r="G233">
        <v>3560</v>
      </c>
      <c r="H233">
        <v>502</v>
      </c>
      <c r="I233" t="s">
        <v>375</v>
      </c>
      <c r="J233" t="s">
        <v>35</v>
      </c>
      <c r="K233" t="s">
        <v>44</v>
      </c>
      <c r="L233" t="s">
        <v>45</v>
      </c>
      <c r="M233">
        <v>1400</v>
      </c>
      <c r="N233">
        <v>1615</v>
      </c>
      <c r="O233" t="s">
        <v>49</v>
      </c>
      <c r="P233">
        <v>419</v>
      </c>
      <c r="Q233" t="s">
        <v>51</v>
      </c>
      <c r="R233">
        <v>1</v>
      </c>
      <c r="S233" s="1">
        <v>43479</v>
      </c>
      <c r="T233" s="1">
        <v>43607</v>
      </c>
      <c r="U233" t="s">
        <v>379</v>
      </c>
      <c r="V233" t="s">
        <v>39</v>
      </c>
      <c r="W233">
        <v>0</v>
      </c>
      <c r="X233">
        <v>0</v>
      </c>
      <c r="Y233">
        <v>150</v>
      </c>
      <c r="Z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0.4</v>
      </c>
      <c r="AK233" t="s">
        <v>1034</v>
      </c>
      <c r="AL233" t="s">
        <v>976</v>
      </c>
      <c r="AN233">
        <v>170</v>
      </c>
      <c r="AO233">
        <f>VLOOKUP(CONCATENATE(F233,TRIM(G233)),'Avg Attend'!$A$2:$D$252,4,FALSE)</f>
        <v>23.01</v>
      </c>
      <c r="AP233">
        <v>23.01</v>
      </c>
      <c r="AQ233" s="15">
        <f t="shared" si="3"/>
        <v>7.4508571428571431</v>
      </c>
    </row>
    <row r="234" spans="1:43" x14ac:dyDescent="0.25">
      <c r="A234" t="s">
        <v>1774</v>
      </c>
      <c r="B234" t="s">
        <v>32</v>
      </c>
      <c r="C234" t="s">
        <v>92</v>
      </c>
      <c r="D234" t="s">
        <v>93</v>
      </c>
      <c r="E234">
        <v>48111</v>
      </c>
      <c r="F234" t="s">
        <v>106</v>
      </c>
      <c r="G234">
        <v>3560</v>
      </c>
      <c r="H234">
        <v>503</v>
      </c>
      <c r="I234" t="s">
        <v>375</v>
      </c>
      <c r="J234" t="s">
        <v>76</v>
      </c>
      <c r="K234" t="s">
        <v>44</v>
      </c>
      <c r="L234" t="s">
        <v>45</v>
      </c>
      <c r="M234">
        <v>1630</v>
      </c>
      <c r="N234">
        <v>1845</v>
      </c>
      <c r="O234" t="s">
        <v>49</v>
      </c>
      <c r="P234">
        <v>618</v>
      </c>
      <c r="Q234" t="s">
        <v>51</v>
      </c>
      <c r="R234">
        <v>1</v>
      </c>
      <c r="S234" s="1">
        <v>43479</v>
      </c>
      <c r="T234" s="1">
        <v>43607</v>
      </c>
      <c r="U234" t="s">
        <v>379</v>
      </c>
      <c r="V234" t="s">
        <v>39</v>
      </c>
      <c r="W234">
        <v>0</v>
      </c>
      <c r="X234">
        <v>0</v>
      </c>
      <c r="Y234">
        <v>150</v>
      </c>
      <c r="Z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0.4</v>
      </c>
      <c r="AK234" t="s">
        <v>1010</v>
      </c>
      <c r="AL234" t="s">
        <v>975</v>
      </c>
      <c r="AN234">
        <v>170</v>
      </c>
      <c r="AO234">
        <f>VLOOKUP(CONCATENATE(F234,TRIM(G234)),'Avg Attend'!$A$2:$D$252,4,FALSE)</f>
        <v>23.01</v>
      </c>
      <c r="AP234">
        <v>23.01</v>
      </c>
      <c r="AQ234" s="15">
        <f t="shared" si="3"/>
        <v>7.4508571428571431</v>
      </c>
    </row>
    <row r="235" spans="1:43" x14ac:dyDescent="0.25">
      <c r="A235" t="s">
        <v>1774</v>
      </c>
      <c r="B235" t="s">
        <v>32</v>
      </c>
      <c r="C235" t="s">
        <v>92</v>
      </c>
      <c r="D235" t="s">
        <v>93</v>
      </c>
      <c r="E235">
        <v>46164</v>
      </c>
      <c r="F235" t="s">
        <v>106</v>
      </c>
      <c r="G235">
        <v>3560</v>
      </c>
      <c r="H235">
        <v>701</v>
      </c>
      <c r="I235" t="s">
        <v>375</v>
      </c>
      <c r="J235" t="s">
        <v>35</v>
      </c>
      <c r="K235" t="s">
        <v>44</v>
      </c>
      <c r="L235" t="s">
        <v>480</v>
      </c>
      <c r="M235" t="s">
        <v>492</v>
      </c>
      <c r="N235" t="s">
        <v>493</v>
      </c>
      <c r="O235" t="s">
        <v>494</v>
      </c>
      <c r="P235" t="s">
        <v>533</v>
      </c>
      <c r="Q235" t="s">
        <v>65</v>
      </c>
      <c r="R235">
        <v>1</v>
      </c>
      <c r="S235" s="1">
        <v>43479</v>
      </c>
      <c r="T235" s="1">
        <v>43607</v>
      </c>
      <c r="U235" t="s">
        <v>1849</v>
      </c>
      <c r="V235" t="s">
        <v>39</v>
      </c>
      <c r="W235">
        <v>0</v>
      </c>
      <c r="X235">
        <v>0</v>
      </c>
      <c r="Y235">
        <v>400</v>
      </c>
      <c r="Z235">
        <v>0</v>
      </c>
      <c r="AD235">
        <v>0</v>
      </c>
      <c r="AE235">
        <v>0</v>
      </c>
      <c r="AF235">
        <v>0</v>
      </c>
      <c r="AG235">
        <v>10</v>
      </c>
      <c r="AH235">
        <v>0</v>
      </c>
      <c r="AI235">
        <v>0</v>
      </c>
      <c r="AJ235">
        <v>0.4</v>
      </c>
      <c r="AK235" t="s">
        <v>928</v>
      </c>
      <c r="AL235" t="s">
        <v>1009</v>
      </c>
      <c r="AN235">
        <v>336</v>
      </c>
      <c r="AO235">
        <f>VLOOKUP(CONCATENATE(F235,TRIM(G235)),'Avg Attend'!$A$2:$D$252,4,FALSE)</f>
        <v>23.01</v>
      </c>
      <c r="AP235">
        <v>23.01</v>
      </c>
      <c r="AQ235" s="15">
        <f t="shared" si="3"/>
        <v>14.726400000000002</v>
      </c>
    </row>
    <row r="236" spans="1:43" x14ac:dyDescent="0.25">
      <c r="A236" t="s">
        <v>1774</v>
      </c>
      <c r="B236" t="s">
        <v>32</v>
      </c>
      <c r="C236" t="s">
        <v>92</v>
      </c>
      <c r="D236" t="s">
        <v>93</v>
      </c>
      <c r="E236">
        <v>46613</v>
      </c>
      <c r="F236" t="s">
        <v>106</v>
      </c>
      <c r="G236">
        <v>3560</v>
      </c>
      <c r="H236">
        <v>702</v>
      </c>
      <c r="I236" t="s">
        <v>375</v>
      </c>
      <c r="J236" t="s">
        <v>35</v>
      </c>
      <c r="K236" t="s">
        <v>44</v>
      </c>
      <c r="L236" t="s">
        <v>108</v>
      </c>
      <c r="M236">
        <v>830</v>
      </c>
      <c r="N236">
        <v>1020</v>
      </c>
      <c r="O236" t="s">
        <v>64</v>
      </c>
      <c r="P236">
        <v>320</v>
      </c>
      <c r="Q236" t="s">
        <v>65</v>
      </c>
      <c r="R236">
        <v>1</v>
      </c>
      <c r="S236" s="1">
        <v>43479</v>
      </c>
      <c r="T236" s="1">
        <v>43607</v>
      </c>
      <c r="U236" t="s">
        <v>546</v>
      </c>
      <c r="V236" t="s">
        <v>39</v>
      </c>
      <c r="W236">
        <v>0</v>
      </c>
      <c r="X236">
        <v>0</v>
      </c>
      <c r="Y236">
        <v>400</v>
      </c>
      <c r="Z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0.4</v>
      </c>
      <c r="AK236" t="s">
        <v>990</v>
      </c>
      <c r="AL236" t="s">
        <v>1011</v>
      </c>
      <c r="AN236">
        <v>168</v>
      </c>
      <c r="AO236">
        <f>VLOOKUP(CONCATENATE(F236,TRIM(G236)),'Avg Attend'!$A$2:$D$252,4,FALSE)</f>
        <v>23.01</v>
      </c>
      <c r="AP236">
        <v>23.01</v>
      </c>
      <c r="AQ236" s="15">
        <f t="shared" si="3"/>
        <v>7.3632000000000009</v>
      </c>
    </row>
    <row r="237" spans="1:43" x14ac:dyDescent="0.25">
      <c r="A237" t="s">
        <v>1774</v>
      </c>
      <c r="B237" t="s">
        <v>32</v>
      </c>
      <c r="C237" t="s">
        <v>92</v>
      </c>
      <c r="D237" t="s">
        <v>93</v>
      </c>
      <c r="E237">
        <v>47938</v>
      </c>
      <c r="F237" t="s">
        <v>106</v>
      </c>
      <c r="G237">
        <v>3560</v>
      </c>
      <c r="H237">
        <v>703</v>
      </c>
      <c r="I237" t="s">
        <v>375</v>
      </c>
      <c r="J237" t="s">
        <v>76</v>
      </c>
      <c r="K237" t="s">
        <v>44</v>
      </c>
      <c r="L237" t="s">
        <v>45</v>
      </c>
      <c r="M237">
        <v>1630</v>
      </c>
      <c r="N237">
        <v>1845</v>
      </c>
      <c r="O237" t="s">
        <v>64</v>
      </c>
      <c r="P237">
        <v>367</v>
      </c>
      <c r="Q237" t="s">
        <v>65</v>
      </c>
      <c r="R237">
        <v>1</v>
      </c>
      <c r="S237" s="1">
        <v>43479</v>
      </c>
      <c r="T237" s="1">
        <v>43607</v>
      </c>
      <c r="U237" t="s">
        <v>546</v>
      </c>
      <c r="V237" t="s">
        <v>39</v>
      </c>
      <c r="W237">
        <v>0</v>
      </c>
      <c r="X237">
        <v>0</v>
      </c>
      <c r="Y237">
        <v>450</v>
      </c>
      <c r="Z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0.4</v>
      </c>
      <c r="AK237" t="s">
        <v>1010</v>
      </c>
      <c r="AL237" t="s">
        <v>908</v>
      </c>
      <c r="AN237">
        <v>170</v>
      </c>
      <c r="AO237">
        <f>VLOOKUP(CONCATENATE(F237,TRIM(G237)),'Avg Attend'!$A$2:$D$252,4,FALSE)</f>
        <v>23.01</v>
      </c>
      <c r="AP237">
        <v>23.01</v>
      </c>
      <c r="AQ237" s="15">
        <f t="shared" si="3"/>
        <v>7.4508571428571431</v>
      </c>
    </row>
    <row r="238" spans="1:43" x14ac:dyDescent="0.25">
      <c r="A238" t="s">
        <v>1774</v>
      </c>
      <c r="B238" t="s">
        <v>32</v>
      </c>
      <c r="C238" t="s">
        <v>92</v>
      </c>
      <c r="D238" t="s">
        <v>93</v>
      </c>
      <c r="E238">
        <v>48128</v>
      </c>
      <c r="F238" t="s">
        <v>106</v>
      </c>
      <c r="G238">
        <v>3560</v>
      </c>
      <c r="H238">
        <v>704</v>
      </c>
      <c r="I238" t="s">
        <v>375</v>
      </c>
      <c r="J238" t="s">
        <v>35</v>
      </c>
      <c r="K238" t="s">
        <v>44</v>
      </c>
      <c r="L238" t="s">
        <v>45</v>
      </c>
      <c r="M238">
        <v>1030</v>
      </c>
      <c r="N238">
        <v>1220</v>
      </c>
      <c r="O238" t="s">
        <v>64</v>
      </c>
      <c r="P238">
        <v>321</v>
      </c>
      <c r="Q238" t="s">
        <v>65</v>
      </c>
      <c r="R238">
        <v>1</v>
      </c>
      <c r="S238" s="1">
        <v>43479</v>
      </c>
      <c r="T238" s="1">
        <v>43607</v>
      </c>
      <c r="U238" t="s">
        <v>478</v>
      </c>
      <c r="V238" t="s">
        <v>39</v>
      </c>
      <c r="W238">
        <v>0</v>
      </c>
      <c r="X238">
        <v>0</v>
      </c>
      <c r="Y238">
        <v>400</v>
      </c>
      <c r="Z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0.4</v>
      </c>
      <c r="AK238" t="s">
        <v>988</v>
      </c>
      <c r="AL238" t="s">
        <v>1014</v>
      </c>
      <c r="AN238">
        <v>136</v>
      </c>
      <c r="AO238">
        <f>VLOOKUP(CONCATENATE(F238,TRIM(G238)),'Avg Attend'!$A$2:$D$252,4,FALSE)</f>
        <v>23.01</v>
      </c>
      <c r="AP238">
        <v>23.01</v>
      </c>
      <c r="AQ238" s="15">
        <f t="shared" si="3"/>
        <v>5.9606857142857148</v>
      </c>
    </row>
    <row r="239" spans="1:43" x14ac:dyDescent="0.25">
      <c r="A239" t="s">
        <v>1774</v>
      </c>
      <c r="B239" t="s">
        <v>32</v>
      </c>
      <c r="C239" t="s">
        <v>92</v>
      </c>
      <c r="D239" t="s">
        <v>93</v>
      </c>
      <c r="E239">
        <v>40664</v>
      </c>
      <c r="F239" t="s">
        <v>106</v>
      </c>
      <c r="G239">
        <v>3580</v>
      </c>
      <c r="H239">
        <v>202</v>
      </c>
      <c r="I239" t="s">
        <v>315</v>
      </c>
      <c r="J239" t="s">
        <v>76</v>
      </c>
      <c r="K239" t="s">
        <v>44</v>
      </c>
      <c r="L239" t="s">
        <v>45</v>
      </c>
      <c r="M239">
        <v>1830</v>
      </c>
      <c r="N239">
        <v>2045</v>
      </c>
      <c r="O239" t="s">
        <v>46</v>
      </c>
      <c r="P239">
        <v>316</v>
      </c>
      <c r="Q239" t="s">
        <v>47</v>
      </c>
      <c r="R239">
        <v>1</v>
      </c>
      <c r="S239" s="1">
        <v>43479</v>
      </c>
      <c r="T239" s="1">
        <v>43607</v>
      </c>
      <c r="U239" t="s">
        <v>526</v>
      </c>
      <c r="V239" t="s">
        <v>39</v>
      </c>
      <c r="W239">
        <v>0</v>
      </c>
      <c r="X239">
        <v>0</v>
      </c>
      <c r="Y239">
        <v>300</v>
      </c>
      <c r="Z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0.4</v>
      </c>
      <c r="AK239" t="s">
        <v>811</v>
      </c>
      <c r="AL239" t="s">
        <v>958</v>
      </c>
      <c r="AN239">
        <v>170</v>
      </c>
      <c r="AO239">
        <f>VLOOKUP(CONCATENATE(F239,TRIM(G239)),'Avg Attend'!$A$2:$D$252,4,FALSE)</f>
        <v>20.43</v>
      </c>
      <c r="AP239">
        <v>20.43</v>
      </c>
      <c r="AQ239" s="15">
        <f t="shared" si="3"/>
        <v>6.6154285714285717</v>
      </c>
    </row>
    <row r="240" spans="1:43" x14ac:dyDescent="0.25">
      <c r="A240" t="s">
        <v>1774</v>
      </c>
      <c r="B240" t="s">
        <v>32</v>
      </c>
      <c r="C240" t="s">
        <v>92</v>
      </c>
      <c r="D240" t="s">
        <v>93</v>
      </c>
      <c r="E240">
        <v>46176</v>
      </c>
      <c r="F240" t="s">
        <v>106</v>
      </c>
      <c r="G240">
        <v>3580</v>
      </c>
      <c r="H240">
        <v>301</v>
      </c>
      <c r="I240" t="s">
        <v>315</v>
      </c>
      <c r="J240" t="s">
        <v>35</v>
      </c>
      <c r="K240" t="s">
        <v>44</v>
      </c>
      <c r="L240" t="s">
        <v>108</v>
      </c>
      <c r="M240">
        <v>815</v>
      </c>
      <c r="N240">
        <v>1005</v>
      </c>
      <c r="O240" t="s">
        <v>399</v>
      </c>
      <c r="Q240" t="s">
        <v>97</v>
      </c>
      <c r="R240">
        <v>1</v>
      </c>
      <c r="S240" s="1">
        <v>43479</v>
      </c>
      <c r="T240" s="1">
        <v>43607</v>
      </c>
      <c r="U240" t="s">
        <v>379</v>
      </c>
      <c r="V240" t="s">
        <v>39</v>
      </c>
      <c r="W240">
        <v>0</v>
      </c>
      <c r="X240">
        <v>0</v>
      </c>
      <c r="Y240">
        <v>200</v>
      </c>
      <c r="Z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0.4</v>
      </c>
      <c r="AK240" t="s">
        <v>992</v>
      </c>
      <c r="AL240" t="s">
        <v>933</v>
      </c>
      <c r="AN240">
        <v>168</v>
      </c>
      <c r="AO240">
        <f>VLOOKUP(CONCATENATE(F240,TRIM(G240)),'Avg Attend'!$A$2:$D$252,4,FALSE)</f>
        <v>20.43</v>
      </c>
      <c r="AP240">
        <v>20.43</v>
      </c>
      <c r="AQ240" s="15">
        <f t="shared" si="3"/>
        <v>6.5375999999999994</v>
      </c>
    </row>
    <row r="241" spans="1:43" x14ac:dyDescent="0.25">
      <c r="A241" t="s">
        <v>1774</v>
      </c>
      <c r="B241" t="s">
        <v>32</v>
      </c>
      <c r="C241" t="s">
        <v>92</v>
      </c>
      <c r="D241" t="s">
        <v>93</v>
      </c>
      <c r="E241">
        <v>46608</v>
      </c>
      <c r="F241" t="s">
        <v>106</v>
      </c>
      <c r="G241">
        <v>3580</v>
      </c>
      <c r="H241">
        <v>302</v>
      </c>
      <c r="I241" t="s">
        <v>315</v>
      </c>
      <c r="J241" t="s">
        <v>76</v>
      </c>
      <c r="K241" t="s">
        <v>44</v>
      </c>
      <c r="L241" t="s">
        <v>45</v>
      </c>
      <c r="M241">
        <v>1830</v>
      </c>
      <c r="N241">
        <v>2045</v>
      </c>
      <c r="O241" t="s">
        <v>399</v>
      </c>
      <c r="Q241" t="s">
        <v>97</v>
      </c>
      <c r="R241">
        <v>1</v>
      </c>
      <c r="S241" s="1">
        <v>43479</v>
      </c>
      <c r="T241" s="1">
        <v>43607</v>
      </c>
      <c r="U241" t="s">
        <v>379</v>
      </c>
      <c r="V241" t="s">
        <v>39</v>
      </c>
      <c r="W241">
        <v>0</v>
      </c>
      <c r="X241">
        <v>0</v>
      </c>
      <c r="Y241">
        <v>200</v>
      </c>
      <c r="Z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0.4</v>
      </c>
      <c r="AK241" t="s">
        <v>811</v>
      </c>
      <c r="AL241" t="s">
        <v>933</v>
      </c>
      <c r="AN241">
        <v>170</v>
      </c>
      <c r="AO241">
        <f>VLOOKUP(CONCATENATE(F241,TRIM(G241)),'Avg Attend'!$A$2:$D$252,4,FALSE)</f>
        <v>20.43</v>
      </c>
      <c r="AP241">
        <v>20.43</v>
      </c>
      <c r="AQ241" s="15">
        <f t="shared" si="3"/>
        <v>6.6154285714285717</v>
      </c>
    </row>
    <row r="242" spans="1:43" x14ac:dyDescent="0.25">
      <c r="A242" t="s">
        <v>1774</v>
      </c>
      <c r="B242" t="s">
        <v>32</v>
      </c>
      <c r="C242" t="s">
        <v>92</v>
      </c>
      <c r="D242" t="s">
        <v>93</v>
      </c>
      <c r="E242">
        <v>40759</v>
      </c>
      <c r="F242" t="s">
        <v>106</v>
      </c>
      <c r="G242">
        <v>3580</v>
      </c>
      <c r="H242">
        <v>501</v>
      </c>
      <c r="I242" t="s">
        <v>315</v>
      </c>
      <c r="J242" t="s">
        <v>35</v>
      </c>
      <c r="K242" t="s">
        <v>44</v>
      </c>
      <c r="L242" t="s">
        <v>108</v>
      </c>
      <c r="M242">
        <v>1200</v>
      </c>
      <c r="N242">
        <v>1350</v>
      </c>
      <c r="O242" t="s">
        <v>49</v>
      </c>
      <c r="P242">
        <v>718</v>
      </c>
      <c r="Q242" t="s">
        <v>51</v>
      </c>
      <c r="R242">
        <v>1</v>
      </c>
      <c r="S242" s="1">
        <v>43479</v>
      </c>
      <c r="T242" s="1">
        <v>43607</v>
      </c>
      <c r="U242" t="s">
        <v>489</v>
      </c>
      <c r="V242" t="s">
        <v>39</v>
      </c>
      <c r="W242">
        <v>0</v>
      </c>
      <c r="X242">
        <v>0</v>
      </c>
      <c r="Y242">
        <v>200</v>
      </c>
      <c r="Z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0.4</v>
      </c>
      <c r="AK242" t="s">
        <v>760</v>
      </c>
      <c r="AL242" t="s">
        <v>1624</v>
      </c>
      <c r="AN242">
        <v>168</v>
      </c>
      <c r="AO242">
        <f>VLOOKUP(CONCATENATE(F242,TRIM(G242)),'Avg Attend'!$A$2:$D$252,4,FALSE)</f>
        <v>20.43</v>
      </c>
      <c r="AP242">
        <v>20.43</v>
      </c>
      <c r="AQ242" s="15">
        <f t="shared" si="3"/>
        <v>6.5375999999999994</v>
      </c>
    </row>
    <row r="243" spans="1:43" x14ac:dyDescent="0.25">
      <c r="A243" t="s">
        <v>1774</v>
      </c>
      <c r="B243" t="s">
        <v>32</v>
      </c>
      <c r="C243" t="s">
        <v>92</v>
      </c>
      <c r="D243" t="s">
        <v>93</v>
      </c>
      <c r="E243">
        <v>40762</v>
      </c>
      <c r="F243" t="s">
        <v>106</v>
      </c>
      <c r="G243">
        <v>3580</v>
      </c>
      <c r="H243">
        <v>503</v>
      </c>
      <c r="I243" t="s">
        <v>315</v>
      </c>
      <c r="J243" t="s">
        <v>35</v>
      </c>
      <c r="K243" t="s">
        <v>44</v>
      </c>
      <c r="L243" t="s">
        <v>108</v>
      </c>
      <c r="M243">
        <v>800</v>
      </c>
      <c r="N243">
        <v>950</v>
      </c>
      <c r="O243" t="s">
        <v>49</v>
      </c>
      <c r="P243">
        <v>619</v>
      </c>
      <c r="Q243" t="s">
        <v>51</v>
      </c>
      <c r="R243">
        <v>1</v>
      </c>
      <c r="S243" s="1">
        <v>43479</v>
      </c>
      <c r="T243" s="1">
        <v>43607</v>
      </c>
      <c r="U243" t="s">
        <v>454</v>
      </c>
      <c r="V243" t="s">
        <v>39</v>
      </c>
      <c r="W243">
        <v>0</v>
      </c>
      <c r="X243">
        <v>0</v>
      </c>
      <c r="Y243">
        <v>200</v>
      </c>
      <c r="Z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0.4</v>
      </c>
      <c r="AK243" t="s">
        <v>885</v>
      </c>
      <c r="AL243" t="s">
        <v>1029</v>
      </c>
      <c r="AN243">
        <v>168</v>
      </c>
      <c r="AO243">
        <f>VLOOKUP(CONCATENATE(F243,TRIM(G243)),'Avg Attend'!$A$2:$D$252,4,FALSE)</f>
        <v>20.43</v>
      </c>
      <c r="AP243">
        <v>20.43</v>
      </c>
      <c r="AQ243" s="15">
        <f t="shared" si="3"/>
        <v>6.5375999999999994</v>
      </c>
    </row>
    <row r="244" spans="1:43" x14ac:dyDescent="0.25">
      <c r="A244" t="s">
        <v>1774</v>
      </c>
      <c r="B244" t="s">
        <v>32</v>
      </c>
      <c r="C244" t="s">
        <v>92</v>
      </c>
      <c r="D244" t="s">
        <v>93</v>
      </c>
      <c r="E244">
        <v>46131</v>
      </c>
      <c r="F244" t="s">
        <v>106</v>
      </c>
      <c r="G244">
        <v>3580</v>
      </c>
      <c r="H244">
        <v>701</v>
      </c>
      <c r="I244" t="s">
        <v>315</v>
      </c>
      <c r="J244" t="s">
        <v>35</v>
      </c>
      <c r="K244" t="s">
        <v>44</v>
      </c>
      <c r="L244" t="s">
        <v>45</v>
      </c>
      <c r="M244">
        <v>1430</v>
      </c>
      <c r="N244">
        <v>1650</v>
      </c>
      <c r="O244" t="s">
        <v>64</v>
      </c>
      <c r="P244">
        <v>353</v>
      </c>
      <c r="Q244" t="s">
        <v>65</v>
      </c>
      <c r="R244">
        <v>1</v>
      </c>
      <c r="S244" s="1">
        <v>43479</v>
      </c>
      <c r="T244" s="1">
        <v>43607</v>
      </c>
      <c r="U244" t="s">
        <v>565</v>
      </c>
      <c r="V244" t="s">
        <v>39</v>
      </c>
      <c r="W244">
        <v>0</v>
      </c>
      <c r="X244">
        <v>0</v>
      </c>
      <c r="Y244">
        <v>400</v>
      </c>
      <c r="Z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0.4</v>
      </c>
      <c r="AK244" t="s">
        <v>1850</v>
      </c>
      <c r="AL244" t="s">
        <v>1004</v>
      </c>
      <c r="AN244">
        <v>176.8</v>
      </c>
      <c r="AO244">
        <f>VLOOKUP(CONCATENATE(F244,TRIM(G244)),'Avg Attend'!$A$2:$D$252,4,FALSE)</f>
        <v>20.43</v>
      </c>
      <c r="AP244">
        <v>20.43</v>
      </c>
      <c r="AQ244" s="15">
        <f t="shared" si="3"/>
        <v>6.880045714285715</v>
      </c>
    </row>
    <row r="245" spans="1:43" x14ac:dyDescent="0.25">
      <c r="A245" t="s">
        <v>1774</v>
      </c>
      <c r="B245" t="s">
        <v>32</v>
      </c>
      <c r="C245" t="s">
        <v>92</v>
      </c>
      <c r="D245" t="s">
        <v>93</v>
      </c>
      <c r="E245">
        <v>48129</v>
      </c>
      <c r="F245" t="s">
        <v>106</v>
      </c>
      <c r="G245">
        <v>3580</v>
      </c>
      <c r="H245">
        <v>702</v>
      </c>
      <c r="I245" t="s">
        <v>315</v>
      </c>
      <c r="J245" t="s">
        <v>76</v>
      </c>
      <c r="K245" t="s">
        <v>44</v>
      </c>
      <c r="L245" t="s">
        <v>45</v>
      </c>
      <c r="M245">
        <v>1900</v>
      </c>
      <c r="N245">
        <v>2115</v>
      </c>
      <c r="O245" t="s">
        <v>64</v>
      </c>
      <c r="P245">
        <v>321</v>
      </c>
      <c r="Q245" t="s">
        <v>65</v>
      </c>
      <c r="R245">
        <v>1</v>
      </c>
      <c r="S245" s="1">
        <v>43479</v>
      </c>
      <c r="T245" s="1">
        <v>43607</v>
      </c>
      <c r="U245" t="s">
        <v>557</v>
      </c>
      <c r="V245" t="s">
        <v>39</v>
      </c>
      <c r="W245">
        <v>0</v>
      </c>
      <c r="X245">
        <v>0</v>
      </c>
      <c r="Y245">
        <v>400</v>
      </c>
      <c r="Z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0.4</v>
      </c>
      <c r="AK245" t="s">
        <v>905</v>
      </c>
      <c r="AL245" t="s">
        <v>1014</v>
      </c>
      <c r="AN245">
        <v>170</v>
      </c>
      <c r="AO245">
        <f>VLOOKUP(CONCATENATE(F245,TRIM(G245)),'Avg Attend'!$A$2:$D$252,4,FALSE)</f>
        <v>20.43</v>
      </c>
      <c r="AP245">
        <v>20.43</v>
      </c>
      <c r="AQ245" s="15">
        <f t="shared" si="3"/>
        <v>6.6154285714285717</v>
      </c>
    </row>
    <row r="246" spans="1:43" x14ac:dyDescent="0.25">
      <c r="A246" t="s">
        <v>1774</v>
      </c>
      <c r="B246" t="s">
        <v>32</v>
      </c>
      <c r="C246" t="s">
        <v>92</v>
      </c>
      <c r="D246" t="s">
        <v>93</v>
      </c>
      <c r="E246">
        <v>47101</v>
      </c>
      <c r="F246" t="s">
        <v>106</v>
      </c>
      <c r="G246">
        <v>3600</v>
      </c>
      <c r="H246">
        <v>201</v>
      </c>
      <c r="I246" t="s">
        <v>316</v>
      </c>
      <c r="J246" t="s">
        <v>35</v>
      </c>
      <c r="K246" t="s">
        <v>44</v>
      </c>
      <c r="L246" t="s">
        <v>480</v>
      </c>
      <c r="M246" t="s">
        <v>537</v>
      </c>
      <c r="N246" t="s">
        <v>538</v>
      </c>
      <c r="O246" t="s">
        <v>539</v>
      </c>
      <c r="P246" t="s">
        <v>1115</v>
      </c>
      <c r="Q246" t="s">
        <v>47</v>
      </c>
      <c r="R246">
        <v>1</v>
      </c>
      <c r="S246" s="1">
        <v>43479</v>
      </c>
      <c r="T246" s="1">
        <v>43607</v>
      </c>
      <c r="U246" t="s">
        <v>1116</v>
      </c>
      <c r="V246" t="s">
        <v>39</v>
      </c>
      <c r="W246">
        <v>0</v>
      </c>
      <c r="X246">
        <v>0</v>
      </c>
      <c r="Y246">
        <v>100</v>
      </c>
      <c r="Z246">
        <v>0</v>
      </c>
      <c r="AD246">
        <v>0</v>
      </c>
      <c r="AE246">
        <v>0</v>
      </c>
      <c r="AF246">
        <v>0</v>
      </c>
      <c r="AG246">
        <v>10</v>
      </c>
      <c r="AH246">
        <v>0</v>
      </c>
      <c r="AI246">
        <v>0</v>
      </c>
      <c r="AJ246">
        <v>0.4</v>
      </c>
      <c r="AK246" t="s">
        <v>917</v>
      </c>
      <c r="AL246" t="s">
        <v>1117</v>
      </c>
      <c r="AN246">
        <v>336</v>
      </c>
      <c r="AO246">
        <f>VLOOKUP(CONCATENATE(F246,TRIM(G246)),'Avg Attend'!$A$2:$D$252,4,FALSE)</f>
        <v>19.489999999999998</v>
      </c>
      <c r="AP246">
        <v>19.489999999999998</v>
      </c>
      <c r="AQ246" s="15">
        <f t="shared" si="3"/>
        <v>12.473599999999999</v>
      </c>
    </row>
    <row r="247" spans="1:43" x14ac:dyDescent="0.25">
      <c r="A247" t="s">
        <v>1774</v>
      </c>
      <c r="B247" t="s">
        <v>32</v>
      </c>
      <c r="C247" t="s">
        <v>92</v>
      </c>
      <c r="D247" t="s">
        <v>93</v>
      </c>
      <c r="E247">
        <v>47173</v>
      </c>
      <c r="F247" t="s">
        <v>106</v>
      </c>
      <c r="G247">
        <v>3600</v>
      </c>
      <c r="H247">
        <v>401</v>
      </c>
      <c r="I247" t="s">
        <v>316</v>
      </c>
      <c r="J247" t="s">
        <v>35</v>
      </c>
      <c r="K247" t="s">
        <v>44</v>
      </c>
      <c r="L247" t="s">
        <v>108</v>
      </c>
      <c r="M247">
        <v>1020</v>
      </c>
      <c r="N247">
        <v>1210</v>
      </c>
      <c r="O247" t="s">
        <v>55</v>
      </c>
      <c r="P247">
        <v>1104</v>
      </c>
      <c r="Q247" t="s">
        <v>56</v>
      </c>
      <c r="R247">
        <v>1</v>
      </c>
      <c r="S247" s="1">
        <v>43479</v>
      </c>
      <c r="T247" s="1">
        <v>43607</v>
      </c>
      <c r="U247" t="s">
        <v>477</v>
      </c>
      <c r="V247" t="s">
        <v>39</v>
      </c>
      <c r="W247">
        <v>0</v>
      </c>
      <c r="X247">
        <v>0</v>
      </c>
      <c r="Y247">
        <v>500</v>
      </c>
      <c r="Z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0.4</v>
      </c>
      <c r="AK247" t="s">
        <v>899</v>
      </c>
      <c r="AL247" t="s">
        <v>1118</v>
      </c>
      <c r="AN247">
        <v>168</v>
      </c>
      <c r="AO247">
        <f>VLOOKUP(CONCATENATE(F247,TRIM(G247)),'Avg Attend'!$A$2:$D$252,4,FALSE)</f>
        <v>19.489999999999998</v>
      </c>
      <c r="AP247">
        <v>19.489999999999998</v>
      </c>
      <c r="AQ247" s="15">
        <f t="shared" si="3"/>
        <v>6.2367999999999997</v>
      </c>
    </row>
    <row r="248" spans="1:43" x14ac:dyDescent="0.25">
      <c r="A248" t="s">
        <v>1774</v>
      </c>
      <c r="B248" t="s">
        <v>32</v>
      </c>
      <c r="C248" t="s">
        <v>92</v>
      </c>
      <c r="D248" t="s">
        <v>93</v>
      </c>
      <c r="E248">
        <v>47175</v>
      </c>
      <c r="F248" t="s">
        <v>106</v>
      </c>
      <c r="G248">
        <v>3600</v>
      </c>
      <c r="H248">
        <v>403</v>
      </c>
      <c r="I248" t="s">
        <v>316</v>
      </c>
      <c r="J248" t="s">
        <v>35</v>
      </c>
      <c r="K248" t="s">
        <v>44</v>
      </c>
      <c r="L248" t="s">
        <v>108</v>
      </c>
      <c r="M248">
        <v>820</v>
      </c>
      <c r="N248">
        <v>1010</v>
      </c>
      <c r="O248" t="s">
        <v>55</v>
      </c>
      <c r="P248">
        <v>1201</v>
      </c>
      <c r="Q248" t="s">
        <v>56</v>
      </c>
      <c r="R248">
        <v>1</v>
      </c>
      <c r="S248" s="1">
        <v>43479</v>
      </c>
      <c r="T248" s="1">
        <v>43607</v>
      </c>
      <c r="U248" t="s">
        <v>1049</v>
      </c>
      <c r="V248" t="s">
        <v>39</v>
      </c>
      <c r="W248">
        <v>0</v>
      </c>
      <c r="X248">
        <v>0</v>
      </c>
      <c r="Y248">
        <v>500</v>
      </c>
      <c r="Z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0.4</v>
      </c>
      <c r="AK248" t="s">
        <v>897</v>
      </c>
      <c r="AL248" t="s">
        <v>1119</v>
      </c>
      <c r="AN248">
        <v>168</v>
      </c>
      <c r="AO248">
        <f>VLOOKUP(CONCATENATE(F248,TRIM(G248)),'Avg Attend'!$A$2:$D$252,4,FALSE)</f>
        <v>19.489999999999998</v>
      </c>
      <c r="AP248">
        <v>19.489999999999998</v>
      </c>
      <c r="AQ248" s="15">
        <f t="shared" si="3"/>
        <v>6.2367999999999997</v>
      </c>
    </row>
    <row r="249" spans="1:43" x14ac:dyDescent="0.25">
      <c r="A249" t="s">
        <v>1774</v>
      </c>
      <c r="B249" t="s">
        <v>32</v>
      </c>
      <c r="C249" t="s">
        <v>92</v>
      </c>
      <c r="D249" t="s">
        <v>93</v>
      </c>
      <c r="E249">
        <v>47834</v>
      </c>
      <c r="F249" t="s">
        <v>106</v>
      </c>
      <c r="G249">
        <v>3600</v>
      </c>
      <c r="H249">
        <v>405</v>
      </c>
      <c r="I249" t="s">
        <v>316</v>
      </c>
      <c r="J249" t="s">
        <v>35</v>
      </c>
      <c r="K249" t="s">
        <v>44</v>
      </c>
      <c r="L249" t="s">
        <v>108</v>
      </c>
      <c r="M249">
        <v>1020</v>
      </c>
      <c r="N249">
        <v>1210</v>
      </c>
      <c r="O249" t="s">
        <v>55</v>
      </c>
      <c r="Q249" t="s">
        <v>56</v>
      </c>
      <c r="R249">
        <v>1</v>
      </c>
      <c r="S249" s="1">
        <v>43479</v>
      </c>
      <c r="T249" s="1">
        <v>43607</v>
      </c>
      <c r="U249" t="s">
        <v>458</v>
      </c>
      <c r="V249" t="s">
        <v>39</v>
      </c>
      <c r="W249">
        <v>0</v>
      </c>
      <c r="X249">
        <v>0</v>
      </c>
      <c r="Y249">
        <v>500</v>
      </c>
      <c r="Z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0.4</v>
      </c>
      <c r="AK249" t="s">
        <v>899</v>
      </c>
      <c r="AL249" t="s">
        <v>829</v>
      </c>
      <c r="AN249">
        <v>168</v>
      </c>
      <c r="AO249">
        <f>VLOOKUP(CONCATENATE(F249,TRIM(G249)),'Avg Attend'!$A$2:$D$252,4,FALSE)</f>
        <v>19.489999999999998</v>
      </c>
      <c r="AP249">
        <v>19.489999999999998</v>
      </c>
      <c r="AQ249" s="15">
        <f t="shared" si="3"/>
        <v>6.2367999999999997</v>
      </c>
    </row>
    <row r="250" spans="1:43" x14ac:dyDescent="0.25">
      <c r="A250" t="s">
        <v>1774</v>
      </c>
      <c r="B250" t="s">
        <v>32</v>
      </c>
      <c r="C250" t="s">
        <v>92</v>
      </c>
      <c r="D250" t="s">
        <v>93</v>
      </c>
      <c r="E250">
        <v>47138</v>
      </c>
      <c r="F250" t="s">
        <v>106</v>
      </c>
      <c r="G250">
        <v>3600</v>
      </c>
      <c r="H250">
        <v>502</v>
      </c>
      <c r="I250" t="s">
        <v>316</v>
      </c>
      <c r="J250" t="s">
        <v>35</v>
      </c>
      <c r="K250" t="s">
        <v>44</v>
      </c>
      <c r="L250" t="s">
        <v>108</v>
      </c>
      <c r="M250">
        <v>1000</v>
      </c>
      <c r="N250">
        <v>1150</v>
      </c>
      <c r="O250" t="s">
        <v>49</v>
      </c>
      <c r="P250">
        <v>724</v>
      </c>
      <c r="Q250" t="s">
        <v>51</v>
      </c>
      <c r="R250">
        <v>1</v>
      </c>
      <c r="S250" s="1">
        <v>43479</v>
      </c>
      <c r="T250" s="1">
        <v>43607</v>
      </c>
      <c r="U250" t="s">
        <v>460</v>
      </c>
      <c r="V250" t="s">
        <v>39</v>
      </c>
      <c r="W250">
        <v>0</v>
      </c>
      <c r="X250">
        <v>0</v>
      </c>
      <c r="Y250">
        <v>200</v>
      </c>
      <c r="Z250">
        <v>0</v>
      </c>
      <c r="AD250">
        <v>0</v>
      </c>
      <c r="AE250">
        <v>0</v>
      </c>
      <c r="AF250">
        <v>0</v>
      </c>
      <c r="AG250">
        <v>10</v>
      </c>
      <c r="AH250">
        <v>0</v>
      </c>
      <c r="AI250">
        <v>0</v>
      </c>
      <c r="AJ250">
        <v>0.4</v>
      </c>
      <c r="AK250" t="s">
        <v>883</v>
      </c>
      <c r="AL250" t="s">
        <v>964</v>
      </c>
      <c r="AN250">
        <v>168</v>
      </c>
      <c r="AO250">
        <f>VLOOKUP(CONCATENATE(F250,TRIM(G250)),'Avg Attend'!$A$2:$D$252,4,FALSE)</f>
        <v>19.489999999999998</v>
      </c>
      <c r="AP250">
        <v>19.489999999999998</v>
      </c>
      <c r="AQ250" s="15">
        <f t="shared" si="3"/>
        <v>6.2367999999999997</v>
      </c>
    </row>
    <row r="251" spans="1:43" x14ac:dyDescent="0.25">
      <c r="A251" t="s">
        <v>1774</v>
      </c>
      <c r="B251" t="s">
        <v>32</v>
      </c>
      <c r="C251" t="s">
        <v>92</v>
      </c>
      <c r="D251" t="s">
        <v>93</v>
      </c>
      <c r="E251">
        <v>47784</v>
      </c>
      <c r="F251" t="s">
        <v>106</v>
      </c>
      <c r="G251">
        <v>3700</v>
      </c>
      <c r="H251">
        <v>201</v>
      </c>
      <c r="I251" t="s">
        <v>317</v>
      </c>
      <c r="J251" t="s">
        <v>35</v>
      </c>
      <c r="K251" t="s">
        <v>44</v>
      </c>
      <c r="L251" t="s">
        <v>108</v>
      </c>
      <c r="M251">
        <v>1015</v>
      </c>
      <c r="N251">
        <v>1205</v>
      </c>
      <c r="O251" t="s">
        <v>46</v>
      </c>
      <c r="P251">
        <v>312</v>
      </c>
      <c r="Q251" t="s">
        <v>47</v>
      </c>
      <c r="R251">
        <v>1</v>
      </c>
      <c r="S251" s="1">
        <v>43479</v>
      </c>
      <c r="T251" s="1">
        <v>43607</v>
      </c>
      <c r="U251" t="s">
        <v>515</v>
      </c>
      <c r="V251" t="s">
        <v>39</v>
      </c>
      <c r="W251">
        <v>0</v>
      </c>
      <c r="X251">
        <v>0</v>
      </c>
      <c r="Y251">
        <v>300</v>
      </c>
      <c r="Z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0.4</v>
      </c>
      <c r="AK251" t="s">
        <v>978</v>
      </c>
      <c r="AL251" t="s">
        <v>1046</v>
      </c>
      <c r="AN251">
        <v>168</v>
      </c>
      <c r="AO251">
        <f>VLOOKUP(CONCATENATE(F251,TRIM(G251)),'Avg Attend'!$A$2:$D$252,4,FALSE)</f>
        <v>23.64</v>
      </c>
      <c r="AP251">
        <v>23.64</v>
      </c>
      <c r="AQ251" s="15">
        <f t="shared" si="3"/>
        <v>7.5648</v>
      </c>
    </row>
    <row r="252" spans="1:43" x14ac:dyDescent="0.25">
      <c r="A252" t="s">
        <v>1774</v>
      </c>
      <c r="B252" t="s">
        <v>32</v>
      </c>
      <c r="C252" t="s">
        <v>92</v>
      </c>
      <c r="D252" t="s">
        <v>93</v>
      </c>
      <c r="E252">
        <v>47914</v>
      </c>
      <c r="F252" t="s">
        <v>106</v>
      </c>
      <c r="G252">
        <v>3700</v>
      </c>
      <c r="H252">
        <v>401</v>
      </c>
      <c r="I252" t="s">
        <v>317</v>
      </c>
      <c r="J252" t="s">
        <v>35</v>
      </c>
      <c r="K252" t="s">
        <v>44</v>
      </c>
      <c r="L252" t="s">
        <v>108</v>
      </c>
      <c r="M252">
        <v>1020</v>
      </c>
      <c r="N252">
        <v>1210</v>
      </c>
      <c r="O252" t="s">
        <v>55</v>
      </c>
      <c r="Q252" t="s">
        <v>56</v>
      </c>
      <c r="R252">
        <v>1</v>
      </c>
      <c r="S252" s="1">
        <v>43479</v>
      </c>
      <c r="T252" s="1">
        <v>43607</v>
      </c>
      <c r="U252" t="s">
        <v>962</v>
      </c>
      <c r="V252" t="s">
        <v>39</v>
      </c>
      <c r="W252">
        <v>0</v>
      </c>
      <c r="X252">
        <v>0</v>
      </c>
      <c r="Y252">
        <v>500</v>
      </c>
      <c r="Z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0.4</v>
      </c>
      <c r="AK252" t="s">
        <v>899</v>
      </c>
      <c r="AL252" t="s">
        <v>829</v>
      </c>
      <c r="AN252">
        <v>168</v>
      </c>
      <c r="AO252">
        <f>VLOOKUP(CONCATENATE(F252,TRIM(G252)),'Avg Attend'!$A$2:$D$252,4,FALSE)</f>
        <v>23.64</v>
      </c>
      <c r="AP252">
        <v>23.64</v>
      </c>
      <c r="AQ252" s="15">
        <f t="shared" si="3"/>
        <v>7.5648</v>
      </c>
    </row>
    <row r="253" spans="1:43" x14ac:dyDescent="0.25">
      <c r="A253" t="s">
        <v>1774</v>
      </c>
      <c r="B253" t="s">
        <v>32</v>
      </c>
      <c r="C253" t="s">
        <v>92</v>
      </c>
      <c r="D253" t="s">
        <v>93</v>
      </c>
      <c r="E253">
        <v>44459</v>
      </c>
      <c r="F253" t="s">
        <v>106</v>
      </c>
      <c r="G253">
        <v>3700</v>
      </c>
      <c r="H253">
        <v>502</v>
      </c>
      <c r="I253" t="s">
        <v>317</v>
      </c>
      <c r="J253" t="s">
        <v>35</v>
      </c>
      <c r="K253" t="s">
        <v>44</v>
      </c>
      <c r="L253" t="s">
        <v>108</v>
      </c>
      <c r="M253">
        <v>800</v>
      </c>
      <c r="N253">
        <v>950</v>
      </c>
      <c r="O253" t="s">
        <v>49</v>
      </c>
      <c r="P253">
        <v>320</v>
      </c>
      <c r="Q253" t="s">
        <v>51</v>
      </c>
      <c r="R253">
        <v>1</v>
      </c>
      <c r="S253" s="1">
        <v>43479</v>
      </c>
      <c r="T253" s="1">
        <v>43607</v>
      </c>
      <c r="U253" t="s">
        <v>379</v>
      </c>
      <c r="V253" t="s">
        <v>39</v>
      </c>
      <c r="W253">
        <v>0</v>
      </c>
      <c r="X253">
        <v>0</v>
      </c>
      <c r="Y253">
        <v>200</v>
      </c>
      <c r="Z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0.4</v>
      </c>
      <c r="AK253" t="s">
        <v>885</v>
      </c>
      <c r="AL253" t="s">
        <v>944</v>
      </c>
      <c r="AN253">
        <v>168</v>
      </c>
      <c r="AO253">
        <f>VLOOKUP(CONCATENATE(F253,TRIM(G253)),'Avg Attend'!$A$2:$D$252,4,FALSE)</f>
        <v>23.64</v>
      </c>
      <c r="AP253">
        <v>23.64</v>
      </c>
      <c r="AQ253" s="15">
        <f t="shared" si="3"/>
        <v>7.5648</v>
      </c>
    </row>
    <row r="254" spans="1:43" x14ac:dyDescent="0.25">
      <c r="A254" t="s">
        <v>1774</v>
      </c>
      <c r="B254" t="s">
        <v>32</v>
      </c>
      <c r="C254" t="s">
        <v>92</v>
      </c>
      <c r="D254" t="s">
        <v>93</v>
      </c>
      <c r="E254">
        <v>43956</v>
      </c>
      <c r="F254" t="s">
        <v>106</v>
      </c>
      <c r="G254">
        <v>3700</v>
      </c>
      <c r="H254">
        <v>503</v>
      </c>
      <c r="I254" t="s">
        <v>317</v>
      </c>
      <c r="J254" t="s">
        <v>35</v>
      </c>
      <c r="K254" t="s">
        <v>44</v>
      </c>
      <c r="L254" t="s">
        <v>108</v>
      </c>
      <c r="M254">
        <v>1000</v>
      </c>
      <c r="N254">
        <v>1150</v>
      </c>
      <c r="O254" t="s">
        <v>49</v>
      </c>
      <c r="P254">
        <v>721</v>
      </c>
      <c r="Q254" t="s">
        <v>51</v>
      </c>
      <c r="R254">
        <v>1</v>
      </c>
      <c r="S254" s="1">
        <v>43479</v>
      </c>
      <c r="T254" s="1">
        <v>43607</v>
      </c>
      <c r="U254" t="s">
        <v>573</v>
      </c>
      <c r="V254" t="s">
        <v>39</v>
      </c>
      <c r="W254">
        <v>0</v>
      </c>
      <c r="X254">
        <v>0</v>
      </c>
      <c r="Y254">
        <v>200</v>
      </c>
      <c r="Z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0.4</v>
      </c>
      <c r="AK254" t="s">
        <v>883</v>
      </c>
      <c r="AL254" t="s">
        <v>1126</v>
      </c>
      <c r="AN254">
        <v>168</v>
      </c>
      <c r="AO254">
        <f>VLOOKUP(CONCATENATE(F254,TRIM(G254)),'Avg Attend'!$A$2:$D$252,4,FALSE)</f>
        <v>23.64</v>
      </c>
      <c r="AP254">
        <v>23.64</v>
      </c>
      <c r="AQ254" s="15">
        <f t="shared" si="3"/>
        <v>7.5648</v>
      </c>
    </row>
    <row r="255" spans="1:43" x14ac:dyDescent="0.25">
      <c r="A255" t="s">
        <v>1774</v>
      </c>
      <c r="B255" t="s">
        <v>32</v>
      </c>
      <c r="C255" t="s">
        <v>92</v>
      </c>
      <c r="D255" t="s">
        <v>93</v>
      </c>
      <c r="E255">
        <v>46773</v>
      </c>
      <c r="F255" t="s">
        <v>106</v>
      </c>
      <c r="G255">
        <v>3780</v>
      </c>
      <c r="H255">
        <v>201</v>
      </c>
      <c r="I255" t="s">
        <v>1135</v>
      </c>
      <c r="J255" t="s">
        <v>35</v>
      </c>
      <c r="K255" t="s">
        <v>44</v>
      </c>
      <c r="L255" t="s">
        <v>108</v>
      </c>
      <c r="M255">
        <v>815</v>
      </c>
      <c r="N255">
        <v>1005</v>
      </c>
      <c r="O255" t="s">
        <v>46</v>
      </c>
      <c r="P255">
        <v>312</v>
      </c>
      <c r="Q255" t="s">
        <v>47</v>
      </c>
      <c r="R255">
        <v>1</v>
      </c>
      <c r="S255" s="1">
        <v>43479</v>
      </c>
      <c r="T255" s="1">
        <v>43607</v>
      </c>
      <c r="U255" t="s">
        <v>430</v>
      </c>
      <c r="V255" t="s">
        <v>39</v>
      </c>
      <c r="W255">
        <v>0</v>
      </c>
      <c r="X255">
        <v>0</v>
      </c>
      <c r="Y255">
        <v>300</v>
      </c>
      <c r="Z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0.4</v>
      </c>
      <c r="AK255" t="s">
        <v>992</v>
      </c>
      <c r="AL255" t="s">
        <v>1046</v>
      </c>
      <c r="AN255">
        <v>168</v>
      </c>
      <c r="AO255">
        <f>VLOOKUP(CONCATENATE(F255,TRIM(G255)),'Avg Attend'!$A$2:$D$252,4,FALSE)</f>
        <v>21.48</v>
      </c>
      <c r="AP255">
        <v>21.48</v>
      </c>
      <c r="AQ255" s="15">
        <f t="shared" si="3"/>
        <v>6.8735999999999997</v>
      </c>
    </row>
    <row r="256" spans="1:43" x14ac:dyDescent="0.25">
      <c r="A256" t="s">
        <v>1774</v>
      </c>
      <c r="B256" t="s">
        <v>32</v>
      </c>
      <c r="C256" t="s">
        <v>92</v>
      </c>
      <c r="D256" t="s">
        <v>93</v>
      </c>
      <c r="E256">
        <v>45981</v>
      </c>
      <c r="F256" t="s">
        <v>106</v>
      </c>
      <c r="G256">
        <v>3780</v>
      </c>
      <c r="H256">
        <v>302</v>
      </c>
      <c r="I256" t="s">
        <v>1135</v>
      </c>
      <c r="J256" t="s">
        <v>35</v>
      </c>
      <c r="K256" t="s">
        <v>44</v>
      </c>
      <c r="L256" t="s">
        <v>480</v>
      </c>
      <c r="M256" t="s">
        <v>537</v>
      </c>
      <c r="N256" t="s">
        <v>538</v>
      </c>
      <c r="O256" t="s">
        <v>529</v>
      </c>
      <c r="Q256" t="s">
        <v>97</v>
      </c>
      <c r="R256">
        <v>1</v>
      </c>
      <c r="S256" s="1">
        <v>43479</v>
      </c>
      <c r="T256" s="1">
        <v>43607</v>
      </c>
      <c r="U256" t="s">
        <v>1141</v>
      </c>
      <c r="V256" t="s">
        <v>39</v>
      </c>
      <c r="W256">
        <v>0</v>
      </c>
      <c r="X256">
        <v>0</v>
      </c>
      <c r="Y256">
        <v>200</v>
      </c>
      <c r="Z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0.4</v>
      </c>
      <c r="AK256" t="s">
        <v>917</v>
      </c>
      <c r="AL256" t="s">
        <v>1142</v>
      </c>
      <c r="AN256">
        <v>336</v>
      </c>
      <c r="AO256">
        <f>VLOOKUP(CONCATENATE(F256,TRIM(G256)),'Avg Attend'!$A$2:$D$252,4,FALSE)</f>
        <v>21.48</v>
      </c>
      <c r="AP256">
        <v>21.48</v>
      </c>
      <c r="AQ256" s="15">
        <f t="shared" si="3"/>
        <v>13.747199999999999</v>
      </c>
    </row>
    <row r="257" spans="1:43" x14ac:dyDescent="0.25">
      <c r="A257" t="s">
        <v>1774</v>
      </c>
      <c r="B257" t="s">
        <v>32</v>
      </c>
      <c r="C257" t="s">
        <v>92</v>
      </c>
      <c r="D257" t="s">
        <v>93</v>
      </c>
      <c r="E257">
        <v>46706</v>
      </c>
      <c r="F257" t="s">
        <v>106</v>
      </c>
      <c r="G257">
        <v>3780</v>
      </c>
      <c r="H257">
        <v>401</v>
      </c>
      <c r="I257" t="s">
        <v>1135</v>
      </c>
      <c r="J257" t="s">
        <v>35</v>
      </c>
      <c r="K257" t="s">
        <v>44</v>
      </c>
      <c r="L257" t="s">
        <v>108</v>
      </c>
      <c r="M257">
        <v>820</v>
      </c>
      <c r="N257">
        <v>1010</v>
      </c>
      <c r="O257" t="s">
        <v>55</v>
      </c>
      <c r="Q257" t="s">
        <v>56</v>
      </c>
      <c r="R257">
        <v>1</v>
      </c>
      <c r="S257" s="1">
        <v>43479</v>
      </c>
      <c r="T257" s="1">
        <v>43607</v>
      </c>
      <c r="U257" t="s">
        <v>462</v>
      </c>
      <c r="V257" t="s">
        <v>39</v>
      </c>
      <c r="W257">
        <v>0</v>
      </c>
      <c r="X257">
        <v>0</v>
      </c>
      <c r="Y257">
        <v>500</v>
      </c>
      <c r="Z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0.4</v>
      </c>
      <c r="AK257" t="s">
        <v>897</v>
      </c>
      <c r="AL257" t="s">
        <v>829</v>
      </c>
      <c r="AN257">
        <v>168</v>
      </c>
      <c r="AO257">
        <f>VLOOKUP(CONCATENATE(F257,TRIM(G257)),'Avg Attend'!$A$2:$D$252,4,FALSE)</f>
        <v>21.48</v>
      </c>
      <c r="AP257">
        <v>21.48</v>
      </c>
      <c r="AQ257" s="15">
        <f t="shared" si="3"/>
        <v>6.8735999999999997</v>
      </c>
    </row>
    <row r="258" spans="1:43" x14ac:dyDescent="0.25">
      <c r="A258" t="s">
        <v>1774</v>
      </c>
      <c r="B258" t="s">
        <v>32</v>
      </c>
      <c r="C258" t="s">
        <v>92</v>
      </c>
      <c r="D258" t="s">
        <v>93</v>
      </c>
      <c r="E258">
        <v>48112</v>
      </c>
      <c r="F258" t="s">
        <v>106</v>
      </c>
      <c r="G258">
        <v>3780</v>
      </c>
      <c r="H258">
        <v>501</v>
      </c>
      <c r="I258" t="s">
        <v>1135</v>
      </c>
      <c r="J258" t="s">
        <v>35</v>
      </c>
      <c r="K258" t="s">
        <v>44</v>
      </c>
      <c r="L258" t="s">
        <v>45</v>
      </c>
      <c r="M258">
        <v>1400</v>
      </c>
      <c r="N258">
        <v>1615</v>
      </c>
      <c r="O258" t="s">
        <v>49</v>
      </c>
      <c r="P258">
        <v>319</v>
      </c>
      <c r="Q258" t="s">
        <v>51</v>
      </c>
      <c r="R258">
        <v>1</v>
      </c>
      <c r="S258" s="1">
        <v>43479</v>
      </c>
      <c r="T258" s="1">
        <v>43607</v>
      </c>
      <c r="U258" t="s">
        <v>379</v>
      </c>
      <c r="V258" t="s">
        <v>39</v>
      </c>
      <c r="W258">
        <v>0</v>
      </c>
      <c r="X258">
        <v>0</v>
      </c>
      <c r="Y258">
        <v>150</v>
      </c>
      <c r="Z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0.4</v>
      </c>
      <c r="AK258" t="s">
        <v>1034</v>
      </c>
      <c r="AL258" t="s">
        <v>951</v>
      </c>
      <c r="AN258">
        <v>170</v>
      </c>
      <c r="AO258">
        <f>VLOOKUP(CONCATENATE(F258,TRIM(G258)),'Avg Attend'!$A$2:$D$252,4,FALSE)</f>
        <v>21.48</v>
      </c>
      <c r="AP258">
        <v>21.48</v>
      </c>
      <c r="AQ258" s="15">
        <f t="shared" si="3"/>
        <v>6.9554285714285715</v>
      </c>
    </row>
    <row r="259" spans="1:43" x14ac:dyDescent="0.25">
      <c r="A259" t="s">
        <v>1774</v>
      </c>
      <c r="B259" t="s">
        <v>32</v>
      </c>
      <c r="C259" t="s">
        <v>92</v>
      </c>
      <c r="D259" t="s">
        <v>93</v>
      </c>
      <c r="E259">
        <v>48113</v>
      </c>
      <c r="F259" t="s">
        <v>106</v>
      </c>
      <c r="G259">
        <v>3780</v>
      </c>
      <c r="H259">
        <v>502</v>
      </c>
      <c r="I259" t="s">
        <v>1135</v>
      </c>
      <c r="J259" t="s">
        <v>76</v>
      </c>
      <c r="K259" t="s">
        <v>44</v>
      </c>
      <c r="L259" t="s">
        <v>45</v>
      </c>
      <c r="M259">
        <v>1630</v>
      </c>
      <c r="N259">
        <v>1845</v>
      </c>
      <c r="O259" t="s">
        <v>49</v>
      </c>
      <c r="P259">
        <v>419</v>
      </c>
      <c r="Q259" t="s">
        <v>51</v>
      </c>
      <c r="R259">
        <v>1</v>
      </c>
      <c r="S259" s="1">
        <v>43479</v>
      </c>
      <c r="T259" s="1">
        <v>43607</v>
      </c>
      <c r="U259" t="s">
        <v>379</v>
      </c>
      <c r="V259" t="s">
        <v>39</v>
      </c>
      <c r="W259">
        <v>0</v>
      </c>
      <c r="X259">
        <v>0</v>
      </c>
      <c r="Y259">
        <v>150</v>
      </c>
      <c r="Z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0.4</v>
      </c>
      <c r="AK259" t="s">
        <v>1010</v>
      </c>
      <c r="AL259" t="s">
        <v>976</v>
      </c>
      <c r="AN259">
        <v>170</v>
      </c>
      <c r="AO259">
        <f>VLOOKUP(CONCATENATE(F259,TRIM(G259)),'Avg Attend'!$A$2:$D$252,4,FALSE)</f>
        <v>21.48</v>
      </c>
      <c r="AP259">
        <v>21.48</v>
      </c>
      <c r="AQ259" s="15">
        <f t="shared" ref="AQ259:AQ290" si="4">AP259*AN259/525</f>
        <v>6.9554285714285715</v>
      </c>
    </row>
    <row r="260" spans="1:43" x14ac:dyDescent="0.25">
      <c r="A260" t="s">
        <v>1774</v>
      </c>
      <c r="B260" t="s">
        <v>32</v>
      </c>
      <c r="C260" t="s">
        <v>92</v>
      </c>
      <c r="D260" t="s">
        <v>93</v>
      </c>
      <c r="E260">
        <v>46170</v>
      </c>
      <c r="F260" t="s">
        <v>106</v>
      </c>
      <c r="G260">
        <v>3780</v>
      </c>
      <c r="H260">
        <v>701</v>
      </c>
      <c r="I260" t="s">
        <v>1135</v>
      </c>
      <c r="J260" t="s">
        <v>35</v>
      </c>
      <c r="K260" t="s">
        <v>44</v>
      </c>
      <c r="L260" t="s">
        <v>480</v>
      </c>
      <c r="M260" t="s">
        <v>1143</v>
      </c>
      <c r="N260" t="s">
        <v>481</v>
      </c>
      <c r="O260" t="s">
        <v>494</v>
      </c>
      <c r="P260" t="s">
        <v>1851</v>
      </c>
      <c r="Q260" t="s">
        <v>65</v>
      </c>
      <c r="R260">
        <v>1</v>
      </c>
      <c r="S260" s="1">
        <v>43479</v>
      </c>
      <c r="T260" s="1">
        <v>43607</v>
      </c>
      <c r="U260" t="s">
        <v>1852</v>
      </c>
      <c r="V260" t="s">
        <v>39</v>
      </c>
      <c r="W260">
        <v>0</v>
      </c>
      <c r="X260">
        <v>0</v>
      </c>
      <c r="Y260">
        <v>400</v>
      </c>
      <c r="Z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0.4</v>
      </c>
      <c r="AK260" t="s">
        <v>1146</v>
      </c>
      <c r="AL260" t="s">
        <v>1853</v>
      </c>
      <c r="AN260">
        <v>336</v>
      </c>
      <c r="AO260">
        <f>VLOOKUP(CONCATENATE(F260,TRIM(G260)),'Avg Attend'!$A$2:$D$252,4,FALSE)</f>
        <v>21.48</v>
      </c>
      <c r="AP260">
        <v>21.48</v>
      </c>
      <c r="AQ260" s="15">
        <f t="shared" si="4"/>
        <v>13.747199999999999</v>
      </c>
    </row>
    <row r="261" spans="1:43" x14ac:dyDescent="0.25">
      <c r="A261" t="s">
        <v>1774</v>
      </c>
      <c r="B261" t="s">
        <v>32</v>
      </c>
      <c r="C261" t="s">
        <v>92</v>
      </c>
      <c r="D261" t="s">
        <v>93</v>
      </c>
      <c r="E261">
        <v>46172</v>
      </c>
      <c r="F261" t="s">
        <v>106</v>
      </c>
      <c r="G261">
        <v>3780</v>
      </c>
      <c r="H261">
        <v>702</v>
      </c>
      <c r="I261" t="s">
        <v>1135</v>
      </c>
      <c r="J261" t="s">
        <v>35</v>
      </c>
      <c r="K261" t="s">
        <v>44</v>
      </c>
      <c r="L261" t="s">
        <v>108</v>
      </c>
      <c r="M261">
        <v>1230</v>
      </c>
      <c r="N261">
        <v>1420</v>
      </c>
      <c r="O261" t="s">
        <v>64</v>
      </c>
      <c r="P261">
        <v>319</v>
      </c>
      <c r="Q261" t="s">
        <v>65</v>
      </c>
      <c r="R261">
        <v>1</v>
      </c>
      <c r="S261" s="1">
        <v>43479</v>
      </c>
      <c r="T261" s="1">
        <v>43607</v>
      </c>
      <c r="U261" t="s">
        <v>534</v>
      </c>
      <c r="V261" t="s">
        <v>39</v>
      </c>
      <c r="W261">
        <v>0</v>
      </c>
      <c r="X261">
        <v>0</v>
      </c>
      <c r="Y261">
        <v>400</v>
      </c>
      <c r="Z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0.4</v>
      </c>
      <c r="AK261" t="s">
        <v>1002</v>
      </c>
      <c r="AL261" t="s">
        <v>906</v>
      </c>
      <c r="AN261">
        <v>168</v>
      </c>
      <c r="AO261">
        <f>VLOOKUP(CONCATENATE(F261,TRIM(G261)),'Avg Attend'!$A$2:$D$252,4,FALSE)</f>
        <v>21.48</v>
      </c>
      <c r="AP261">
        <v>21.48</v>
      </c>
      <c r="AQ261" s="15">
        <f t="shared" si="4"/>
        <v>6.8735999999999997</v>
      </c>
    </row>
    <row r="262" spans="1:43" x14ac:dyDescent="0.25">
      <c r="A262" t="s">
        <v>1774</v>
      </c>
      <c r="B262" t="s">
        <v>32</v>
      </c>
      <c r="C262" t="s">
        <v>92</v>
      </c>
      <c r="D262" t="s">
        <v>93</v>
      </c>
      <c r="E262">
        <v>46173</v>
      </c>
      <c r="F262" t="s">
        <v>106</v>
      </c>
      <c r="G262">
        <v>3780</v>
      </c>
      <c r="H262">
        <v>703</v>
      </c>
      <c r="I262" t="s">
        <v>1135</v>
      </c>
      <c r="J262" t="s">
        <v>76</v>
      </c>
      <c r="K262" t="s">
        <v>44</v>
      </c>
      <c r="L262" t="s">
        <v>45</v>
      </c>
      <c r="M262">
        <v>1630</v>
      </c>
      <c r="N262">
        <v>1845</v>
      </c>
      <c r="O262" t="s">
        <v>64</v>
      </c>
      <c r="P262">
        <v>354</v>
      </c>
      <c r="Q262" t="s">
        <v>65</v>
      </c>
      <c r="R262">
        <v>1</v>
      </c>
      <c r="S262" s="1">
        <v>43479</v>
      </c>
      <c r="T262" s="1">
        <v>43607</v>
      </c>
      <c r="U262" t="s">
        <v>513</v>
      </c>
      <c r="V262" t="s">
        <v>39</v>
      </c>
      <c r="W262">
        <v>0</v>
      </c>
      <c r="X262">
        <v>0</v>
      </c>
      <c r="Y262">
        <v>400</v>
      </c>
      <c r="Z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0.4</v>
      </c>
      <c r="AK262" t="s">
        <v>1010</v>
      </c>
      <c r="AL262" t="s">
        <v>999</v>
      </c>
      <c r="AN262">
        <v>170</v>
      </c>
      <c r="AO262">
        <f>VLOOKUP(CONCATENATE(F262,TRIM(G262)),'Avg Attend'!$A$2:$D$252,4,FALSE)</f>
        <v>21.48</v>
      </c>
      <c r="AP262">
        <v>21.48</v>
      </c>
      <c r="AQ262" s="15">
        <f t="shared" si="4"/>
        <v>6.9554285714285715</v>
      </c>
    </row>
    <row r="263" spans="1:43" x14ac:dyDescent="0.25">
      <c r="A263" t="s">
        <v>1774</v>
      </c>
      <c r="B263" t="s">
        <v>32</v>
      </c>
      <c r="C263" t="s">
        <v>92</v>
      </c>
      <c r="D263" t="s">
        <v>93</v>
      </c>
      <c r="E263">
        <v>48131</v>
      </c>
      <c r="F263" t="s">
        <v>106</v>
      </c>
      <c r="G263">
        <v>3780</v>
      </c>
      <c r="H263">
        <v>704</v>
      </c>
      <c r="I263" t="s">
        <v>1135</v>
      </c>
      <c r="J263" t="s">
        <v>76</v>
      </c>
      <c r="K263" t="s">
        <v>44</v>
      </c>
      <c r="L263" t="s">
        <v>108</v>
      </c>
      <c r="M263">
        <v>1030</v>
      </c>
      <c r="N263">
        <v>1220</v>
      </c>
      <c r="O263" t="s">
        <v>64</v>
      </c>
      <c r="P263">
        <v>301</v>
      </c>
      <c r="Q263" t="s">
        <v>65</v>
      </c>
      <c r="R263">
        <v>1</v>
      </c>
      <c r="S263" s="1">
        <v>43479</v>
      </c>
      <c r="T263" s="1">
        <v>43607</v>
      </c>
      <c r="U263" t="s">
        <v>550</v>
      </c>
      <c r="V263" t="s">
        <v>39</v>
      </c>
      <c r="W263">
        <v>0</v>
      </c>
      <c r="X263">
        <v>0</v>
      </c>
      <c r="Y263">
        <v>400</v>
      </c>
      <c r="Z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0.4</v>
      </c>
      <c r="AK263" t="s">
        <v>988</v>
      </c>
      <c r="AL263" t="s">
        <v>1061</v>
      </c>
      <c r="AN263">
        <v>168</v>
      </c>
      <c r="AO263">
        <f>VLOOKUP(CONCATENATE(F263,TRIM(G263)),'Avg Attend'!$A$2:$D$252,4,FALSE)</f>
        <v>21.48</v>
      </c>
      <c r="AP263">
        <v>21.48</v>
      </c>
      <c r="AQ263" s="15">
        <f t="shared" si="4"/>
        <v>6.8735999999999997</v>
      </c>
    </row>
    <row r="264" spans="1:43" x14ac:dyDescent="0.25">
      <c r="A264" t="s">
        <v>1774</v>
      </c>
      <c r="B264" t="s">
        <v>32</v>
      </c>
      <c r="C264" t="s">
        <v>92</v>
      </c>
      <c r="D264" t="s">
        <v>93</v>
      </c>
      <c r="E264">
        <v>47996</v>
      </c>
      <c r="F264" t="s">
        <v>106</v>
      </c>
      <c r="G264">
        <v>3800</v>
      </c>
      <c r="H264">
        <v>201</v>
      </c>
      <c r="I264" t="s">
        <v>319</v>
      </c>
      <c r="J264" t="s">
        <v>35</v>
      </c>
      <c r="K264" t="s">
        <v>44</v>
      </c>
      <c r="L264" t="s">
        <v>108</v>
      </c>
      <c r="M264">
        <v>1015</v>
      </c>
      <c r="N264">
        <v>1205</v>
      </c>
      <c r="O264" t="s">
        <v>46</v>
      </c>
      <c r="P264">
        <v>323</v>
      </c>
      <c r="Q264" t="s">
        <v>47</v>
      </c>
      <c r="R264">
        <v>1</v>
      </c>
      <c r="S264" s="1">
        <v>43479</v>
      </c>
      <c r="T264" s="1">
        <v>43607</v>
      </c>
      <c r="U264" t="s">
        <v>1016</v>
      </c>
      <c r="V264" t="s">
        <v>39</v>
      </c>
      <c r="W264">
        <v>0</v>
      </c>
      <c r="X264">
        <v>0</v>
      </c>
      <c r="Y264">
        <v>65</v>
      </c>
      <c r="Z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0.4</v>
      </c>
      <c r="AK264" t="s">
        <v>978</v>
      </c>
      <c r="AL264" t="s">
        <v>1155</v>
      </c>
      <c r="AN264">
        <v>168</v>
      </c>
      <c r="AO264">
        <f>VLOOKUP(CONCATENATE(F264,TRIM(G264)),'Avg Attend'!$A$2:$D$252,4,FALSE)</f>
        <v>27.14</v>
      </c>
      <c r="AP264">
        <v>27.14</v>
      </c>
      <c r="AQ264" s="15">
        <f t="shared" si="4"/>
        <v>8.684800000000001</v>
      </c>
    </row>
    <row r="265" spans="1:43" x14ac:dyDescent="0.25">
      <c r="A265" t="s">
        <v>1774</v>
      </c>
      <c r="B265" t="s">
        <v>32</v>
      </c>
      <c r="C265" t="s">
        <v>92</v>
      </c>
      <c r="D265" t="s">
        <v>93</v>
      </c>
      <c r="E265">
        <v>47915</v>
      </c>
      <c r="F265" t="s">
        <v>106</v>
      </c>
      <c r="G265">
        <v>3800</v>
      </c>
      <c r="H265">
        <v>401</v>
      </c>
      <c r="I265" t="s">
        <v>319</v>
      </c>
      <c r="J265" t="s">
        <v>35</v>
      </c>
      <c r="K265" t="s">
        <v>44</v>
      </c>
      <c r="L265" t="s">
        <v>108</v>
      </c>
      <c r="M265">
        <v>1020</v>
      </c>
      <c r="N265">
        <v>1210</v>
      </c>
      <c r="O265" t="s">
        <v>55</v>
      </c>
      <c r="Q265" t="s">
        <v>56</v>
      </c>
      <c r="R265">
        <v>1</v>
      </c>
      <c r="S265" s="1">
        <v>43479</v>
      </c>
      <c r="T265" s="1">
        <v>43607</v>
      </c>
      <c r="U265" t="s">
        <v>945</v>
      </c>
      <c r="V265" t="s">
        <v>39</v>
      </c>
      <c r="W265">
        <v>0</v>
      </c>
      <c r="X265">
        <v>0</v>
      </c>
      <c r="Y265">
        <v>500</v>
      </c>
      <c r="Z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0.4</v>
      </c>
      <c r="AK265" t="s">
        <v>899</v>
      </c>
      <c r="AL265" t="s">
        <v>829</v>
      </c>
      <c r="AN265">
        <v>168</v>
      </c>
      <c r="AO265">
        <f>VLOOKUP(CONCATENATE(F265,TRIM(G265)),'Avg Attend'!$A$2:$D$252,4,FALSE)</f>
        <v>27.14</v>
      </c>
      <c r="AP265">
        <v>27.14</v>
      </c>
      <c r="AQ265" s="15">
        <f t="shared" si="4"/>
        <v>8.684800000000001</v>
      </c>
    </row>
    <row r="266" spans="1:43" x14ac:dyDescent="0.25">
      <c r="A266" t="s">
        <v>1774</v>
      </c>
      <c r="B266" t="s">
        <v>32</v>
      </c>
      <c r="C266" t="s">
        <v>92</v>
      </c>
      <c r="D266" t="s">
        <v>93</v>
      </c>
      <c r="E266">
        <v>40774</v>
      </c>
      <c r="F266" t="s">
        <v>106</v>
      </c>
      <c r="G266">
        <v>3800</v>
      </c>
      <c r="H266">
        <v>501</v>
      </c>
      <c r="I266" t="s">
        <v>319</v>
      </c>
      <c r="J266" t="s">
        <v>35</v>
      </c>
      <c r="K266" t="s">
        <v>44</v>
      </c>
      <c r="L266" t="s">
        <v>108</v>
      </c>
      <c r="M266">
        <v>800</v>
      </c>
      <c r="N266">
        <v>950</v>
      </c>
      <c r="O266" t="s">
        <v>49</v>
      </c>
      <c r="P266">
        <v>420</v>
      </c>
      <c r="Q266" t="s">
        <v>51</v>
      </c>
      <c r="R266">
        <v>1</v>
      </c>
      <c r="S266" s="1">
        <v>43479</v>
      </c>
      <c r="T266" s="1">
        <v>43607</v>
      </c>
      <c r="U266" t="s">
        <v>736</v>
      </c>
      <c r="V266" t="s">
        <v>39</v>
      </c>
      <c r="W266">
        <v>0</v>
      </c>
      <c r="X266">
        <v>0</v>
      </c>
      <c r="Y266">
        <v>200</v>
      </c>
      <c r="Z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0.2</v>
      </c>
      <c r="AK266" t="s">
        <v>885</v>
      </c>
      <c r="AL266" t="s">
        <v>961</v>
      </c>
      <c r="AN266">
        <v>168</v>
      </c>
      <c r="AO266">
        <f>VLOOKUP(CONCATENATE(F266,TRIM(G266)),'Avg Attend'!$A$2:$D$252,4,FALSE)</f>
        <v>27.14</v>
      </c>
      <c r="AP266">
        <v>27.14</v>
      </c>
      <c r="AQ266" s="15">
        <f t="shared" si="4"/>
        <v>8.684800000000001</v>
      </c>
    </row>
    <row r="267" spans="1:43" x14ac:dyDescent="0.25">
      <c r="A267" t="s">
        <v>1774</v>
      </c>
      <c r="B267" t="s">
        <v>32</v>
      </c>
      <c r="C267" t="s">
        <v>92</v>
      </c>
      <c r="D267" t="s">
        <v>93</v>
      </c>
      <c r="E267">
        <v>40775</v>
      </c>
      <c r="F267" t="s">
        <v>106</v>
      </c>
      <c r="G267">
        <v>3800</v>
      </c>
      <c r="H267">
        <v>502</v>
      </c>
      <c r="I267" t="s">
        <v>319</v>
      </c>
      <c r="J267" t="s">
        <v>35</v>
      </c>
      <c r="K267" t="s">
        <v>44</v>
      </c>
      <c r="L267" t="s">
        <v>480</v>
      </c>
      <c r="M267" t="s">
        <v>558</v>
      </c>
      <c r="N267" t="s">
        <v>559</v>
      </c>
      <c r="O267" t="s">
        <v>519</v>
      </c>
      <c r="P267" t="s">
        <v>734</v>
      </c>
      <c r="Q267" t="s">
        <v>51</v>
      </c>
      <c r="R267">
        <v>1</v>
      </c>
      <c r="S267" s="1">
        <v>43479</v>
      </c>
      <c r="T267" s="1">
        <v>43607</v>
      </c>
      <c r="U267" t="s">
        <v>1157</v>
      </c>
      <c r="V267" t="s">
        <v>39</v>
      </c>
      <c r="W267">
        <v>0</v>
      </c>
      <c r="X267">
        <v>0</v>
      </c>
      <c r="Y267">
        <v>200</v>
      </c>
      <c r="Z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0.4</v>
      </c>
      <c r="AK267" t="s">
        <v>1122</v>
      </c>
      <c r="AL267" t="s">
        <v>1084</v>
      </c>
      <c r="AN267">
        <v>336</v>
      </c>
      <c r="AO267">
        <f>VLOOKUP(CONCATENATE(F267,TRIM(G267)),'Avg Attend'!$A$2:$D$252,4,FALSE)</f>
        <v>27.14</v>
      </c>
      <c r="AP267">
        <v>27.14</v>
      </c>
      <c r="AQ267" s="15">
        <f t="shared" si="4"/>
        <v>17.369600000000002</v>
      </c>
    </row>
    <row r="268" spans="1:43" x14ac:dyDescent="0.25">
      <c r="A268" t="s">
        <v>1774</v>
      </c>
      <c r="B268" t="s">
        <v>32</v>
      </c>
      <c r="C268" t="s">
        <v>92</v>
      </c>
      <c r="D268" t="s">
        <v>93</v>
      </c>
      <c r="E268">
        <v>46396</v>
      </c>
      <c r="F268" t="s">
        <v>106</v>
      </c>
      <c r="G268">
        <v>3900</v>
      </c>
      <c r="H268">
        <v>501</v>
      </c>
      <c r="I268" t="s">
        <v>320</v>
      </c>
      <c r="J268" t="s">
        <v>35</v>
      </c>
      <c r="K268" t="s">
        <v>44</v>
      </c>
      <c r="L268" t="s">
        <v>108</v>
      </c>
      <c r="M268">
        <v>800</v>
      </c>
      <c r="N268">
        <v>950</v>
      </c>
      <c r="O268" t="s">
        <v>49</v>
      </c>
      <c r="P268">
        <v>724</v>
      </c>
      <c r="Q268" t="s">
        <v>51</v>
      </c>
      <c r="R268">
        <v>1</v>
      </c>
      <c r="S268" s="1">
        <v>43479</v>
      </c>
      <c r="T268" s="1">
        <v>43607</v>
      </c>
      <c r="U268" t="s">
        <v>460</v>
      </c>
      <c r="V268" t="s">
        <v>39</v>
      </c>
      <c r="W268">
        <v>0</v>
      </c>
      <c r="X268">
        <v>0</v>
      </c>
      <c r="Y268">
        <v>200</v>
      </c>
      <c r="Z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0.4</v>
      </c>
      <c r="AK268" t="s">
        <v>885</v>
      </c>
      <c r="AL268" t="s">
        <v>964</v>
      </c>
      <c r="AN268">
        <v>168</v>
      </c>
      <c r="AO268">
        <f>VLOOKUP(CONCATENATE(F268,TRIM(G268)),'Avg Attend'!$A$2:$D$252,4,FALSE)</f>
        <v>25.05</v>
      </c>
      <c r="AP268">
        <v>25.05</v>
      </c>
      <c r="AQ268" s="15">
        <f t="shared" si="4"/>
        <v>8.0160000000000018</v>
      </c>
    </row>
    <row r="269" spans="1:43" x14ac:dyDescent="0.25">
      <c r="A269" t="s">
        <v>1774</v>
      </c>
      <c r="B269" t="s">
        <v>32</v>
      </c>
      <c r="C269" t="s">
        <v>92</v>
      </c>
      <c r="D269" t="s">
        <v>93</v>
      </c>
      <c r="E269">
        <v>43539</v>
      </c>
      <c r="F269" t="s">
        <v>106</v>
      </c>
      <c r="G269">
        <v>3900</v>
      </c>
      <c r="H269">
        <v>502</v>
      </c>
      <c r="I269" t="s">
        <v>320</v>
      </c>
      <c r="J269" t="s">
        <v>35</v>
      </c>
      <c r="K269" t="s">
        <v>44</v>
      </c>
      <c r="L269" t="s">
        <v>108</v>
      </c>
      <c r="M269">
        <v>1000</v>
      </c>
      <c r="N269">
        <v>1150</v>
      </c>
      <c r="O269" t="s">
        <v>49</v>
      </c>
      <c r="P269">
        <v>424</v>
      </c>
      <c r="Q269" t="s">
        <v>51</v>
      </c>
      <c r="R269">
        <v>1</v>
      </c>
      <c r="S269" s="1">
        <v>43479</v>
      </c>
      <c r="T269" s="1">
        <v>43607</v>
      </c>
      <c r="U269" t="s">
        <v>394</v>
      </c>
      <c r="V269" t="s">
        <v>39</v>
      </c>
      <c r="W269">
        <v>0</v>
      </c>
      <c r="X269">
        <v>0</v>
      </c>
      <c r="Y269">
        <v>200</v>
      </c>
      <c r="Z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0.4</v>
      </c>
      <c r="AK269" t="s">
        <v>883</v>
      </c>
      <c r="AL269" t="s">
        <v>1159</v>
      </c>
      <c r="AN269">
        <v>168</v>
      </c>
      <c r="AO269">
        <f>VLOOKUP(CONCATENATE(F269,TRIM(G269)),'Avg Attend'!$A$2:$D$252,4,FALSE)</f>
        <v>25.05</v>
      </c>
      <c r="AP269">
        <v>25.05</v>
      </c>
      <c r="AQ269" s="15">
        <f t="shared" si="4"/>
        <v>8.0160000000000018</v>
      </c>
    </row>
    <row r="270" spans="1:43" x14ac:dyDescent="0.25">
      <c r="A270" t="s">
        <v>1774</v>
      </c>
      <c r="B270" t="s">
        <v>32</v>
      </c>
      <c r="C270" t="s">
        <v>92</v>
      </c>
      <c r="D270" t="s">
        <v>93</v>
      </c>
      <c r="E270">
        <v>48130</v>
      </c>
      <c r="F270" t="s">
        <v>106</v>
      </c>
      <c r="G270">
        <v>3900</v>
      </c>
      <c r="H270">
        <v>701</v>
      </c>
      <c r="I270" t="s">
        <v>320</v>
      </c>
      <c r="J270" t="s">
        <v>76</v>
      </c>
      <c r="K270" t="s">
        <v>44</v>
      </c>
      <c r="L270" t="s">
        <v>108</v>
      </c>
      <c r="M270">
        <v>1030</v>
      </c>
      <c r="N270">
        <v>1220</v>
      </c>
      <c r="O270" t="s">
        <v>64</v>
      </c>
      <c r="P270">
        <v>319</v>
      </c>
      <c r="Q270" t="s">
        <v>65</v>
      </c>
      <c r="R270">
        <v>1</v>
      </c>
      <c r="S270" s="1">
        <v>43479</v>
      </c>
      <c r="T270" s="1">
        <v>43607</v>
      </c>
      <c r="U270" t="s">
        <v>562</v>
      </c>
      <c r="V270" t="s">
        <v>39</v>
      </c>
      <c r="W270">
        <v>0</v>
      </c>
      <c r="X270">
        <v>0</v>
      </c>
      <c r="Y270">
        <v>400</v>
      </c>
      <c r="Z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0.4</v>
      </c>
      <c r="AK270" t="s">
        <v>988</v>
      </c>
      <c r="AL270" t="s">
        <v>906</v>
      </c>
      <c r="AN270">
        <v>168</v>
      </c>
      <c r="AO270">
        <f>VLOOKUP(CONCATENATE(F270,TRIM(G270)),'Avg Attend'!$A$2:$D$252,4,FALSE)</f>
        <v>25.05</v>
      </c>
      <c r="AP270">
        <v>25.05</v>
      </c>
      <c r="AQ270" s="15">
        <f t="shared" si="4"/>
        <v>8.0160000000000018</v>
      </c>
    </row>
    <row r="271" spans="1:43" x14ac:dyDescent="0.25">
      <c r="A271" t="s">
        <v>1774</v>
      </c>
      <c r="B271" t="s">
        <v>32</v>
      </c>
      <c r="C271" t="s">
        <v>92</v>
      </c>
      <c r="D271" t="s">
        <v>93</v>
      </c>
      <c r="E271">
        <v>45886</v>
      </c>
      <c r="F271" t="s">
        <v>106</v>
      </c>
      <c r="G271">
        <v>3900</v>
      </c>
      <c r="H271">
        <v>702</v>
      </c>
      <c r="I271" t="s">
        <v>320</v>
      </c>
      <c r="J271" t="s">
        <v>76</v>
      </c>
      <c r="K271" t="s">
        <v>44</v>
      </c>
      <c r="L271" t="s">
        <v>45</v>
      </c>
      <c r="M271">
        <v>1900</v>
      </c>
      <c r="N271">
        <v>2115</v>
      </c>
      <c r="O271" t="s">
        <v>64</v>
      </c>
      <c r="P271">
        <v>367</v>
      </c>
      <c r="Q271" t="s">
        <v>65</v>
      </c>
      <c r="R271">
        <v>1</v>
      </c>
      <c r="S271" s="1">
        <v>43479</v>
      </c>
      <c r="T271" s="1">
        <v>43607</v>
      </c>
      <c r="U271" t="s">
        <v>546</v>
      </c>
      <c r="V271" t="s">
        <v>39</v>
      </c>
      <c r="W271">
        <v>0</v>
      </c>
      <c r="X271">
        <v>0</v>
      </c>
      <c r="Y271">
        <v>400</v>
      </c>
      <c r="Z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0.4</v>
      </c>
      <c r="AK271" t="s">
        <v>905</v>
      </c>
      <c r="AL271" t="s">
        <v>908</v>
      </c>
      <c r="AN271">
        <v>170</v>
      </c>
      <c r="AO271">
        <f>VLOOKUP(CONCATENATE(F271,TRIM(G271)),'Avg Attend'!$A$2:$D$252,4,FALSE)</f>
        <v>25.05</v>
      </c>
      <c r="AP271">
        <v>25.05</v>
      </c>
      <c r="AQ271" s="15">
        <f t="shared" si="4"/>
        <v>8.1114285714285721</v>
      </c>
    </row>
    <row r="272" spans="1:43" x14ac:dyDescent="0.25">
      <c r="A272" t="s">
        <v>1774</v>
      </c>
      <c r="B272" t="s">
        <v>32</v>
      </c>
      <c r="C272" t="s">
        <v>92</v>
      </c>
      <c r="D272" t="s">
        <v>93</v>
      </c>
      <c r="E272">
        <v>43086</v>
      </c>
      <c r="F272" t="s">
        <v>106</v>
      </c>
      <c r="G272">
        <v>4015</v>
      </c>
      <c r="H272">
        <v>401</v>
      </c>
      <c r="I272" t="s">
        <v>1854</v>
      </c>
      <c r="J272" t="s">
        <v>73</v>
      </c>
      <c r="K272" t="s">
        <v>44</v>
      </c>
      <c r="L272" t="s">
        <v>74</v>
      </c>
      <c r="M272">
        <v>1040</v>
      </c>
      <c r="N272">
        <v>1255</v>
      </c>
      <c r="O272" t="s">
        <v>55</v>
      </c>
      <c r="Q272" t="s">
        <v>56</v>
      </c>
      <c r="R272">
        <v>1</v>
      </c>
      <c r="S272" s="1">
        <v>43479</v>
      </c>
      <c r="T272" s="1">
        <v>43607</v>
      </c>
      <c r="U272" t="s">
        <v>450</v>
      </c>
      <c r="V272" t="s">
        <v>39</v>
      </c>
      <c r="W272">
        <v>0</v>
      </c>
      <c r="X272">
        <v>0</v>
      </c>
      <c r="Y272">
        <v>600</v>
      </c>
      <c r="Z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0.1</v>
      </c>
      <c r="AK272" t="s">
        <v>889</v>
      </c>
      <c r="AL272" t="s">
        <v>829</v>
      </c>
      <c r="AN272">
        <v>40</v>
      </c>
      <c r="AO272">
        <f>VLOOKUP(CONCATENATE(F272,TRIM(G272)),'Avg Attend'!$A$2:$D$252,4,FALSE)</f>
        <v>33.67</v>
      </c>
      <c r="AP272">
        <v>33.67</v>
      </c>
      <c r="AQ272" s="15">
        <f t="shared" si="4"/>
        <v>2.5653333333333337</v>
      </c>
    </row>
    <row r="273" spans="1:43" x14ac:dyDescent="0.25">
      <c r="A273" t="s">
        <v>1774</v>
      </c>
      <c r="B273" t="s">
        <v>32</v>
      </c>
      <c r="C273" t="s">
        <v>92</v>
      </c>
      <c r="D273" t="s">
        <v>93</v>
      </c>
      <c r="E273">
        <v>43082</v>
      </c>
      <c r="F273" t="s">
        <v>106</v>
      </c>
      <c r="G273">
        <v>4015</v>
      </c>
      <c r="H273">
        <v>402</v>
      </c>
      <c r="I273" t="s">
        <v>1854</v>
      </c>
      <c r="J273" t="s">
        <v>73</v>
      </c>
      <c r="K273" t="s">
        <v>44</v>
      </c>
      <c r="L273" t="s">
        <v>48</v>
      </c>
      <c r="M273">
        <v>1040</v>
      </c>
      <c r="N273">
        <v>1255</v>
      </c>
      <c r="O273" t="s">
        <v>55</v>
      </c>
      <c r="Q273" t="s">
        <v>56</v>
      </c>
      <c r="R273">
        <v>1</v>
      </c>
      <c r="S273" s="1">
        <v>43479</v>
      </c>
      <c r="T273" s="1">
        <v>43607</v>
      </c>
      <c r="U273" t="s">
        <v>465</v>
      </c>
      <c r="V273" t="s">
        <v>39</v>
      </c>
      <c r="W273">
        <v>0</v>
      </c>
      <c r="X273">
        <v>0</v>
      </c>
      <c r="Y273">
        <v>600</v>
      </c>
      <c r="Z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0.1</v>
      </c>
      <c r="AK273" t="s">
        <v>889</v>
      </c>
      <c r="AL273" t="s">
        <v>829</v>
      </c>
      <c r="AN273">
        <v>40</v>
      </c>
      <c r="AO273">
        <f>VLOOKUP(CONCATENATE(F273,TRIM(G273)),'Avg Attend'!$A$2:$D$252,4,FALSE)</f>
        <v>33.67</v>
      </c>
      <c r="AP273">
        <v>33.67</v>
      </c>
      <c r="AQ273" s="15">
        <f t="shared" si="4"/>
        <v>2.5653333333333337</v>
      </c>
    </row>
    <row r="274" spans="1:43" x14ac:dyDescent="0.25">
      <c r="A274" t="s">
        <v>1774</v>
      </c>
      <c r="B274" t="s">
        <v>32</v>
      </c>
      <c r="C274" t="s">
        <v>92</v>
      </c>
      <c r="D274" t="s">
        <v>93</v>
      </c>
      <c r="E274">
        <v>47176</v>
      </c>
      <c r="F274" t="s">
        <v>106</v>
      </c>
      <c r="G274">
        <v>4015</v>
      </c>
      <c r="H274">
        <v>403</v>
      </c>
      <c r="I274" t="s">
        <v>1854</v>
      </c>
      <c r="J274" t="s">
        <v>73</v>
      </c>
      <c r="K274" t="s">
        <v>44</v>
      </c>
      <c r="L274" t="s">
        <v>48</v>
      </c>
      <c r="M274">
        <v>1310</v>
      </c>
      <c r="N274">
        <v>1525</v>
      </c>
      <c r="O274" t="s">
        <v>55</v>
      </c>
      <c r="P274">
        <v>602</v>
      </c>
      <c r="Q274" t="s">
        <v>56</v>
      </c>
      <c r="R274">
        <v>1</v>
      </c>
      <c r="S274" s="1">
        <v>43479</v>
      </c>
      <c r="T274" s="1">
        <v>43607</v>
      </c>
      <c r="U274" t="s">
        <v>427</v>
      </c>
      <c r="V274" t="s">
        <v>39</v>
      </c>
      <c r="W274">
        <v>0</v>
      </c>
      <c r="X274">
        <v>0</v>
      </c>
      <c r="Y274">
        <v>500</v>
      </c>
      <c r="Z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0.1</v>
      </c>
      <c r="AK274" t="s">
        <v>877</v>
      </c>
      <c r="AL274" t="s">
        <v>1163</v>
      </c>
      <c r="AN274">
        <v>40</v>
      </c>
      <c r="AO274">
        <f>VLOOKUP(CONCATENATE(F274,TRIM(G274)),'Avg Attend'!$A$2:$D$252,4,FALSE)</f>
        <v>33.67</v>
      </c>
      <c r="AP274">
        <v>33.67</v>
      </c>
      <c r="AQ274" s="15">
        <f t="shared" si="4"/>
        <v>2.5653333333333337</v>
      </c>
    </row>
    <row r="275" spans="1:43" x14ac:dyDescent="0.25">
      <c r="A275" t="s">
        <v>1774</v>
      </c>
      <c r="B275" t="s">
        <v>32</v>
      </c>
      <c r="C275" t="s">
        <v>92</v>
      </c>
      <c r="D275" t="s">
        <v>93</v>
      </c>
      <c r="E275">
        <v>43569</v>
      </c>
      <c r="F275" t="s">
        <v>107</v>
      </c>
      <c r="G275">
        <v>3801</v>
      </c>
      <c r="H275">
        <v>501</v>
      </c>
      <c r="I275" t="s">
        <v>569</v>
      </c>
      <c r="J275" t="s">
        <v>35</v>
      </c>
      <c r="K275" t="s">
        <v>44</v>
      </c>
      <c r="L275" t="s">
        <v>108</v>
      </c>
      <c r="M275">
        <v>1000</v>
      </c>
      <c r="N275">
        <v>1150</v>
      </c>
      <c r="O275" t="s">
        <v>49</v>
      </c>
      <c r="P275">
        <v>321</v>
      </c>
      <c r="Q275" t="s">
        <v>51</v>
      </c>
      <c r="R275">
        <v>1</v>
      </c>
      <c r="S275" s="1">
        <v>43479</v>
      </c>
      <c r="T275" s="1">
        <v>43607</v>
      </c>
      <c r="U275" t="s">
        <v>457</v>
      </c>
      <c r="V275" t="s">
        <v>39</v>
      </c>
      <c r="W275">
        <v>0</v>
      </c>
      <c r="X275">
        <v>0</v>
      </c>
      <c r="Y275">
        <v>28</v>
      </c>
      <c r="Z275">
        <v>0</v>
      </c>
      <c r="AD275">
        <v>0</v>
      </c>
      <c r="AE275">
        <v>0</v>
      </c>
      <c r="AF275">
        <v>0</v>
      </c>
      <c r="AG275">
        <v>10</v>
      </c>
      <c r="AH275">
        <v>0</v>
      </c>
      <c r="AI275">
        <v>0</v>
      </c>
      <c r="AJ275">
        <v>0.4</v>
      </c>
      <c r="AK275" t="s">
        <v>883</v>
      </c>
      <c r="AL275" t="s">
        <v>1164</v>
      </c>
      <c r="AN275">
        <v>168</v>
      </c>
      <c r="AO275">
        <f>VLOOKUP(CONCATENATE(F275,TRIM(G275)),'Avg Attend'!$A$2:$D$252,4,FALSE)</f>
        <v>18.43</v>
      </c>
      <c r="AP275">
        <v>18.43</v>
      </c>
      <c r="AQ275" s="15">
        <f t="shared" si="4"/>
        <v>5.8975999999999997</v>
      </c>
    </row>
    <row r="276" spans="1:43" x14ac:dyDescent="0.25">
      <c r="A276" t="s">
        <v>1774</v>
      </c>
      <c r="B276" t="s">
        <v>32</v>
      </c>
      <c r="C276" t="s">
        <v>92</v>
      </c>
      <c r="D276" t="s">
        <v>93</v>
      </c>
      <c r="E276">
        <v>41133</v>
      </c>
      <c r="F276" t="s">
        <v>107</v>
      </c>
      <c r="G276">
        <v>3814</v>
      </c>
      <c r="H276">
        <v>401</v>
      </c>
      <c r="I276" t="s">
        <v>322</v>
      </c>
      <c r="J276" t="s">
        <v>35</v>
      </c>
      <c r="K276" t="s">
        <v>44</v>
      </c>
      <c r="L276" t="s">
        <v>108</v>
      </c>
      <c r="M276">
        <v>800</v>
      </c>
      <c r="N276">
        <v>850</v>
      </c>
      <c r="O276" t="s">
        <v>55</v>
      </c>
      <c r="Q276" t="s">
        <v>56</v>
      </c>
      <c r="R276">
        <v>1</v>
      </c>
      <c r="S276" s="1">
        <v>43479</v>
      </c>
      <c r="T276" s="1">
        <v>43607</v>
      </c>
      <c r="U276" t="s">
        <v>570</v>
      </c>
      <c r="V276" t="s">
        <v>39</v>
      </c>
      <c r="W276">
        <v>0</v>
      </c>
      <c r="X276">
        <v>0</v>
      </c>
      <c r="Y276">
        <v>600</v>
      </c>
      <c r="Z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0.2</v>
      </c>
      <c r="AK276" t="s">
        <v>1165</v>
      </c>
      <c r="AL276" t="s">
        <v>829</v>
      </c>
      <c r="AN276">
        <v>84</v>
      </c>
      <c r="AO276">
        <f>VLOOKUP(CONCATENATE(F276,TRIM(G276)),'Avg Attend'!$A$2:$D$252,4,FALSE)</f>
        <v>11.8</v>
      </c>
      <c r="AP276">
        <v>11.8</v>
      </c>
      <c r="AQ276" s="15">
        <f t="shared" si="4"/>
        <v>1.8880000000000001</v>
      </c>
    </row>
    <row r="277" spans="1:43" x14ac:dyDescent="0.25">
      <c r="A277" t="s">
        <v>1774</v>
      </c>
      <c r="B277" t="s">
        <v>32</v>
      </c>
      <c r="C277" t="s">
        <v>92</v>
      </c>
      <c r="D277" t="s">
        <v>93</v>
      </c>
      <c r="E277">
        <v>41134</v>
      </c>
      <c r="F277" t="s">
        <v>107</v>
      </c>
      <c r="G277">
        <v>3814</v>
      </c>
      <c r="H277">
        <v>402</v>
      </c>
      <c r="I277" t="s">
        <v>322</v>
      </c>
      <c r="J277" t="s">
        <v>35</v>
      </c>
      <c r="K277" t="s">
        <v>44</v>
      </c>
      <c r="L277" t="s">
        <v>108</v>
      </c>
      <c r="M277">
        <v>900</v>
      </c>
      <c r="N277">
        <v>950</v>
      </c>
      <c r="O277" t="s">
        <v>55</v>
      </c>
      <c r="Q277" t="s">
        <v>56</v>
      </c>
      <c r="R277">
        <v>1</v>
      </c>
      <c r="S277" s="1">
        <v>43479</v>
      </c>
      <c r="T277" s="1">
        <v>43607</v>
      </c>
      <c r="U277" t="s">
        <v>570</v>
      </c>
      <c r="V277" t="s">
        <v>39</v>
      </c>
      <c r="W277">
        <v>0</v>
      </c>
      <c r="X277">
        <v>0</v>
      </c>
      <c r="Y277">
        <v>600</v>
      </c>
      <c r="Z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0.2</v>
      </c>
      <c r="AK277" t="s">
        <v>1166</v>
      </c>
      <c r="AL277" t="s">
        <v>829</v>
      </c>
      <c r="AN277">
        <v>84</v>
      </c>
      <c r="AO277">
        <f>VLOOKUP(CONCATENATE(F277,TRIM(G277)),'Avg Attend'!$A$2:$D$252,4,FALSE)</f>
        <v>11.8</v>
      </c>
      <c r="AP277">
        <v>11.8</v>
      </c>
      <c r="AQ277" s="15">
        <f t="shared" si="4"/>
        <v>1.8880000000000001</v>
      </c>
    </row>
    <row r="278" spans="1:43" x14ac:dyDescent="0.25">
      <c r="A278" t="s">
        <v>1774</v>
      </c>
      <c r="B278" t="s">
        <v>32</v>
      </c>
      <c r="C278" t="s">
        <v>92</v>
      </c>
      <c r="D278" t="s">
        <v>93</v>
      </c>
      <c r="E278">
        <v>48133</v>
      </c>
      <c r="F278" t="s">
        <v>107</v>
      </c>
      <c r="G278">
        <v>3819</v>
      </c>
      <c r="H278">
        <v>201</v>
      </c>
      <c r="I278" t="s">
        <v>323</v>
      </c>
      <c r="J278" t="s">
        <v>35</v>
      </c>
      <c r="K278" t="s">
        <v>44</v>
      </c>
      <c r="L278" t="s">
        <v>108</v>
      </c>
      <c r="M278">
        <v>1015</v>
      </c>
      <c r="N278">
        <v>1205</v>
      </c>
      <c r="O278" t="s">
        <v>46</v>
      </c>
      <c r="Q278" t="s">
        <v>47</v>
      </c>
      <c r="R278">
        <v>1</v>
      </c>
      <c r="S278" s="1">
        <v>43479</v>
      </c>
      <c r="T278" s="1">
        <v>43607</v>
      </c>
      <c r="U278" t="s">
        <v>379</v>
      </c>
      <c r="V278" t="s">
        <v>39</v>
      </c>
      <c r="W278">
        <v>0</v>
      </c>
      <c r="X278">
        <v>0</v>
      </c>
      <c r="Y278">
        <v>0</v>
      </c>
      <c r="Z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0.2</v>
      </c>
      <c r="AK278" t="s">
        <v>978</v>
      </c>
      <c r="AL278" t="s">
        <v>1262</v>
      </c>
      <c r="AN278">
        <v>168</v>
      </c>
      <c r="AO278">
        <f>VLOOKUP(CONCATENATE(F278,TRIM(G278)),'Avg Attend'!$A$2:$D$252,4,FALSE)</f>
        <v>20.72</v>
      </c>
      <c r="AP278">
        <v>20.72</v>
      </c>
      <c r="AQ278" s="15">
        <f t="shared" si="4"/>
        <v>6.6303999999999998</v>
      </c>
    </row>
    <row r="279" spans="1:43" x14ac:dyDescent="0.25">
      <c r="A279" t="s">
        <v>1774</v>
      </c>
      <c r="B279" t="s">
        <v>32</v>
      </c>
      <c r="C279" t="s">
        <v>92</v>
      </c>
      <c r="D279" t="s">
        <v>93</v>
      </c>
      <c r="E279">
        <v>41034</v>
      </c>
      <c r="F279" t="s">
        <v>107</v>
      </c>
      <c r="G279">
        <v>3819</v>
      </c>
      <c r="H279">
        <v>301</v>
      </c>
      <c r="I279" t="s">
        <v>323</v>
      </c>
      <c r="J279" t="s">
        <v>35</v>
      </c>
      <c r="K279" t="s">
        <v>44</v>
      </c>
      <c r="L279" t="s">
        <v>45</v>
      </c>
      <c r="M279">
        <v>1445</v>
      </c>
      <c r="N279">
        <v>1700</v>
      </c>
      <c r="O279" t="s">
        <v>399</v>
      </c>
      <c r="Q279" t="s">
        <v>97</v>
      </c>
      <c r="R279" t="s">
        <v>38</v>
      </c>
      <c r="S279" s="1">
        <v>43479</v>
      </c>
      <c r="T279" s="1">
        <v>43607</v>
      </c>
      <c r="U279" t="s">
        <v>441</v>
      </c>
      <c r="V279" t="s">
        <v>39</v>
      </c>
      <c r="W279">
        <v>0</v>
      </c>
      <c r="X279">
        <v>0</v>
      </c>
      <c r="Y279">
        <v>200</v>
      </c>
      <c r="Z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0.2</v>
      </c>
      <c r="AK279" t="s">
        <v>1028</v>
      </c>
      <c r="AL279" t="s">
        <v>933</v>
      </c>
      <c r="AN279">
        <v>170</v>
      </c>
      <c r="AO279">
        <f>VLOOKUP(CONCATENATE(F279,TRIM(G279)),'Avg Attend'!$A$2:$D$252,4,FALSE)</f>
        <v>20.72</v>
      </c>
      <c r="AP279">
        <v>20.72</v>
      </c>
      <c r="AQ279" s="15">
        <f t="shared" si="4"/>
        <v>6.7093333333333325</v>
      </c>
    </row>
    <row r="280" spans="1:43" x14ac:dyDescent="0.25">
      <c r="A280" t="s">
        <v>1774</v>
      </c>
      <c r="B280" t="s">
        <v>32</v>
      </c>
      <c r="C280" t="s">
        <v>92</v>
      </c>
      <c r="D280" t="s">
        <v>93</v>
      </c>
      <c r="E280">
        <v>41355</v>
      </c>
      <c r="F280" t="s">
        <v>107</v>
      </c>
      <c r="G280">
        <v>3819</v>
      </c>
      <c r="H280">
        <v>302</v>
      </c>
      <c r="I280" t="s">
        <v>323</v>
      </c>
      <c r="J280" t="s">
        <v>35</v>
      </c>
      <c r="K280" t="s">
        <v>44</v>
      </c>
      <c r="L280" t="s">
        <v>45</v>
      </c>
      <c r="M280">
        <v>1445</v>
      </c>
      <c r="N280">
        <v>1700</v>
      </c>
      <c r="O280" t="s">
        <v>399</v>
      </c>
      <c r="Q280" t="s">
        <v>97</v>
      </c>
      <c r="R280" t="s">
        <v>38</v>
      </c>
      <c r="S280" s="1">
        <v>43479</v>
      </c>
      <c r="T280" s="1">
        <v>43607</v>
      </c>
      <c r="U280" t="s">
        <v>441</v>
      </c>
      <c r="V280" t="s">
        <v>39</v>
      </c>
      <c r="W280">
        <v>0</v>
      </c>
      <c r="X280">
        <v>0</v>
      </c>
      <c r="Y280">
        <v>200</v>
      </c>
      <c r="Z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0.2</v>
      </c>
      <c r="AK280" t="s">
        <v>1028</v>
      </c>
      <c r="AL280" t="s">
        <v>933</v>
      </c>
      <c r="AN280">
        <v>170</v>
      </c>
      <c r="AO280">
        <f>VLOOKUP(CONCATENATE(F280,TRIM(G280)),'Avg Attend'!$A$2:$D$252,4,FALSE)</f>
        <v>20.72</v>
      </c>
      <c r="AP280">
        <v>20.72</v>
      </c>
      <c r="AQ280" s="15">
        <f t="shared" si="4"/>
        <v>6.7093333333333325</v>
      </c>
    </row>
    <row r="281" spans="1:43" x14ac:dyDescent="0.25">
      <c r="A281" t="s">
        <v>1774</v>
      </c>
      <c r="B281" t="s">
        <v>32</v>
      </c>
      <c r="C281" t="s">
        <v>92</v>
      </c>
      <c r="D281" t="s">
        <v>93</v>
      </c>
      <c r="E281">
        <v>47880</v>
      </c>
      <c r="F281" t="s">
        <v>107</v>
      </c>
      <c r="G281">
        <v>3819</v>
      </c>
      <c r="H281">
        <v>401</v>
      </c>
      <c r="I281" t="s">
        <v>323</v>
      </c>
      <c r="J281" t="s">
        <v>35</v>
      </c>
      <c r="K281" t="s">
        <v>44</v>
      </c>
      <c r="L281" t="s">
        <v>189</v>
      </c>
      <c r="M281">
        <v>1320</v>
      </c>
      <c r="N281">
        <v>1535</v>
      </c>
      <c r="O281" t="s">
        <v>55</v>
      </c>
      <c r="Q281" t="s">
        <v>56</v>
      </c>
      <c r="R281">
        <v>1</v>
      </c>
      <c r="S281" s="1">
        <v>43479</v>
      </c>
      <c r="T281" s="1">
        <v>43607</v>
      </c>
      <c r="U281" t="s">
        <v>379</v>
      </c>
      <c r="V281" t="s">
        <v>39</v>
      </c>
      <c r="W281">
        <v>0</v>
      </c>
      <c r="X281">
        <v>0</v>
      </c>
      <c r="Y281">
        <v>400</v>
      </c>
      <c r="Z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0.2</v>
      </c>
      <c r="AK281" t="s">
        <v>914</v>
      </c>
      <c r="AL281" t="s">
        <v>829</v>
      </c>
      <c r="AN281">
        <v>85</v>
      </c>
      <c r="AO281">
        <f>VLOOKUP(CONCATENATE(F281,TRIM(G281)),'Avg Attend'!$A$2:$D$252,4,FALSE)</f>
        <v>20.72</v>
      </c>
      <c r="AP281">
        <v>20.72</v>
      </c>
      <c r="AQ281" s="15">
        <f t="shared" si="4"/>
        <v>3.3546666666666662</v>
      </c>
    </row>
    <row r="282" spans="1:43" x14ac:dyDescent="0.25">
      <c r="A282" t="s">
        <v>1774</v>
      </c>
      <c r="B282" t="s">
        <v>32</v>
      </c>
      <c r="C282" t="s">
        <v>92</v>
      </c>
      <c r="D282" t="s">
        <v>93</v>
      </c>
      <c r="E282">
        <v>48114</v>
      </c>
      <c r="F282" t="s">
        <v>107</v>
      </c>
      <c r="G282">
        <v>3819</v>
      </c>
      <c r="H282">
        <v>501</v>
      </c>
      <c r="I282" t="s">
        <v>323</v>
      </c>
      <c r="J282" t="s">
        <v>35</v>
      </c>
      <c r="K282" t="s">
        <v>44</v>
      </c>
      <c r="L282" t="s">
        <v>45</v>
      </c>
      <c r="M282">
        <v>1200</v>
      </c>
      <c r="N282">
        <v>1305</v>
      </c>
      <c r="O282" t="s">
        <v>49</v>
      </c>
      <c r="P282">
        <v>319</v>
      </c>
      <c r="Q282" t="s">
        <v>51</v>
      </c>
      <c r="R282">
        <v>1</v>
      </c>
      <c r="S282" s="1">
        <v>43479</v>
      </c>
      <c r="T282" s="1">
        <v>43607</v>
      </c>
      <c r="U282" t="s">
        <v>379</v>
      </c>
      <c r="V282" t="s">
        <v>39</v>
      </c>
      <c r="W282">
        <v>0</v>
      </c>
      <c r="X282">
        <v>0</v>
      </c>
      <c r="Y282">
        <v>150</v>
      </c>
      <c r="Z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0.2</v>
      </c>
      <c r="AK282" t="s">
        <v>894</v>
      </c>
      <c r="AL282" t="s">
        <v>951</v>
      </c>
      <c r="AN282">
        <v>88.4</v>
      </c>
      <c r="AO282">
        <f>VLOOKUP(CONCATENATE(F282,TRIM(G282)),'Avg Attend'!$A$2:$D$252,4,FALSE)</f>
        <v>20.72</v>
      </c>
      <c r="AP282">
        <v>20.72</v>
      </c>
      <c r="AQ282" s="15">
        <f t="shared" si="4"/>
        <v>3.4888533333333331</v>
      </c>
    </row>
    <row r="283" spans="1:43" x14ac:dyDescent="0.25">
      <c r="A283" t="s">
        <v>1774</v>
      </c>
      <c r="B283" t="s">
        <v>32</v>
      </c>
      <c r="C283" t="s">
        <v>92</v>
      </c>
      <c r="D283" t="s">
        <v>93</v>
      </c>
      <c r="E283">
        <v>46393</v>
      </c>
      <c r="F283" t="s">
        <v>107</v>
      </c>
      <c r="G283">
        <v>3819</v>
      </c>
      <c r="H283">
        <v>701</v>
      </c>
      <c r="I283" t="s">
        <v>323</v>
      </c>
      <c r="J283" t="s">
        <v>73</v>
      </c>
      <c r="K283" t="s">
        <v>44</v>
      </c>
      <c r="L283" t="s">
        <v>74</v>
      </c>
      <c r="M283">
        <v>900</v>
      </c>
      <c r="N283">
        <v>1350</v>
      </c>
      <c r="O283" t="s">
        <v>64</v>
      </c>
      <c r="P283">
        <v>354</v>
      </c>
      <c r="Q283" t="s">
        <v>65</v>
      </c>
      <c r="R283">
        <v>1</v>
      </c>
      <c r="S283" s="1">
        <v>43479</v>
      </c>
      <c r="T283" s="1">
        <v>43607</v>
      </c>
      <c r="U283" t="s">
        <v>379</v>
      </c>
      <c r="V283" t="s">
        <v>39</v>
      </c>
      <c r="W283">
        <v>0</v>
      </c>
      <c r="X283">
        <v>0</v>
      </c>
      <c r="Y283">
        <v>400</v>
      </c>
      <c r="Z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0.2</v>
      </c>
      <c r="AK283" t="s">
        <v>826</v>
      </c>
      <c r="AL283" t="s">
        <v>999</v>
      </c>
      <c r="AN283">
        <v>80</v>
      </c>
      <c r="AO283">
        <f>VLOOKUP(CONCATENATE(F283,TRIM(G283)),'Avg Attend'!$A$2:$D$252,4,FALSE)</f>
        <v>20.72</v>
      </c>
      <c r="AP283">
        <v>20.72</v>
      </c>
      <c r="AQ283" s="15">
        <f t="shared" si="4"/>
        <v>3.1573333333333333</v>
      </c>
    </row>
    <row r="284" spans="1:43" x14ac:dyDescent="0.25">
      <c r="A284" t="s">
        <v>1774</v>
      </c>
      <c r="B284" t="s">
        <v>32</v>
      </c>
      <c r="C284" t="s">
        <v>92</v>
      </c>
      <c r="D284" t="s">
        <v>93</v>
      </c>
      <c r="E284">
        <v>46363</v>
      </c>
      <c r="F284" t="s">
        <v>107</v>
      </c>
      <c r="G284">
        <v>3819</v>
      </c>
      <c r="H284">
        <v>702</v>
      </c>
      <c r="I284" t="s">
        <v>323</v>
      </c>
      <c r="J284" t="s">
        <v>73</v>
      </c>
      <c r="K284" t="s">
        <v>44</v>
      </c>
      <c r="L284" t="s">
        <v>74</v>
      </c>
      <c r="M284">
        <v>900</v>
      </c>
      <c r="N284">
        <v>1350</v>
      </c>
      <c r="O284" t="s">
        <v>64</v>
      </c>
      <c r="P284">
        <v>367</v>
      </c>
      <c r="Q284" t="s">
        <v>65</v>
      </c>
      <c r="R284">
        <v>1</v>
      </c>
      <c r="S284" s="1">
        <v>43479</v>
      </c>
      <c r="T284" s="1">
        <v>43607</v>
      </c>
      <c r="U284" t="s">
        <v>546</v>
      </c>
      <c r="V284" t="s">
        <v>39</v>
      </c>
      <c r="W284">
        <v>0</v>
      </c>
      <c r="X284">
        <v>0</v>
      </c>
      <c r="Y284">
        <v>400</v>
      </c>
      <c r="Z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0.2</v>
      </c>
      <c r="AK284" t="s">
        <v>826</v>
      </c>
      <c r="AL284" t="s">
        <v>908</v>
      </c>
      <c r="AN284">
        <v>80</v>
      </c>
      <c r="AO284">
        <f>VLOOKUP(CONCATENATE(F284,TRIM(G284)),'Avg Attend'!$A$2:$D$252,4,FALSE)</f>
        <v>20.72</v>
      </c>
      <c r="AP284">
        <v>20.72</v>
      </c>
      <c r="AQ284" s="15">
        <f t="shared" si="4"/>
        <v>3.1573333333333333</v>
      </c>
    </row>
    <row r="285" spans="1:43" x14ac:dyDescent="0.25">
      <c r="A285" t="s">
        <v>1774</v>
      </c>
      <c r="B285" t="s">
        <v>32</v>
      </c>
      <c r="C285" t="s">
        <v>92</v>
      </c>
      <c r="D285" t="s">
        <v>93</v>
      </c>
      <c r="E285">
        <v>47921</v>
      </c>
      <c r="F285" t="s">
        <v>107</v>
      </c>
      <c r="G285">
        <v>3829</v>
      </c>
      <c r="H285">
        <v>501</v>
      </c>
      <c r="I285" t="s">
        <v>1169</v>
      </c>
      <c r="J285" t="s">
        <v>35</v>
      </c>
      <c r="K285" t="s">
        <v>44</v>
      </c>
      <c r="L285" t="s">
        <v>108</v>
      </c>
      <c r="M285">
        <v>800</v>
      </c>
      <c r="N285">
        <v>950</v>
      </c>
      <c r="O285" t="s">
        <v>49</v>
      </c>
      <c r="P285">
        <v>325</v>
      </c>
      <c r="Q285" t="s">
        <v>51</v>
      </c>
      <c r="R285" t="s">
        <v>38</v>
      </c>
      <c r="S285" s="1">
        <v>43479</v>
      </c>
      <c r="T285" s="1">
        <v>43607</v>
      </c>
      <c r="U285" t="s">
        <v>394</v>
      </c>
      <c r="V285" t="s">
        <v>39</v>
      </c>
      <c r="W285">
        <v>0</v>
      </c>
      <c r="X285">
        <v>0</v>
      </c>
      <c r="Y285">
        <v>49</v>
      </c>
      <c r="Z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0.1943</v>
      </c>
      <c r="AK285" t="s">
        <v>885</v>
      </c>
      <c r="AL285" t="s">
        <v>886</v>
      </c>
      <c r="AN285">
        <v>168</v>
      </c>
      <c r="AO285">
        <f>VLOOKUP(CONCATENATE(F285,TRIM(G285)),'Avg Attend'!$A$2:$D$252,4,FALSE)</f>
        <v>18.36</v>
      </c>
      <c r="AP285">
        <v>18.36</v>
      </c>
      <c r="AQ285" s="15">
        <f t="shared" si="4"/>
        <v>5.8752000000000004</v>
      </c>
    </row>
    <row r="286" spans="1:43" x14ac:dyDescent="0.25">
      <c r="A286" t="s">
        <v>1774</v>
      </c>
      <c r="B286" t="s">
        <v>32</v>
      </c>
      <c r="C286" t="s">
        <v>92</v>
      </c>
      <c r="D286" t="s">
        <v>93</v>
      </c>
      <c r="E286">
        <v>47973</v>
      </c>
      <c r="F286" t="s">
        <v>107</v>
      </c>
      <c r="G286">
        <v>3830</v>
      </c>
      <c r="H286">
        <v>201</v>
      </c>
      <c r="I286" t="s">
        <v>324</v>
      </c>
      <c r="J286" t="s">
        <v>35</v>
      </c>
      <c r="K286" t="s">
        <v>44</v>
      </c>
      <c r="L286" t="s">
        <v>108</v>
      </c>
      <c r="M286">
        <v>815</v>
      </c>
      <c r="N286">
        <v>1005</v>
      </c>
      <c r="O286" t="s">
        <v>46</v>
      </c>
      <c r="Q286" t="s">
        <v>47</v>
      </c>
      <c r="R286">
        <v>1</v>
      </c>
      <c r="S286" s="1">
        <v>43479</v>
      </c>
      <c r="T286" s="1">
        <v>43607</v>
      </c>
      <c r="U286" t="s">
        <v>566</v>
      </c>
      <c r="V286" t="s">
        <v>39</v>
      </c>
      <c r="W286">
        <v>0</v>
      </c>
      <c r="X286">
        <v>0</v>
      </c>
      <c r="Y286">
        <v>50</v>
      </c>
      <c r="Z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0.4</v>
      </c>
      <c r="AK286" t="s">
        <v>992</v>
      </c>
      <c r="AL286" t="s">
        <v>1262</v>
      </c>
      <c r="AN286">
        <v>168</v>
      </c>
      <c r="AO286">
        <f>VLOOKUP(CONCATENATE(F286,TRIM(G286)),'Avg Attend'!$A$2:$D$252,4,FALSE)</f>
        <v>8.74</v>
      </c>
      <c r="AP286">
        <v>8.74</v>
      </c>
      <c r="AQ286" s="15">
        <f t="shared" si="4"/>
        <v>2.7967999999999997</v>
      </c>
    </row>
    <row r="287" spans="1:43" x14ac:dyDescent="0.25">
      <c r="A287" t="s">
        <v>1774</v>
      </c>
      <c r="B287" t="s">
        <v>32</v>
      </c>
      <c r="C287" t="s">
        <v>92</v>
      </c>
      <c r="D287" t="s">
        <v>93</v>
      </c>
      <c r="E287">
        <v>48115</v>
      </c>
      <c r="F287" t="s">
        <v>107</v>
      </c>
      <c r="G287">
        <v>3844</v>
      </c>
      <c r="H287">
        <v>501</v>
      </c>
      <c r="I287" t="s">
        <v>327</v>
      </c>
      <c r="J287" t="s">
        <v>35</v>
      </c>
      <c r="K287" t="s">
        <v>44</v>
      </c>
      <c r="L287" t="s">
        <v>189</v>
      </c>
      <c r="M287">
        <v>1000</v>
      </c>
      <c r="N287">
        <v>1250</v>
      </c>
      <c r="O287" t="s">
        <v>49</v>
      </c>
      <c r="P287">
        <v>625</v>
      </c>
      <c r="Q287" t="s">
        <v>51</v>
      </c>
      <c r="R287">
        <v>1</v>
      </c>
      <c r="S287" s="1">
        <v>43479</v>
      </c>
      <c r="T287" s="1">
        <v>43607</v>
      </c>
      <c r="U287" t="s">
        <v>490</v>
      </c>
      <c r="V287" t="s">
        <v>39</v>
      </c>
      <c r="W287">
        <v>0</v>
      </c>
      <c r="X287">
        <v>0</v>
      </c>
      <c r="Y287">
        <v>150</v>
      </c>
      <c r="Z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0.24</v>
      </c>
      <c r="AK287" t="s">
        <v>1175</v>
      </c>
      <c r="AL287" t="s">
        <v>1176</v>
      </c>
      <c r="AN287">
        <v>102</v>
      </c>
      <c r="AO287">
        <f>VLOOKUP(CONCATENATE(F287,TRIM(G287)),'Avg Attend'!$A$2:$D$252,4,FALSE)</f>
        <v>17.510000000000002</v>
      </c>
      <c r="AP287">
        <v>17.510000000000002</v>
      </c>
      <c r="AQ287" s="15">
        <f t="shared" si="4"/>
        <v>3.4019428571428576</v>
      </c>
    </row>
    <row r="288" spans="1:43" x14ac:dyDescent="0.25">
      <c r="A288" t="s">
        <v>1774</v>
      </c>
      <c r="B288" t="s">
        <v>32</v>
      </c>
      <c r="C288" t="s">
        <v>92</v>
      </c>
      <c r="D288" t="s">
        <v>93</v>
      </c>
      <c r="E288">
        <v>48041</v>
      </c>
      <c r="F288" t="s">
        <v>107</v>
      </c>
      <c r="G288">
        <v>4816</v>
      </c>
      <c r="H288">
        <v>401</v>
      </c>
      <c r="I288" t="s">
        <v>737</v>
      </c>
      <c r="J288" t="s">
        <v>76</v>
      </c>
      <c r="K288" t="s">
        <v>44</v>
      </c>
      <c r="L288" t="s">
        <v>72</v>
      </c>
      <c r="M288">
        <v>1830</v>
      </c>
      <c r="N288">
        <v>2050</v>
      </c>
      <c r="O288" t="s">
        <v>55</v>
      </c>
      <c r="P288">
        <v>802</v>
      </c>
      <c r="Q288" t="s">
        <v>56</v>
      </c>
      <c r="R288">
        <v>1</v>
      </c>
      <c r="S288" s="1">
        <v>43479</v>
      </c>
      <c r="T288" s="1">
        <v>43607</v>
      </c>
      <c r="U288" t="s">
        <v>422</v>
      </c>
      <c r="V288" t="s">
        <v>39</v>
      </c>
      <c r="W288">
        <v>0</v>
      </c>
      <c r="X288">
        <v>0</v>
      </c>
      <c r="Y288">
        <v>300</v>
      </c>
      <c r="Z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0.2</v>
      </c>
      <c r="AK288" t="s">
        <v>1177</v>
      </c>
      <c r="AL288" t="s">
        <v>892</v>
      </c>
      <c r="AN288">
        <v>88.4</v>
      </c>
      <c r="AO288">
        <f>VLOOKUP(CONCATENATE(F288,TRIM(G288)),'Avg Attend'!$A$2:$D$252,4,FALSE)</f>
        <v>23.25</v>
      </c>
      <c r="AP288">
        <v>23.25</v>
      </c>
      <c r="AQ288" s="15">
        <f t="shared" si="4"/>
        <v>3.914857142857143</v>
      </c>
    </row>
    <row r="289" spans="1:43" x14ac:dyDescent="0.25">
      <c r="A289" t="s">
        <v>1774</v>
      </c>
      <c r="B289" t="s">
        <v>32</v>
      </c>
      <c r="C289" t="s">
        <v>92</v>
      </c>
      <c r="D289" t="s">
        <v>93</v>
      </c>
      <c r="E289">
        <v>47876</v>
      </c>
      <c r="F289" t="s">
        <v>107</v>
      </c>
      <c r="G289">
        <v>4816</v>
      </c>
      <c r="H289">
        <v>801</v>
      </c>
      <c r="I289" t="s">
        <v>737</v>
      </c>
      <c r="J289" t="s">
        <v>73</v>
      </c>
      <c r="K289" t="s">
        <v>44</v>
      </c>
      <c r="L289" t="s">
        <v>74</v>
      </c>
      <c r="M289">
        <v>800</v>
      </c>
      <c r="N289">
        <v>1250</v>
      </c>
      <c r="O289" t="s">
        <v>112</v>
      </c>
      <c r="Q289" t="s">
        <v>113</v>
      </c>
      <c r="R289">
        <v>1</v>
      </c>
      <c r="S289" s="1">
        <v>43479</v>
      </c>
      <c r="T289" s="1">
        <v>43607</v>
      </c>
      <c r="U289" t="s">
        <v>738</v>
      </c>
      <c r="V289" t="s">
        <v>39</v>
      </c>
      <c r="W289">
        <v>0</v>
      </c>
      <c r="X289">
        <v>0</v>
      </c>
      <c r="Y289">
        <v>150</v>
      </c>
      <c r="Z289">
        <v>0</v>
      </c>
      <c r="AD289">
        <v>0</v>
      </c>
      <c r="AE289">
        <v>0</v>
      </c>
      <c r="AF289">
        <v>0</v>
      </c>
      <c r="AG289">
        <v>25</v>
      </c>
      <c r="AH289">
        <v>0</v>
      </c>
      <c r="AI289">
        <v>0</v>
      </c>
      <c r="AJ289">
        <v>0.2</v>
      </c>
      <c r="AK289" t="s">
        <v>1178</v>
      </c>
      <c r="AL289" t="s">
        <v>1179</v>
      </c>
      <c r="AN289">
        <v>80</v>
      </c>
      <c r="AO289">
        <f>VLOOKUP(CONCATENATE(F289,TRIM(G289)),'Avg Attend'!$A$2:$D$252,4,FALSE)</f>
        <v>23.25</v>
      </c>
      <c r="AP289">
        <v>23.25</v>
      </c>
      <c r="AQ289" s="15">
        <f t="shared" si="4"/>
        <v>3.5428571428571427</v>
      </c>
    </row>
    <row r="290" spans="1:43" x14ac:dyDescent="0.25">
      <c r="A290" t="s">
        <v>1774</v>
      </c>
      <c r="B290" t="s">
        <v>32</v>
      </c>
      <c r="C290" t="s">
        <v>92</v>
      </c>
      <c r="D290" t="s">
        <v>93</v>
      </c>
      <c r="E290">
        <v>48037</v>
      </c>
      <c r="F290" t="s">
        <v>107</v>
      </c>
      <c r="G290">
        <v>4816</v>
      </c>
      <c r="H290">
        <v>802</v>
      </c>
      <c r="I290" t="s">
        <v>737</v>
      </c>
      <c r="J290" t="s">
        <v>73</v>
      </c>
      <c r="K290" t="s">
        <v>44</v>
      </c>
      <c r="L290" t="s">
        <v>189</v>
      </c>
      <c r="M290">
        <v>1800</v>
      </c>
      <c r="N290">
        <v>2015</v>
      </c>
      <c r="O290" t="s">
        <v>112</v>
      </c>
      <c r="Q290" t="s">
        <v>113</v>
      </c>
      <c r="R290">
        <v>1</v>
      </c>
      <c r="S290" s="1">
        <v>43479</v>
      </c>
      <c r="T290" s="1">
        <v>43607</v>
      </c>
      <c r="U290" t="s">
        <v>738</v>
      </c>
      <c r="V290" t="s">
        <v>39</v>
      </c>
      <c r="W290">
        <v>0</v>
      </c>
      <c r="X290">
        <v>0</v>
      </c>
      <c r="Y290">
        <v>50</v>
      </c>
      <c r="Z290">
        <v>0</v>
      </c>
      <c r="AD290">
        <v>0</v>
      </c>
      <c r="AE290">
        <v>0</v>
      </c>
      <c r="AF290">
        <v>0</v>
      </c>
      <c r="AG290">
        <v>24</v>
      </c>
      <c r="AH290">
        <v>0</v>
      </c>
      <c r="AI290">
        <v>0</v>
      </c>
      <c r="AJ290">
        <v>0.2</v>
      </c>
      <c r="AK290" t="s">
        <v>818</v>
      </c>
      <c r="AL290" t="s">
        <v>1179</v>
      </c>
      <c r="AN290">
        <v>85</v>
      </c>
      <c r="AO290">
        <f>VLOOKUP(CONCATENATE(F290,TRIM(G290)),'Avg Attend'!$A$2:$D$252,4,FALSE)</f>
        <v>23.25</v>
      </c>
      <c r="AP290">
        <v>23.25</v>
      </c>
      <c r="AQ290" s="15">
        <f t="shared" si="4"/>
        <v>3.7642857142857142</v>
      </c>
    </row>
    <row r="291" spans="1:43" s="2" customFormat="1" x14ac:dyDescent="0.25">
      <c r="AI291" s="2" t="s">
        <v>2167</v>
      </c>
      <c r="AJ291" s="2">
        <f>SUM(AJ2:AJ290)</f>
        <v>88.893700000000109</v>
      </c>
      <c r="AP291" s="2" t="s">
        <v>2167</v>
      </c>
      <c r="AQ291" s="16">
        <f>SUM(AQ2:AQ290)</f>
        <v>2001.1204723809526</v>
      </c>
    </row>
  </sheetData>
  <autoFilter ref="A1:AN290"/>
  <conditionalFormatting sqref="AO2:AO290">
    <cfRule type="cellIs" dxfId="7" priority="1" operator="lessThan">
      <formula>20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8"/>
  <sheetViews>
    <sheetView topLeftCell="T108" workbookViewId="0">
      <selection activeCell="AO143" sqref="AO143"/>
    </sheetView>
  </sheetViews>
  <sheetFormatPr defaultColWidth="8.875" defaultRowHeight="15.75" x14ac:dyDescent="0.25"/>
  <cols>
    <col min="19" max="19" width="11.125" customWidth="1"/>
    <col min="20" max="20" width="12" customWidth="1"/>
  </cols>
  <sheetData>
    <row r="1" spans="1:43" ht="47.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751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752</v>
      </c>
      <c r="AG1" t="s">
        <v>753</v>
      </c>
      <c r="AH1" t="s">
        <v>754</v>
      </c>
      <c r="AI1" t="s">
        <v>30</v>
      </c>
      <c r="AJ1" t="s">
        <v>31</v>
      </c>
      <c r="AK1" t="s">
        <v>755</v>
      </c>
      <c r="AL1" t="s">
        <v>756</v>
      </c>
      <c r="AM1" t="s">
        <v>757</v>
      </c>
      <c r="AN1" t="s">
        <v>758</v>
      </c>
      <c r="AO1" s="17" t="s">
        <v>2165</v>
      </c>
      <c r="AP1" s="17" t="s">
        <v>2166</v>
      </c>
      <c r="AQ1" s="17" t="s">
        <v>2164</v>
      </c>
    </row>
    <row r="2" spans="1:43" x14ac:dyDescent="0.25">
      <c r="A2" t="s">
        <v>1774</v>
      </c>
      <c r="B2" t="s">
        <v>32</v>
      </c>
      <c r="C2" t="s">
        <v>40</v>
      </c>
      <c r="D2" t="s">
        <v>41</v>
      </c>
      <c r="E2">
        <v>40266</v>
      </c>
      <c r="F2" t="s">
        <v>42</v>
      </c>
      <c r="G2">
        <v>9205</v>
      </c>
      <c r="H2">
        <v>201</v>
      </c>
      <c r="I2" t="s">
        <v>205</v>
      </c>
      <c r="J2" t="s">
        <v>35</v>
      </c>
      <c r="K2" t="s">
        <v>44</v>
      </c>
      <c r="L2" t="s">
        <v>189</v>
      </c>
      <c r="M2">
        <v>1310</v>
      </c>
      <c r="N2">
        <v>1525</v>
      </c>
      <c r="O2" t="s">
        <v>46</v>
      </c>
      <c r="P2">
        <v>231</v>
      </c>
      <c r="Q2" t="s">
        <v>47</v>
      </c>
      <c r="R2" t="s">
        <v>38</v>
      </c>
      <c r="S2" s="1">
        <v>43480</v>
      </c>
      <c r="T2" s="1">
        <v>43606</v>
      </c>
      <c r="U2" t="s">
        <v>382</v>
      </c>
      <c r="V2" t="s">
        <v>39</v>
      </c>
      <c r="W2">
        <v>0</v>
      </c>
      <c r="X2">
        <v>0</v>
      </c>
      <c r="Y2">
        <v>40</v>
      </c>
      <c r="Z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0.2</v>
      </c>
      <c r="AK2" t="s">
        <v>877</v>
      </c>
      <c r="AL2" t="s">
        <v>763</v>
      </c>
      <c r="AN2">
        <v>85</v>
      </c>
      <c r="AO2">
        <f>VLOOKUP(CONCATENATE(F2,TRIM(G2)),'Avg Attend'!$A$2:$D$252,4,FALSE)</f>
        <v>14.04</v>
      </c>
      <c r="AP2">
        <v>14.04</v>
      </c>
      <c r="AQ2" s="15">
        <f>AP2*AN2/525</f>
        <v>2.2731428571428567</v>
      </c>
    </row>
    <row r="3" spans="1:43" x14ac:dyDescent="0.25">
      <c r="A3" t="s">
        <v>1774</v>
      </c>
      <c r="B3" t="s">
        <v>32</v>
      </c>
      <c r="C3" t="s">
        <v>40</v>
      </c>
      <c r="D3" t="s">
        <v>41</v>
      </c>
      <c r="E3">
        <v>42453</v>
      </c>
      <c r="F3" t="s">
        <v>42</v>
      </c>
      <c r="G3">
        <v>9205</v>
      </c>
      <c r="H3">
        <v>401</v>
      </c>
      <c r="I3" t="s">
        <v>205</v>
      </c>
      <c r="J3" t="s">
        <v>35</v>
      </c>
      <c r="K3" t="s">
        <v>44</v>
      </c>
      <c r="L3" t="s">
        <v>45</v>
      </c>
      <c r="M3">
        <v>1110</v>
      </c>
      <c r="N3">
        <v>1325</v>
      </c>
      <c r="O3" t="s">
        <v>55</v>
      </c>
      <c r="P3">
        <v>1102</v>
      </c>
      <c r="Q3" t="s">
        <v>56</v>
      </c>
      <c r="R3" t="s">
        <v>38</v>
      </c>
      <c r="S3" s="1">
        <v>43479</v>
      </c>
      <c r="T3" s="1">
        <v>43538</v>
      </c>
      <c r="U3" t="s">
        <v>383</v>
      </c>
      <c r="V3" t="s">
        <v>39</v>
      </c>
      <c r="W3">
        <v>0</v>
      </c>
      <c r="X3">
        <v>0</v>
      </c>
      <c r="Y3">
        <v>35</v>
      </c>
      <c r="Z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0.2</v>
      </c>
      <c r="AK3" t="s">
        <v>1780</v>
      </c>
      <c r="AL3" t="s">
        <v>765</v>
      </c>
      <c r="AN3">
        <v>82.5</v>
      </c>
      <c r="AO3">
        <f>VLOOKUP(CONCATENATE(F3,TRIM(G3)),'Avg Attend'!$A$2:$D$252,4,FALSE)</f>
        <v>14.04</v>
      </c>
      <c r="AP3">
        <v>14.04</v>
      </c>
      <c r="AQ3" s="15">
        <f t="shared" ref="AQ3:AQ66" si="0">AP3*AN3/525</f>
        <v>2.2062857142857144</v>
      </c>
    </row>
    <row r="4" spans="1:43" x14ac:dyDescent="0.25">
      <c r="A4" t="s">
        <v>1774</v>
      </c>
      <c r="B4" t="s">
        <v>32</v>
      </c>
      <c r="C4" t="s">
        <v>40</v>
      </c>
      <c r="D4" t="s">
        <v>41</v>
      </c>
      <c r="E4">
        <v>48190</v>
      </c>
      <c r="F4" t="s">
        <v>42</v>
      </c>
      <c r="G4">
        <v>9206</v>
      </c>
      <c r="H4">
        <v>201</v>
      </c>
      <c r="I4" t="s">
        <v>206</v>
      </c>
      <c r="J4" t="s">
        <v>35</v>
      </c>
      <c r="K4" t="s">
        <v>44</v>
      </c>
      <c r="L4" t="s">
        <v>45</v>
      </c>
      <c r="M4">
        <v>1040</v>
      </c>
      <c r="N4">
        <v>1255</v>
      </c>
      <c r="O4" t="s">
        <v>46</v>
      </c>
      <c r="P4">
        <v>234</v>
      </c>
      <c r="Q4" t="s">
        <v>47</v>
      </c>
      <c r="R4" t="s">
        <v>38</v>
      </c>
      <c r="S4" s="1">
        <v>43509</v>
      </c>
      <c r="T4" s="1">
        <v>43538</v>
      </c>
      <c r="U4" t="s">
        <v>400</v>
      </c>
      <c r="V4" t="s">
        <v>39</v>
      </c>
      <c r="W4">
        <v>0</v>
      </c>
      <c r="X4">
        <v>0</v>
      </c>
      <c r="Y4">
        <v>40</v>
      </c>
      <c r="Z4">
        <v>0</v>
      </c>
      <c r="AA4" t="s">
        <v>84</v>
      </c>
      <c r="AB4">
        <v>0</v>
      </c>
      <c r="AC4">
        <v>40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 t="s">
        <v>889</v>
      </c>
      <c r="AL4" t="s">
        <v>1781</v>
      </c>
      <c r="AN4">
        <v>42.5</v>
      </c>
      <c r="AO4">
        <f>VLOOKUP(CONCATENATE(F4,TRIM(G4)),'Avg Attend'!$A$2:$D$252,4,FALSE)</f>
        <v>22.77</v>
      </c>
      <c r="AP4">
        <v>22.77</v>
      </c>
      <c r="AQ4" s="15">
        <f t="shared" si="0"/>
        <v>1.8432857142857144</v>
      </c>
    </row>
    <row r="5" spans="1:43" x14ac:dyDescent="0.25">
      <c r="A5" t="s">
        <v>1774</v>
      </c>
      <c r="B5" t="s">
        <v>32</v>
      </c>
      <c r="C5" t="s">
        <v>40</v>
      </c>
      <c r="D5" t="s">
        <v>41</v>
      </c>
      <c r="E5">
        <v>47601</v>
      </c>
      <c r="F5" t="s">
        <v>42</v>
      </c>
      <c r="G5">
        <v>9206</v>
      </c>
      <c r="H5">
        <v>401</v>
      </c>
      <c r="I5" t="s">
        <v>206</v>
      </c>
      <c r="J5" t="s">
        <v>35</v>
      </c>
      <c r="K5" t="s">
        <v>44</v>
      </c>
      <c r="L5" t="s">
        <v>45</v>
      </c>
      <c r="M5">
        <v>810</v>
      </c>
      <c r="N5">
        <v>1025</v>
      </c>
      <c r="O5" t="s">
        <v>55</v>
      </c>
      <c r="P5">
        <v>1102</v>
      </c>
      <c r="Q5" t="s">
        <v>56</v>
      </c>
      <c r="R5" t="s">
        <v>38</v>
      </c>
      <c r="S5" s="1">
        <v>43479</v>
      </c>
      <c r="T5" s="1">
        <v>43508</v>
      </c>
      <c r="U5" t="s">
        <v>383</v>
      </c>
      <c r="V5" t="s">
        <v>39</v>
      </c>
      <c r="W5">
        <v>0</v>
      </c>
      <c r="X5">
        <v>0</v>
      </c>
      <c r="Y5">
        <v>40</v>
      </c>
      <c r="Z5">
        <v>0</v>
      </c>
      <c r="AA5" t="s">
        <v>1782</v>
      </c>
      <c r="AB5">
        <v>0</v>
      </c>
      <c r="AC5">
        <v>40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0.1</v>
      </c>
      <c r="AK5" t="s">
        <v>910</v>
      </c>
      <c r="AL5" t="s">
        <v>765</v>
      </c>
      <c r="AN5">
        <v>170</v>
      </c>
      <c r="AO5">
        <f>VLOOKUP(CONCATENATE(F5,TRIM(G5)),'Avg Attend'!$A$2:$D$252,4,FALSE)</f>
        <v>22.77</v>
      </c>
      <c r="AP5">
        <v>22.77</v>
      </c>
      <c r="AQ5" s="15">
        <f t="shared" si="0"/>
        <v>7.3731428571428577</v>
      </c>
    </row>
    <row r="6" spans="1:43" x14ac:dyDescent="0.25">
      <c r="A6" t="s">
        <v>1774</v>
      </c>
      <c r="B6" t="s">
        <v>32</v>
      </c>
      <c r="C6" t="s">
        <v>40</v>
      </c>
      <c r="D6" t="s">
        <v>41</v>
      </c>
      <c r="E6">
        <v>48189</v>
      </c>
      <c r="F6" t="s">
        <v>42</v>
      </c>
      <c r="G6">
        <v>9206</v>
      </c>
      <c r="H6">
        <v>501</v>
      </c>
      <c r="I6" t="s">
        <v>206</v>
      </c>
      <c r="J6" t="s">
        <v>35</v>
      </c>
      <c r="K6" t="s">
        <v>44</v>
      </c>
      <c r="L6" t="s">
        <v>45</v>
      </c>
      <c r="M6">
        <v>1040</v>
      </c>
      <c r="N6">
        <v>1255</v>
      </c>
      <c r="O6" t="s">
        <v>49</v>
      </c>
      <c r="P6">
        <v>514</v>
      </c>
      <c r="Q6" t="s">
        <v>51</v>
      </c>
      <c r="R6" t="s">
        <v>38</v>
      </c>
      <c r="S6" s="1">
        <v>43542</v>
      </c>
      <c r="T6" s="1">
        <v>43578</v>
      </c>
      <c r="U6" t="s">
        <v>385</v>
      </c>
      <c r="V6" t="s">
        <v>39</v>
      </c>
      <c r="W6">
        <v>0</v>
      </c>
      <c r="X6">
        <v>0</v>
      </c>
      <c r="Y6">
        <v>40</v>
      </c>
      <c r="Z6">
        <v>0</v>
      </c>
      <c r="AD6">
        <v>0</v>
      </c>
      <c r="AE6">
        <v>0</v>
      </c>
      <c r="AF6">
        <v>0</v>
      </c>
      <c r="AG6">
        <v>10</v>
      </c>
      <c r="AH6">
        <v>0</v>
      </c>
      <c r="AI6">
        <v>0</v>
      </c>
      <c r="AJ6">
        <v>0.1</v>
      </c>
      <c r="AK6" t="s">
        <v>889</v>
      </c>
      <c r="AL6" t="s">
        <v>774</v>
      </c>
      <c r="AN6">
        <v>45</v>
      </c>
      <c r="AO6">
        <f>VLOOKUP(CONCATENATE(F6,TRIM(G6)),'Avg Attend'!$A$2:$D$252,4,FALSE)</f>
        <v>22.77</v>
      </c>
      <c r="AP6">
        <v>22.77</v>
      </c>
      <c r="AQ6" s="15">
        <f t="shared" si="0"/>
        <v>1.951714285714286</v>
      </c>
    </row>
    <row r="7" spans="1:43" x14ac:dyDescent="0.25">
      <c r="A7" t="s">
        <v>1774</v>
      </c>
      <c r="B7" t="s">
        <v>32</v>
      </c>
      <c r="C7" t="s">
        <v>40</v>
      </c>
      <c r="D7" t="s">
        <v>41</v>
      </c>
      <c r="E7">
        <v>47837</v>
      </c>
      <c r="F7" t="s">
        <v>42</v>
      </c>
      <c r="G7">
        <v>9206</v>
      </c>
      <c r="H7">
        <v>701</v>
      </c>
      <c r="I7" t="s">
        <v>206</v>
      </c>
      <c r="J7" t="s">
        <v>35</v>
      </c>
      <c r="K7" t="s">
        <v>44</v>
      </c>
      <c r="L7" t="s">
        <v>45</v>
      </c>
      <c r="M7">
        <v>1040</v>
      </c>
      <c r="N7">
        <v>1255</v>
      </c>
      <c r="O7" t="s">
        <v>64</v>
      </c>
      <c r="P7">
        <v>471</v>
      </c>
      <c r="Q7" t="s">
        <v>65</v>
      </c>
      <c r="R7" t="s">
        <v>38</v>
      </c>
      <c r="S7" s="1">
        <v>43479</v>
      </c>
      <c r="T7" s="1">
        <v>43508</v>
      </c>
      <c r="U7" t="s">
        <v>384</v>
      </c>
      <c r="V7" t="s">
        <v>39</v>
      </c>
      <c r="W7">
        <v>0</v>
      </c>
      <c r="X7">
        <v>0</v>
      </c>
      <c r="Y7">
        <v>40</v>
      </c>
      <c r="Z7">
        <v>0</v>
      </c>
      <c r="AD7">
        <v>0</v>
      </c>
      <c r="AE7">
        <v>0</v>
      </c>
      <c r="AF7">
        <v>0</v>
      </c>
      <c r="AG7">
        <v>10</v>
      </c>
      <c r="AH7">
        <v>0</v>
      </c>
      <c r="AI7">
        <v>0</v>
      </c>
      <c r="AJ7">
        <v>0.1</v>
      </c>
      <c r="AK7" t="s">
        <v>889</v>
      </c>
      <c r="AL7" t="s">
        <v>769</v>
      </c>
      <c r="AN7">
        <v>40</v>
      </c>
      <c r="AO7">
        <f>VLOOKUP(CONCATENATE(F7,TRIM(G7)),'Avg Attend'!$A$2:$D$252,4,FALSE)</f>
        <v>22.77</v>
      </c>
      <c r="AP7">
        <v>22.77</v>
      </c>
      <c r="AQ7" s="15">
        <f t="shared" si="0"/>
        <v>1.7348571428571429</v>
      </c>
    </row>
    <row r="8" spans="1:43" x14ac:dyDescent="0.25">
      <c r="A8" t="s">
        <v>1774</v>
      </c>
      <c r="B8" t="s">
        <v>32</v>
      </c>
      <c r="C8" t="s">
        <v>40</v>
      </c>
      <c r="D8" t="s">
        <v>41</v>
      </c>
      <c r="E8">
        <v>47944</v>
      </c>
      <c r="F8" t="s">
        <v>42</v>
      </c>
      <c r="G8">
        <v>9207</v>
      </c>
      <c r="H8">
        <v>401</v>
      </c>
      <c r="I8" t="s">
        <v>207</v>
      </c>
      <c r="J8" t="s">
        <v>35</v>
      </c>
      <c r="K8" t="s">
        <v>44</v>
      </c>
      <c r="L8" t="s">
        <v>45</v>
      </c>
      <c r="M8">
        <v>810</v>
      </c>
      <c r="N8">
        <v>1025</v>
      </c>
      <c r="O8" t="s">
        <v>55</v>
      </c>
      <c r="P8">
        <v>1102</v>
      </c>
      <c r="Q8" t="s">
        <v>56</v>
      </c>
      <c r="R8" t="s">
        <v>38</v>
      </c>
      <c r="S8" s="1">
        <v>43509</v>
      </c>
      <c r="T8" s="1">
        <v>43538</v>
      </c>
      <c r="U8" t="s">
        <v>383</v>
      </c>
      <c r="V8" t="s">
        <v>39</v>
      </c>
      <c r="W8">
        <v>0</v>
      </c>
      <c r="X8">
        <v>0</v>
      </c>
      <c r="Y8">
        <v>40</v>
      </c>
      <c r="Z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0.1</v>
      </c>
      <c r="AK8" t="s">
        <v>910</v>
      </c>
      <c r="AL8" t="s">
        <v>765</v>
      </c>
      <c r="AN8">
        <v>170</v>
      </c>
      <c r="AO8">
        <f>VLOOKUP(CONCATENATE(F8,TRIM(G8)),'Avg Attend'!$A$2:$D$252,4,FALSE)</f>
        <v>18.739999999999998</v>
      </c>
      <c r="AP8">
        <v>18.739999999999998</v>
      </c>
      <c r="AQ8" s="15">
        <f t="shared" si="0"/>
        <v>6.0681904761904759</v>
      </c>
    </row>
    <row r="9" spans="1:43" x14ac:dyDescent="0.25">
      <c r="A9" t="s">
        <v>1774</v>
      </c>
      <c r="B9" t="s">
        <v>32</v>
      </c>
      <c r="C9" t="s">
        <v>40</v>
      </c>
      <c r="D9" t="s">
        <v>41</v>
      </c>
      <c r="E9">
        <v>48188</v>
      </c>
      <c r="F9" t="s">
        <v>42</v>
      </c>
      <c r="G9">
        <v>9207</v>
      </c>
      <c r="H9">
        <v>501</v>
      </c>
      <c r="I9" t="s">
        <v>207</v>
      </c>
      <c r="J9" t="s">
        <v>35</v>
      </c>
      <c r="K9" t="s">
        <v>44</v>
      </c>
      <c r="L9" t="s">
        <v>45</v>
      </c>
      <c r="M9">
        <v>1040</v>
      </c>
      <c r="N9">
        <v>1255</v>
      </c>
      <c r="O9" t="s">
        <v>49</v>
      </c>
      <c r="P9">
        <v>514</v>
      </c>
      <c r="Q9" t="s">
        <v>51</v>
      </c>
      <c r="R9" t="s">
        <v>38</v>
      </c>
      <c r="S9" s="1">
        <v>43579</v>
      </c>
      <c r="T9" s="1">
        <v>43607</v>
      </c>
      <c r="U9" t="s">
        <v>385</v>
      </c>
      <c r="V9" t="s">
        <v>39</v>
      </c>
      <c r="W9">
        <v>0</v>
      </c>
      <c r="X9">
        <v>0</v>
      </c>
      <c r="Y9">
        <v>40</v>
      </c>
      <c r="Z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0.1</v>
      </c>
      <c r="AK9" t="s">
        <v>889</v>
      </c>
      <c r="AL9" t="s">
        <v>774</v>
      </c>
      <c r="AN9">
        <v>42.5</v>
      </c>
      <c r="AO9">
        <f>VLOOKUP(CONCATENATE(F9,TRIM(G9)),'Avg Attend'!$A$2:$D$252,4,FALSE)</f>
        <v>18.739999999999998</v>
      </c>
      <c r="AP9">
        <v>18.739999999999998</v>
      </c>
      <c r="AQ9" s="15">
        <f t="shared" si="0"/>
        <v>1.517047619047619</v>
      </c>
    </row>
    <row r="10" spans="1:43" x14ac:dyDescent="0.25">
      <c r="A10" t="s">
        <v>1774</v>
      </c>
      <c r="B10" t="s">
        <v>32</v>
      </c>
      <c r="C10" t="s">
        <v>40</v>
      </c>
      <c r="D10" t="s">
        <v>41</v>
      </c>
      <c r="E10">
        <v>47603</v>
      </c>
      <c r="F10" t="s">
        <v>42</v>
      </c>
      <c r="G10">
        <v>9207</v>
      </c>
      <c r="H10">
        <v>701</v>
      </c>
      <c r="I10" t="s">
        <v>207</v>
      </c>
      <c r="J10" t="s">
        <v>35</v>
      </c>
      <c r="K10" t="s">
        <v>44</v>
      </c>
      <c r="L10" t="s">
        <v>45</v>
      </c>
      <c r="M10">
        <v>1040</v>
      </c>
      <c r="N10">
        <v>1255</v>
      </c>
      <c r="O10" t="s">
        <v>64</v>
      </c>
      <c r="P10">
        <v>471</v>
      </c>
      <c r="Q10" t="s">
        <v>65</v>
      </c>
      <c r="R10" t="s">
        <v>38</v>
      </c>
      <c r="S10" s="1">
        <v>43509</v>
      </c>
      <c r="T10" s="1">
        <v>43538</v>
      </c>
      <c r="U10" t="s">
        <v>384</v>
      </c>
      <c r="V10" t="s">
        <v>39</v>
      </c>
      <c r="W10">
        <v>0</v>
      </c>
      <c r="X10">
        <v>0</v>
      </c>
      <c r="Y10">
        <v>40</v>
      </c>
      <c r="Z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0.1</v>
      </c>
      <c r="AK10" t="s">
        <v>889</v>
      </c>
      <c r="AL10" t="s">
        <v>769</v>
      </c>
      <c r="AN10">
        <v>170</v>
      </c>
      <c r="AO10">
        <f>VLOOKUP(CONCATENATE(F10,TRIM(G10)),'Avg Attend'!$A$2:$D$252,4,FALSE)</f>
        <v>18.739999999999998</v>
      </c>
      <c r="AP10">
        <v>18.739999999999998</v>
      </c>
      <c r="AQ10" s="15">
        <f t="shared" si="0"/>
        <v>6.0681904761904759</v>
      </c>
    </row>
    <row r="11" spans="1:43" x14ac:dyDescent="0.25">
      <c r="A11" t="s">
        <v>1774</v>
      </c>
      <c r="B11" t="s">
        <v>32</v>
      </c>
      <c r="C11" t="s">
        <v>40</v>
      </c>
      <c r="D11" t="s">
        <v>41</v>
      </c>
      <c r="E11">
        <v>47838</v>
      </c>
      <c r="F11" t="s">
        <v>42</v>
      </c>
      <c r="G11">
        <v>9208</v>
      </c>
      <c r="H11">
        <v>201</v>
      </c>
      <c r="I11" t="s">
        <v>43</v>
      </c>
      <c r="J11" t="s">
        <v>35</v>
      </c>
      <c r="K11" t="s">
        <v>44</v>
      </c>
      <c r="L11" t="s">
        <v>72</v>
      </c>
      <c r="M11">
        <v>1040</v>
      </c>
      <c r="N11">
        <v>1255</v>
      </c>
      <c r="O11" t="s">
        <v>49</v>
      </c>
      <c r="P11" t="s">
        <v>59</v>
      </c>
      <c r="Q11" t="s">
        <v>47</v>
      </c>
      <c r="R11" t="s">
        <v>38</v>
      </c>
      <c r="S11" s="1">
        <v>43479</v>
      </c>
      <c r="T11" s="1">
        <v>43537</v>
      </c>
      <c r="U11" t="s">
        <v>702</v>
      </c>
      <c r="V11" t="s">
        <v>39</v>
      </c>
      <c r="W11">
        <v>0</v>
      </c>
      <c r="X11">
        <v>0</v>
      </c>
      <c r="Y11">
        <v>40</v>
      </c>
      <c r="Z11">
        <v>0</v>
      </c>
      <c r="AD11">
        <v>0</v>
      </c>
      <c r="AE11">
        <v>0</v>
      </c>
      <c r="AF11">
        <v>0</v>
      </c>
      <c r="AG11">
        <v>10</v>
      </c>
      <c r="AH11">
        <v>0</v>
      </c>
      <c r="AI11">
        <v>0</v>
      </c>
      <c r="AJ11">
        <v>0.1</v>
      </c>
      <c r="AK11" t="s">
        <v>889</v>
      </c>
      <c r="AL11" t="s">
        <v>773</v>
      </c>
      <c r="AN11">
        <v>40</v>
      </c>
      <c r="AO11">
        <f>VLOOKUP(CONCATENATE(F11,TRIM(G11)),'Avg Attend'!$A$2:$D$252,4,FALSE)</f>
        <v>19.100000000000001</v>
      </c>
      <c r="AP11">
        <v>19.100000000000001</v>
      </c>
      <c r="AQ11" s="15">
        <f t="shared" si="0"/>
        <v>1.4552380952380952</v>
      </c>
    </row>
    <row r="12" spans="1:43" x14ac:dyDescent="0.25">
      <c r="A12" t="s">
        <v>1774</v>
      </c>
      <c r="B12" t="s">
        <v>32</v>
      </c>
      <c r="C12" t="s">
        <v>40</v>
      </c>
      <c r="D12" t="s">
        <v>41</v>
      </c>
      <c r="E12">
        <v>48187</v>
      </c>
      <c r="F12" t="s">
        <v>42</v>
      </c>
      <c r="G12">
        <v>9208</v>
      </c>
      <c r="H12">
        <v>501</v>
      </c>
      <c r="I12" t="s">
        <v>43</v>
      </c>
      <c r="J12" t="s">
        <v>35</v>
      </c>
      <c r="K12" t="s">
        <v>44</v>
      </c>
      <c r="L12" t="s">
        <v>189</v>
      </c>
      <c r="M12">
        <v>1040</v>
      </c>
      <c r="N12">
        <v>1255</v>
      </c>
      <c r="O12" t="s">
        <v>49</v>
      </c>
      <c r="P12" t="s">
        <v>59</v>
      </c>
      <c r="Q12" t="s">
        <v>51</v>
      </c>
      <c r="R12" t="s">
        <v>38</v>
      </c>
      <c r="S12" s="1">
        <v>43479</v>
      </c>
      <c r="T12" s="1">
        <v>43538</v>
      </c>
      <c r="U12" t="s">
        <v>702</v>
      </c>
      <c r="V12" t="s">
        <v>39</v>
      </c>
      <c r="W12">
        <v>0</v>
      </c>
      <c r="X12">
        <v>0</v>
      </c>
      <c r="Y12">
        <v>40</v>
      </c>
      <c r="Z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0.1</v>
      </c>
      <c r="AK12" t="s">
        <v>889</v>
      </c>
      <c r="AL12" t="s">
        <v>773</v>
      </c>
      <c r="AN12">
        <v>42.5</v>
      </c>
      <c r="AO12">
        <f>VLOOKUP(CONCATENATE(F12,TRIM(G12)),'Avg Attend'!$A$2:$D$252,4,FALSE)</f>
        <v>19.100000000000001</v>
      </c>
      <c r="AP12">
        <v>19.100000000000001</v>
      </c>
      <c r="AQ12" s="15">
        <f t="shared" si="0"/>
        <v>1.5461904761904763</v>
      </c>
    </row>
    <row r="13" spans="1:43" x14ac:dyDescent="0.25">
      <c r="A13" t="s">
        <v>1774</v>
      </c>
      <c r="B13" t="s">
        <v>32</v>
      </c>
      <c r="C13" t="s">
        <v>40</v>
      </c>
      <c r="D13" t="s">
        <v>41</v>
      </c>
      <c r="E13">
        <v>47839</v>
      </c>
      <c r="F13" t="s">
        <v>42</v>
      </c>
      <c r="G13">
        <v>9208</v>
      </c>
      <c r="H13">
        <v>701</v>
      </c>
      <c r="I13" t="s">
        <v>43</v>
      </c>
      <c r="J13" t="s">
        <v>35</v>
      </c>
      <c r="K13" t="s">
        <v>44</v>
      </c>
      <c r="L13" t="s">
        <v>45</v>
      </c>
      <c r="M13">
        <v>1040</v>
      </c>
      <c r="N13">
        <v>1255</v>
      </c>
      <c r="O13" t="s">
        <v>64</v>
      </c>
      <c r="P13">
        <v>471</v>
      </c>
      <c r="Q13" t="s">
        <v>65</v>
      </c>
      <c r="R13" t="s">
        <v>38</v>
      </c>
      <c r="S13" s="1">
        <v>43542</v>
      </c>
      <c r="T13" s="1">
        <v>43578</v>
      </c>
      <c r="U13" t="s">
        <v>384</v>
      </c>
      <c r="V13" t="s">
        <v>39</v>
      </c>
      <c r="W13">
        <v>0</v>
      </c>
      <c r="X13">
        <v>0</v>
      </c>
      <c r="Y13">
        <v>40</v>
      </c>
      <c r="Z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0.1</v>
      </c>
      <c r="AK13" t="s">
        <v>889</v>
      </c>
      <c r="AL13" t="s">
        <v>769</v>
      </c>
      <c r="AN13">
        <v>170</v>
      </c>
      <c r="AO13">
        <f>VLOOKUP(CONCATENATE(F13,TRIM(G13)),'Avg Attend'!$A$2:$D$252,4,FALSE)</f>
        <v>19.100000000000001</v>
      </c>
      <c r="AP13">
        <v>19.100000000000001</v>
      </c>
      <c r="AQ13" s="15">
        <f t="shared" si="0"/>
        <v>6.1847619047619053</v>
      </c>
    </row>
    <row r="14" spans="1:43" x14ac:dyDescent="0.25">
      <c r="A14" t="s">
        <v>1774</v>
      </c>
      <c r="B14" t="s">
        <v>32</v>
      </c>
      <c r="C14" t="s">
        <v>40</v>
      </c>
      <c r="D14" t="s">
        <v>41</v>
      </c>
      <c r="E14">
        <v>47840</v>
      </c>
      <c r="F14" t="s">
        <v>42</v>
      </c>
      <c r="G14">
        <v>9209</v>
      </c>
      <c r="H14">
        <v>201</v>
      </c>
      <c r="I14" t="s">
        <v>208</v>
      </c>
      <c r="J14" t="s">
        <v>35</v>
      </c>
      <c r="K14" t="s">
        <v>44</v>
      </c>
      <c r="L14" t="s">
        <v>72</v>
      </c>
      <c r="M14">
        <v>1040</v>
      </c>
      <c r="N14">
        <v>1255</v>
      </c>
      <c r="O14" t="s">
        <v>46</v>
      </c>
      <c r="P14">
        <v>231</v>
      </c>
      <c r="Q14" t="s">
        <v>47</v>
      </c>
      <c r="R14" t="s">
        <v>38</v>
      </c>
      <c r="S14" s="1">
        <v>43479</v>
      </c>
      <c r="T14" s="1">
        <v>43607</v>
      </c>
      <c r="U14" t="s">
        <v>702</v>
      </c>
      <c r="V14" t="s">
        <v>39</v>
      </c>
      <c r="W14">
        <v>0</v>
      </c>
      <c r="X14">
        <v>0</v>
      </c>
      <c r="Y14">
        <v>40</v>
      </c>
      <c r="Z14">
        <v>0</v>
      </c>
      <c r="AD14">
        <v>0</v>
      </c>
      <c r="AE14">
        <v>0</v>
      </c>
      <c r="AF14">
        <v>0</v>
      </c>
      <c r="AG14">
        <v>10</v>
      </c>
      <c r="AH14">
        <v>0</v>
      </c>
      <c r="AI14">
        <v>0</v>
      </c>
      <c r="AJ14">
        <v>0.1</v>
      </c>
      <c r="AK14" t="s">
        <v>889</v>
      </c>
      <c r="AL14" t="s">
        <v>763</v>
      </c>
      <c r="AN14">
        <v>85</v>
      </c>
      <c r="AO14">
        <f>VLOOKUP(CONCATENATE(F14,TRIM(G14)),'Avg Attend'!$A$2:$D$252,4,FALSE)</f>
        <v>19.41</v>
      </c>
      <c r="AP14">
        <v>19.41</v>
      </c>
      <c r="AQ14" s="15">
        <f t="shared" si="0"/>
        <v>3.1425714285714283</v>
      </c>
    </row>
    <row r="15" spans="1:43" x14ac:dyDescent="0.25">
      <c r="A15" t="s">
        <v>1774</v>
      </c>
      <c r="B15" t="s">
        <v>32</v>
      </c>
      <c r="C15" t="s">
        <v>40</v>
      </c>
      <c r="D15" t="s">
        <v>41</v>
      </c>
      <c r="E15">
        <v>48186</v>
      </c>
      <c r="F15" t="s">
        <v>42</v>
      </c>
      <c r="G15">
        <v>9209</v>
      </c>
      <c r="H15">
        <v>501</v>
      </c>
      <c r="I15" t="s">
        <v>208</v>
      </c>
      <c r="J15" t="s">
        <v>35</v>
      </c>
      <c r="K15" t="s">
        <v>44</v>
      </c>
      <c r="L15" t="s">
        <v>189</v>
      </c>
      <c r="M15">
        <v>1040</v>
      </c>
      <c r="N15">
        <v>1255</v>
      </c>
      <c r="O15" t="s">
        <v>49</v>
      </c>
      <c r="P15" t="s">
        <v>59</v>
      </c>
      <c r="Q15" t="s">
        <v>51</v>
      </c>
      <c r="R15" t="s">
        <v>38</v>
      </c>
      <c r="S15" s="1">
        <v>43543</v>
      </c>
      <c r="T15" s="1">
        <v>43606</v>
      </c>
      <c r="U15" t="s">
        <v>702</v>
      </c>
      <c r="V15" t="s">
        <v>39</v>
      </c>
      <c r="W15">
        <v>0</v>
      </c>
      <c r="X15">
        <v>0</v>
      </c>
      <c r="Y15">
        <v>40</v>
      </c>
      <c r="Z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0.1</v>
      </c>
      <c r="AK15" t="s">
        <v>889</v>
      </c>
      <c r="AL15" t="s">
        <v>773</v>
      </c>
      <c r="AN15">
        <v>42.5</v>
      </c>
      <c r="AO15">
        <f>VLOOKUP(CONCATENATE(F15,TRIM(G15)),'Avg Attend'!$A$2:$D$252,4,FALSE)</f>
        <v>19.41</v>
      </c>
      <c r="AP15">
        <v>19.41</v>
      </c>
      <c r="AQ15" s="15">
        <f t="shared" si="0"/>
        <v>1.5712857142857142</v>
      </c>
    </row>
    <row r="16" spans="1:43" x14ac:dyDescent="0.25">
      <c r="A16" t="s">
        <v>1774</v>
      </c>
      <c r="B16" t="s">
        <v>32</v>
      </c>
      <c r="C16" t="s">
        <v>40</v>
      </c>
      <c r="D16" t="s">
        <v>41</v>
      </c>
      <c r="E16">
        <v>47605</v>
      </c>
      <c r="F16" t="s">
        <v>42</v>
      </c>
      <c r="G16">
        <v>9209</v>
      </c>
      <c r="H16">
        <v>701</v>
      </c>
      <c r="I16" t="s">
        <v>208</v>
      </c>
      <c r="J16" t="s">
        <v>35</v>
      </c>
      <c r="K16" t="s">
        <v>44</v>
      </c>
      <c r="L16" t="s">
        <v>45</v>
      </c>
      <c r="M16">
        <v>1040</v>
      </c>
      <c r="N16">
        <v>1255</v>
      </c>
      <c r="O16" t="s">
        <v>64</v>
      </c>
      <c r="P16">
        <v>471</v>
      </c>
      <c r="Q16" t="s">
        <v>65</v>
      </c>
      <c r="R16" t="s">
        <v>38</v>
      </c>
      <c r="S16" s="1">
        <v>43579</v>
      </c>
      <c r="T16" s="1">
        <v>43607</v>
      </c>
      <c r="U16" t="s">
        <v>384</v>
      </c>
      <c r="V16" t="s">
        <v>39</v>
      </c>
      <c r="W16">
        <v>0</v>
      </c>
      <c r="X16">
        <v>0</v>
      </c>
      <c r="Y16">
        <v>40</v>
      </c>
      <c r="Z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0.1</v>
      </c>
      <c r="AK16" t="s">
        <v>889</v>
      </c>
      <c r="AL16" t="s">
        <v>769</v>
      </c>
      <c r="AN16">
        <v>170</v>
      </c>
      <c r="AO16">
        <f>VLOOKUP(CONCATENATE(F16,TRIM(G16)),'Avg Attend'!$A$2:$D$252,4,FALSE)</f>
        <v>19.41</v>
      </c>
      <c r="AP16">
        <v>19.41</v>
      </c>
      <c r="AQ16" s="15">
        <f t="shared" si="0"/>
        <v>6.2851428571428567</v>
      </c>
    </row>
    <row r="17" spans="1:43" x14ac:dyDescent="0.25">
      <c r="A17" t="s">
        <v>1774</v>
      </c>
      <c r="B17" t="s">
        <v>32</v>
      </c>
      <c r="C17" t="s">
        <v>40</v>
      </c>
      <c r="D17" t="s">
        <v>41</v>
      </c>
      <c r="E17">
        <v>47945</v>
      </c>
      <c r="F17" t="s">
        <v>42</v>
      </c>
      <c r="G17">
        <v>9210</v>
      </c>
      <c r="H17">
        <v>401</v>
      </c>
      <c r="I17" t="s">
        <v>771</v>
      </c>
      <c r="J17" t="s">
        <v>35</v>
      </c>
      <c r="K17" t="s">
        <v>44</v>
      </c>
      <c r="L17" t="s">
        <v>45</v>
      </c>
      <c r="M17">
        <v>810</v>
      </c>
      <c r="N17">
        <v>1025</v>
      </c>
      <c r="O17" t="s">
        <v>55</v>
      </c>
      <c r="P17">
        <v>1102</v>
      </c>
      <c r="Q17" t="s">
        <v>56</v>
      </c>
      <c r="R17" t="s">
        <v>38</v>
      </c>
      <c r="S17" s="1">
        <v>43542</v>
      </c>
      <c r="T17" s="1">
        <v>43578</v>
      </c>
      <c r="U17" t="s">
        <v>383</v>
      </c>
      <c r="V17" t="s">
        <v>39</v>
      </c>
      <c r="W17">
        <v>0</v>
      </c>
      <c r="X17">
        <v>0</v>
      </c>
      <c r="Y17">
        <v>40</v>
      </c>
      <c r="Z17">
        <v>0</v>
      </c>
      <c r="AD17">
        <v>0</v>
      </c>
      <c r="AE17">
        <v>0</v>
      </c>
      <c r="AF17">
        <v>0</v>
      </c>
      <c r="AG17">
        <v>10</v>
      </c>
      <c r="AH17">
        <v>0</v>
      </c>
      <c r="AI17">
        <v>0</v>
      </c>
      <c r="AJ17">
        <v>0.1</v>
      </c>
      <c r="AK17" t="s">
        <v>910</v>
      </c>
      <c r="AL17" t="s">
        <v>765</v>
      </c>
      <c r="AN17">
        <v>170</v>
      </c>
      <c r="AO17">
        <f>VLOOKUP(CONCATENATE(F17,TRIM(G17)),'Avg Attend'!$A$2:$D$252,4,FALSE)</f>
        <v>14.56</v>
      </c>
      <c r="AP17">
        <v>14.56</v>
      </c>
      <c r="AQ17" s="15">
        <f t="shared" si="0"/>
        <v>4.714666666666667</v>
      </c>
    </row>
    <row r="18" spans="1:43" x14ac:dyDescent="0.25">
      <c r="A18" t="s">
        <v>1774</v>
      </c>
      <c r="B18" t="s">
        <v>32</v>
      </c>
      <c r="C18" t="s">
        <v>40</v>
      </c>
      <c r="D18" t="s">
        <v>41</v>
      </c>
      <c r="E18">
        <v>47216</v>
      </c>
      <c r="F18" t="s">
        <v>42</v>
      </c>
      <c r="G18">
        <v>9210</v>
      </c>
      <c r="H18">
        <v>501</v>
      </c>
      <c r="I18" t="s">
        <v>771</v>
      </c>
      <c r="J18" t="s">
        <v>76</v>
      </c>
      <c r="K18" t="s">
        <v>44</v>
      </c>
      <c r="L18" t="s">
        <v>189</v>
      </c>
      <c r="M18">
        <v>1810</v>
      </c>
      <c r="N18">
        <v>2025</v>
      </c>
      <c r="O18" t="s">
        <v>49</v>
      </c>
      <c r="P18">
        <v>516</v>
      </c>
      <c r="Q18" t="s">
        <v>51</v>
      </c>
      <c r="R18" t="s">
        <v>38</v>
      </c>
      <c r="S18" s="1">
        <v>43501</v>
      </c>
      <c r="T18" s="1">
        <v>43566</v>
      </c>
      <c r="U18" t="s">
        <v>385</v>
      </c>
      <c r="V18" t="s">
        <v>39</v>
      </c>
      <c r="W18">
        <v>0</v>
      </c>
      <c r="X18">
        <v>0</v>
      </c>
      <c r="Y18">
        <v>40</v>
      </c>
      <c r="Z18">
        <v>0</v>
      </c>
      <c r="AD18">
        <v>0</v>
      </c>
      <c r="AE18">
        <v>0</v>
      </c>
      <c r="AF18">
        <v>0</v>
      </c>
      <c r="AG18">
        <v>10</v>
      </c>
      <c r="AH18">
        <v>0</v>
      </c>
      <c r="AI18">
        <v>0</v>
      </c>
      <c r="AJ18">
        <v>0.1</v>
      </c>
      <c r="AK18" t="s">
        <v>1783</v>
      </c>
      <c r="AL18" t="s">
        <v>767</v>
      </c>
      <c r="AN18">
        <v>85</v>
      </c>
      <c r="AO18">
        <f>VLOOKUP(CONCATENATE(F18,TRIM(G18)),'Avg Attend'!$A$2:$D$252,4,FALSE)</f>
        <v>14.56</v>
      </c>
      <c r="AP18">
        <v>14.56</v>
      </c>
      <c r="AQ18" s="15">
        <f t="shared" si="0"/>
        <v>2.3573333333333335</v>
      </c>
    </row>
    <row r="19" spans="1:43" x14ac:dyDescent="0.25">
      <c r="A19" t="s">
        <v>1774</v>
      </c>
      <c r="B19" t="s">
        <v>32</v>
      </c>
      <c r="C19" t="s">
        <v>40</v>
      </c>
      <c r="D19" t="s">
        <v>41</v>
      </c>
      <c r="E19">
        <v>47841</v>
      </c>
      <c r="F19" t="s">
        <v>42</v>
      </c>
      <c r="G19">
        <v>9216</v>
      </c>
      <c r="H19">
        <v>201</v>
      </c>
      <c r="I19" t="s">
        <v>775</v>
      </c>
      <c r="J19" t="s">
        <v>35</v>
      </c>
      <c r="K19" t="s">
        <v>44</v>
      </c>
      <c r="L19" t="s">
        <v>45</v>
      </c>
      <c r="M19">
        <v>1040</v>
      </c>
      <c r="N19">
        <v>1255</v>
      </c>
      <c r="O19" t="s">
        <v>46</v>
      </c>
      <c r="P19">
        <v>234</v>
      </c>
      <c r="Q19" t="s">
        <v>47</v>
      </c>
      <c r="R19" t="s">
        <v>38</v>
      </c>
      <c r="S19" s="1">
        <v>43479</v>
      </c>
      <c r="T19" s="1">
        <v>43508</v>
      </c>
      <c r="U19" t="s">
        <v>400</v>
      </c>
      <c r="V19" t="s">
        <v>39</v>
      </c>
      <c r="W19">
        <v>0</v>
      </c>
      <c r="X19">
        <v>0</v>
      </c>
      <c r="Y19">
        <v>40</v>
      </c>
      <c r="Z19">
        <v>0</v>
      </c>
      <c r="AA19" t="s">
        <v>63</v>
      </c>
      <c r="AB19">
        <v>0</v>
      </c>
      <c r="AC19">
        <v>40</v>
      </c>
      <c r="AD19">
        <v>0</v>
      </c>
      <c r="AE19">
        <v>0</v>
      </c>
      <c r="AF19">
        <v>0</v>
      </c>
      <c r="AG19">
        <v>10</v>
      </c>
      <c r="AH19">
        <v>0</v>
      </c>
      <c r="AI19">
        <v>0</v>
      </c>
      <c r="AJ19">
        <v>0</v>
      </c>
      <c r="AK19" t="s">
        <v>889</v>
      </c>
      <c r="AL19" t="s">
        <v>1781</v>
      </c>
      <c r="AN19">
        <v>40</v>
      </c>
      <c r="AO19">
        <f>VLOOKUP(CONCATENATE(F19,TRIM(G19)),'Avg Attend'!$A$2:$D$252,4,FALSE)</f>
        <v>11.19</v>
      </c>
      <c r="AP19">
        <v>11.19</v>
      </c>
      <c r="AQ19" s="15">
        <f t="shared" si="0"/>
        <v>0.85257142857142854</v>
      </c>
    </row>
    <row r="20" spans="1:43" x14ac:dyDescent="0.25">
      <c r="A20" t="s">
        <v>1774</v>
      </c>
      <c r="B20" t="s">
        <v>32</v>
      </c>
      <c r="C20" t="s">
        <v>40</v>
      </c>
      <c r="D20" t="s">
        <v>41</v>
      </c>
      <c r="E20">
        <v>47842</v>
      </c>
      <c r="F20" t="s">
        <v>52</v>
      </c>
      <c r="G20">
        <v>2500</v>
      </c>
      <c r="H20">
        <v>201</v>
      </c>
      <c r="I20" t="s">
        <v>777</v>
      </c>
      <c r="J20" t="s">
        <v>35</v>
      </c>
      <c r="K20" t="s">
        <v>44</v>
      </c>
      <c r="L20" t="s">
        <v>45</v>
      </c>
      <c r="M20">
        <v>810</v>
      </c>
      <c r="N20">
        <v>1025</v>
      </c>
      <c r="O20" t="s">
        <v>46</v>
      </c>
      <c r="P20">
        <v>228</v>
      </c>
      <c r="Q20" t="s">
        <v>47</v>
      </c>
      <c r="R20" t="s">
        <v>38</v>
      </c>
      <c r="S20" s="1">
        <v>43509</v>
      </c>
      <c r="T20" s="1">
        <v>43538</v>
      </c>
      <c r="U20" t="s">
        <v>397</v>
      </c>
      <c r="V20" t="s">
        <v>39</v>
      </c>
      <c r="W20">
        <v>0</v>
      </c>
      <c r="X20">
        <v>0</v>
      </c>
      <c r="Y20">
        <v>40</v>
      </c>
      <c r="Z20">
        <v>0</v>
      </c>
      <c r="AD20">
        <v>0</v>
      </c>
      <c r="AE20">
        <v>0</v>
      </c>
      <c r="AF20">
        <v>0</v>
      </c>
      <c r="AG20">
        <v>10</v>
      </c>
      <c r="AH20">
        <v>0</v>
      </c>
      <c r="AI20">
        <v>0</v>
      </c>
      <c r="AJ20">
        <v>0.1</v>
      </c>
      <c r="AK20" t="s">
        <v>910</v>
      </c>
      <c r="AL20" t="s">
        <v>810</v>
      </c>
      <c r="AN20">
        <v>42.5</v>
      </c>
      <c r="AO20">
        <f>VLOOKUP(CONCATENATE(F20,TRIM(G20)),'Avg Attend'!$A$2:$D$252,4,FALSE)</f>
        <v>10.16</v>
      </c>
      <c r="AP20">
        <v>10.16</v>
      </c>
      <c r="AQ20" s="15">
        <f t="shared" si="0"/>
        <v>0.82247619047619047</v>
      </c>
    </row>
    <row r="21" spans="1:43" x14ac:dyDescent="0.25">
      <c r="A21" t="s">
        <v>1774</v>
      </c>
      <c r="B21" t="s">
        <v>32</v>
      </c>
      <c r="C21" t="s">
        <v>40</v>
      </c>
      <c r="D21" t="s">
        <v>41</v>
      </c>
      <c r="E21">
        <v>45865</v>
      </c>
      <c r="F21" t="s">
        <v>52</v>
      </c>
      <c r="G21">
        <v>3500</v>
      </c>
      <c r="H21">
        <v>401</v>
      </c>
      <c r="I21" t="s">
        <v>778</v>
      </c>
      <c r="J21" t="s">
        <v>35</v>
      </c>
      <c r="K21" t="s">
        <v>44</v>
      </c>
      <c r="L21" t="s">
        <v>72</v>
      </c>
      <c r="M21">
        <v>1410</v>
      </c>
      <c r="N21">
        <v>1625</v>
      </c>
      <c r="O21" t="s">
        <v>55</v>
      </c>
      <c r="P21">
        <v>1202</v>
      </c>
      <c r="Q21" t="s">
        <v>56</v>
      </c>
      <c r="R21" t="s">
        <v>38</v>
      </c>
      <c r="S21" s="1">
        <v>43542</v>
      </c>
      <c r="T21" s="1">
        <v>43607</v>
      </c>
      <c r="U21" t="s">
        <v>387</v>
      </c>
      <c r="V21" t="s">
        <v>39</v>
      </c>
      <c r="W21">
        <v>0</v>
      </c>
      <c r="X21">
        <v>0</v>
      </c>
      <c r="Y21">
        <v>40</v>
      </c>
      <c r="Z21">
        <v>0</v>
      </c>
      <c r="AD21">
        <v>0</v>
      </c>
      <c r="AE21">
        <v>0</v>
      </c>
      <c r="AF21">
        <v>0</v>
      </c>
      <c r="AG21">
        <v>10</v>
      </c>
      <c r="AH21">
        <v>0</v>
      </c>
      <c r="AI21">
        <v>0</v>
      </c>
      <c r="AJ21">
        <v>9.7100000000000006E-2</v>
      </c>
      <c r="AK21" t="s">
        <v>1784</v>
      </c>
      <c r="AL21" t="s">
        <v>780</v>
      </c>
      <c r="AN21">
        <v>45</v>
      </c>
      <c r="AO21">
        <f>VLOOKUP(CONCATENATE(F21,TRIM(G21)),'Avg Attend'!$A$2:$D$252,4,FALSE)</f>
        <v>12.63</v>
      </c>
      <c r="AP21">
        <v>12.63</v>
      </c>
      <c r="AQ21" s="15">
        <f t="shared" si="0"/>
        <v>1.0825714285714285</v>
      </c>
    </row>
    <row r="22" spans="1:43" x14ac:dyDescent="0.25">
      <c r="A22" t="s">
        <v>1774</v>
      </c>
      <c r="B22" t="s">
        <v>32</v>
      </c>
      <c r="C22" t="s">
        <v>40</v>
      </c>
      <c r="D22" t="s">
        <v>41</v>
      </c>
      <c r="E22">
        <v>46492</v>
      </c>
      <c r="F22" t="s">
        <v>52</v>
      </c>
      <c r="G22">
        <v>3500</v>
      </c>
      <c r="H22">
        <v>501</v>
      </c>
      <c r="I22" t="s">
        <v>778</v>
      </c>
      <c r="J22" t="s">
        <v>35</v>
      </c>
      <c r="K22" t="s">
        <v>44</v>
      </c>
      <c r="L22" t="s">
        <v>72</v>
      </c>
      <c r="M22">
        <v>1310</v>
      </c>
      <c r="N22">
        <v>1525</v>
      </c>
      <c r="O22" t="s">
        <v>49</v>
      </c>
      <c r="P22">
        <v>516</v>
      </c>
      <c r="Q22" t="s">
        <v>51</v>
      </c>
      <c r="R22" t="s">
        <v>38</v>
      </c>
      <c r="S22" s="1">
        <v>43542</v>
      </c>
      <c r="T22" s="1">
        <v>43607</v>
      </c>
      <c r="U22" t="s">
        <v>1785</v>
      </c>
      <c r="V22" t="s">
        <v>39</v>
      </c>
      <c r="W22">
        <v>0</v>
      </c>
      <c r="X22">
        <v>0</v>
      </c>
      <c r="Y22">
        <v>40</v>
      </c>
      <c r="Z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0.1</v>
      </c>
      <c r="AK22" t="s">
        <v>877</v>
      </c>
      <c r="AL22" t="s">
        <v>767</v>
      </c>
      <c r="AN22">
        <v>45</v>
      </c>
      <c r="AO22">
        <f>VLOOKUP(CONCATENATE(F22,TRIM(G22)),'Avg Attend'!$A$2:$D$252,4,FALSE)</f>
        <v>12.63</v>
      </c>
      <c r="AP22">
        <v>12.63</v>
      </c>
      <c r="AQ22" s="15">
        <f t="shared" si="0"/>
        <v>1.0825714285714285</v>
      </c>
    </row>
    <row r="23" spans="1:43" x14ac:dyDescent="0.25">
      <c r="A23" t="s">
        <v>1774</v>
      </c>
      <c r="B23" t="s">
        <v>32</v>
      </c>
      <c r="C23" t="s">
        <v>40</v>
      </c>
      <c r="D23" t="s">
        <v>41</v>
      </c>
      <c r="E23">
        <v>48040</v>
      </c>
      <c r="F23" t="s">
        <v>52</v>
      </c>
      <c r="G23">
        <v>3502</v>
      </c>
      <c r="H23">
        <v>401</v>
      </c>
      <c r="I23" t="s">
        <v>209</v>
      </c>
      <c r="J23" t="s">
        <v>35</v>
      </c>
      <c r="K23" t="s">
        <v>44</v>
      </c>
      <c r="L23" t="s">
        <v>72</v>
      </c>
      <c r="M23">
        <v>1110</v>
      </c>
      <c r="N23">
        <v>1325</v>
      </c>
      <c r="O23" t="s">
        <v>55</v>
      </c>
      <c r="P23">
        <v>1202</v>
      </c>
      <c r="Q23" t="s">
        <v>56</v>
      </c>
      <c r="R23" t="s">
        <v>38</v>
      </c>
      <c r="S23" s="1">
        <v>43479</v>
      </c>
      <c r="T23" s="1">
        <v>43537</v>
      </c>
      <c r="U23" t="s">
        <v>387</v>
      </c>
      <c r="V23" t="s">
        <v>39</v>
      </c>
      <c r="W23">
        <v>0</v>
      </c>
      <c r="X23">
        <v>0</v>
      </c>
      <c r="Y23">
        <v>40</v>
      </c>
      <c r="Z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0.1</v>
      </c>
      <c r="AK23" t="s">
        <v>1780</v>
      </c>
      <c r="AL23" t="s">
        <v>780</v>
      </c>
      <c r="AN23">
        <v>85</v>
      </c>
      <c r="AO23">
        <f>VLOOKUP(CONCATENATE(F23,TRIM(G23)),'Avg Attend'!$A$2:$D$252,4,FALSE)</f>
        <v>3.56</v>
      </c>
      <c r="AP23">
        <v>3.56</v>
      </c>
      <c r="AQ23" s="15">
        <f t="shared" si="0"/>
        <v>0.57638095238095244</v>
      </c>
    </row>
    <row r="24" spans="1:43" x14ac:dyDescent="0.25">
      <c r="A24" t="s">
        <v>1774</v>
      </c>
      <c r="B24" t="s">
        <v>32</v>
      </c>
      <c r="C24" t="s">
        <v>40</v>
      </c>
      <c r="D24" t="s">
        <v>41</v>
      </c>
      <c r="E24">
        <v>45872</v>
      </c>
      <c r="F24" t="s">
        <v>52</v>
      </c>
      <c r="G24">
        <v>4500</v>
      </c>
      <c r="H24">
        <v>501</v>
      </c>
      <c r="I24" t="s">
        <v>57</v>
      </c>
      <c r="J24" t="s">
        <v>35</v>
      </c>
      <c r="K24" t="s">
        <v>44</v>
      </c>
      <c r="L24" t="s">
        <v>189</v>
      </c>
      <c r="M24">
        <v>1310</v>
      </c>
      <c r="N24">
        <v>1525</v>
      </c>
      <c r="O24" t="s">
        <v>49</v>
      </c>
      <c r="P24" t="s">
        <v>59</v>
      </c>
      <c r="Q24" t="s">
        <v>51</v>
      </c>
      <c r="R24" t="s">
        <v>38</v>
      </c>
      <c r="S24" s="1">
        <v>43480</v>
      </c>
      <c r="T24" s="1">
        <v>43538</v>
      </c>
      <c r="U24" t="s">
        <v>1786</v>
      </c>
      <c r="V24" t="s">
        <v>39</v>
      </c>
      <c r="W24">
        <v>0</v>
      </c>
      <c r="X24">
        <v>0</v>
      </c>
      <c r="Y24">
        <v>40</v>
      </c>
      <c r="Z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0.10290000000000001</v>
      </c>
      <c r="AK24" t="s">
        <v>877</v>
      </c>
      <c r="AL24" t="s">
        <v>773</v>
      </c>
      <c r="AN24">
        <v>85</v>
      </c>
      <c r="AO24">
        <f>VLOOKUP(CONCATENATE(F24,TRIM(G24)),'Avg Attend'!$A$2:$D$252,4,FALSE)</f>
        <v>19.04</v>
      </c>
      <c r="AP24">
        <v>19.04</v>
      </c>
      <c r="AQ24" s="15">
        <f t="shared" si="0"/>
        <v>3.0826666666666664</v>
      </c>
    </row>
    <row r="25" spans="1:43" x14ac:dyDescent="0.25">
      <c r="A25" t="s">
        <v>1774</v>
      </c>
      <c r="B25" t="s">
        <v>32</v>
      </c>
      <c r="C25" t="s">
        <v>40</v>
      </c>
      <c r="D25" t="s">
        <v>41</v>
      </c>
      <c r="E25">
        <v>45875</v>
      </c>
      <c r="F25" t="s">
        <v>52</v>
      </c>
      <c r="G25">
        <v>4501</v>
      </c>
      <c r="H25">
        <v>501</v>
      </c>
      <c r="I25" t="s">
        <v>211</v>
      </c>
      <c r="J25" t="s">
        <v>35</v>
      </c>
      <c r="K25" t="s">
        <v>44</v>
      </c>
      <c r="L25" t="s">
        <v>189</v>
      </c>
      <c r="M25">
        <v>1310</v>
      </c>
      <c r="N25">
        <v>1525</v>
      </c>
      <c r="O25" t="s">
        <v>49</v>
      </c>
      <c r="P25" t="s">
        <v>59</v>
      </c>
      <c r="Q25" t="s">
        <v>51</v>
      </c>
      <c r="R25" t="s">
        <v>38</v>
      </c>
      <c r="S25" s="1">
        <v>43543</v>
      </c>
      <c r="T25" s="1">
        <v>43606</v>
      </c>
      <c r="U25" t="s">
        <v>1786</v>
      </c>
      <c r="V25" t="s">
        <v>39</v>
      </c>
      <c r="W25">
        <v>0</v>
      </c>
      <c r="X25">
        <v>0</v>
      </c>
      <c r="Y25">
        <v>40</v>
      </c>
      <c r="Z25">
        <v>0</v>
      </c>
      <c r="AD25">
        <v>0</v>
      </c>
      <c r="AE25">
        <v>0</v>
      </c>
      <c r="AF25">
        <v>0</v>
      </c>
      <c r="AG25">
        <v>10</v>
      </c>
      <c r="AH25">
        <v>0</v>
      </c>
      <c r="AI25">
        <v>0</v>
      </c>
      <c r="AJ25">
        <v>0.1</v>
      </c>
      <c r="AK25" t="s">
        <v>877</v>
      </c>
      <c r="AL25" t="s">
        <v>773</v>
      </c>
      <c r="AN25">
        <v>85</v>
      </c>
      <c r="AO25">
        <f>VLOOKUP(CONCATENATE(F25,TRIM(G25)),'Avg Attend'!$A$2:$D$252,4,FALSE)</f>
        <v>16.13</v>
      </c>
      <c r="AP25">
        <v>16.13</v>
      </c>
      <c r="AQ25" s="15">
        <f t="shared" si="0"/>
        <v>2.6115238095238094</v>
      </c>
    </row>
    <row r="26" spans="1:43" x14ac:dyDescent="0.25">
      <c r="A26" t="s">
        <v>1774</v>
      </c>
      <c r="B26" t="s">
        <v>32</v>
      </c>
      <c r="C26" t="s">
        <v>40</v>
      </c>
      <c r="D26" t="s">
        <v>41</v>
      </c>
      <c r="E26">
        <v>47946</v>
      </c>
      <c r="F26" t="s">
        <v>52</v>
      </c>
      <c r="G26">
        <v>4510</v>
      </c>
      <c r="H26">
        <v>401</v>
      </c>
      <c r="I26" t="s">
        <v>58</v>
      </c>
      <c r="J26" t="s">
        <v>35</v>
      </c>
      <c r="K26" t="s">
        <v>44</v>
      </c>
      <c r="L26" t="s">
        <v>72</v>
      </c>
      <c r="M26">
        <v>1410</v>
      </c>
      <c r="N26">
        <v>1625</v>
      </c>
      <c r="O26" t="s">
        <v>55</v>
      </c>
      <c r="P26">
        <v>1202</v>
      </c>
      <c r="Q26" t="s">
        <v>56</v>
      </c>
      <c r="R26" t="s">
        <v>38</v>
      </c>
      <c r="S26" s="1">
        <v>43479</v>
      </c>
      <c r="T26" s="1">
        <v>43537</v>
      </c>
      <c r="U26" t="s">
        <v>387</v>
      </c>
      <c r="V26" t="s">
        <v>39</v>
      </c>
      <c r="W26">
        <v>0</v>
      </c>
      <c r="X26">
        <v>0</v>
      </c>
      <c r="Y26">
        <v>40</v>
      </c>
      <c r="Z26">
        <v>0</v>
      </c>
      <c r="AD26">
        <v>0</v>
      </c>
      <c r="AE26">
        <v>0</v>
      </c>
      <c r="AF26">
        <v>0</v>
      </c>
      <c r="AG26">
        <v>10</v>
      </c>
      <c r="AH26">
        <v>0</v>
      </c>
      <c r="AI26">
        <v>0</v>
      </c>
      <c r="AJ26">
        <v>0.1</v>
      </c>
      <c r="AK26" t="s">
        <v>1784</v>
      </c>
      <c r="AL26" t="s">
        <v>780</v>
      </c>
      <c r="AN26">
        <v>40</v>
      </c>
      <c r="AO26">
        <f>VLOOKUP(CONCATENATE(F26,TRIM(G26)),'Avg Attend'!$A$2:$D$252,4,FALSE)</f>
        <v>16.82</v>
      </c>
      <c r="AP26">
        <v>16.82</v>
      </c>
      <c r="AQ26" s="15">
        <f t="shared" si="0"/>
        <v>1.2815238095238095</v>
      </c>
    </row>
    <row r="27" spans="1:43" x14ac:dyDescent="0.25">
      <c r="A27" t="s">
        <v>1774</v>
      </c>
      <c r="B27" t="s">
        <v>32</v>
      </c>
      <c r="C27" t="s">
        <v>40</v>
      </c>
      <c r="D27" t="s">
        <v>41</v>
      </c>
      <c r="E27">
        <v>46042</v>
      </c>
      <c r="F27" t="s">
        <v>52</v>
      </c>
      <c r="G27">
        <v>4510</v>
      </c>
      <c r="H27">
        <v>501</v>
      </c>
      <c r="I27" t="s">
        <v>58</v>
      </c>
      <c r="J27" t="s">
        <v>35</v>
      </c>
      <c r="K27" t="s">
        <v>44</v>
      </c>
      <c r="L27" t="s">
        <v>54</v>
      </c>
      <c r="M27">
        <v>810</v>
      </c>
      <c r="N27">
        <v>1225</v>
      </c>
      <c r="O27" t="s">
        <v>49</v>
      </c>
      <c r="P27">
        <v>514</v>
      </c>
      <c r="Q27" t="s">
        <v>51</v>
      </c>
      <c r="R27">
        <v>1</v>
      </c>
      <c r="S27" s="1">
        <v>43479</v>
      </c>
      <c r="T27" s="1">
        <v>43607</v>
      </c>
      <c r="U27" t="s">
        <v>391</v>
      </c>
      <c r="V27" t="s">
        <v>39</v>
      </c>
      <c r="W27">
        <v>0</v>
      </c>
      <c r="X27">
        <v>0</v>
      </c>
      <c r="Y27">
        <v>40</v>
      </c>
      <c r="Z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0.1</v>
      </c>
      <c r="AK27" t="s">
        <v>1787</v>
      </c>
      <c r="AL27" t="s">
        <v>774</v>
      </c>
      <c r="AN27">
        <v>72</v>
      </c>
      <c r="AO27">
        <f>VLOOKUP(CONCATENATE(F27,TRIM(G27)),'Avg Attend'!$A$2:$D$252,4,FALSE)</f>
        <v>16.82</v>
      </c>
      <c r="AP27">
        <v>16.82</v>
      </c>
      <c r="AQ27" s="15">
        <f t="shared" si="0"/>
        <v>2.306742857142857</v>
      </c>
    </row>
    <row r="28" spans="1:43" x14ac:dyDescent="0.25">
      <c r="A28" t="s">
        <v>1774</v>
      </c>
      <c r="B28" t="s">
        <v>32</v>
      </c>
      <c r="C28" t="s">
        <v>40</v>
      </c>
      <c r="D28" t="s">
        <v>41</v>
      </c>
      <c r="E28">
        <v>47447</v>
      </c>
      <c r="F28" t="s">
        <v>52</v>
      </c>
      <c r="G28">
        <v>5500</v>
      </c>
      <c r="H28">
        <v>201</v>
      </c>
      <c r="I28" t="s">
        <v>60</v>
      </c>
      <c r="J28" t="s">
        <v>35</v>
      </c>
      <c r="K28" t="s">
        <v>44</v>
      </c>
      <c r="L28" t="s">
        <v>189</v>
      </c>
      <c r="M28">
        <v>810</v>
      </c>
      <c r="N28">
        <v>1025</v>
      </c>
      <c r="O28" t="s">
        <v>46</v>
      </c>
      <c r="P28">
        <v>201</v>
      </c>
      <c r="Q28" t="s">
        <v>51</v>
      </c>
      <c r="R28" t="s">
        <v>38</v>
      </c>
      <c r="S28" s="1">
        <v>43480</v>
      </c>
      <c r="T28" s="1">
        <v>43538</v>
      </c>
      <c r="U28" t="s">
        <v>393</v>
      </c>
      <c r="V28" t="s">
        <v>39</v>
      </c>
      <c r="W28">
        <v>0</v>
      </c>
      <c r="X28">
        <v>0</v>
      </c>
      <c r="Y28">
        <v>40</v>
      </c>
      <c r="Z28">
        <v>0</v>
      </c>
      <c r="AD28">
        <v>0</v>
      </c>
      <c r="AE28">
        <v>0</v>
      </c>
      <c r="AF28">
        <v>0</v>
      </c>
      <c r="AG28">
        <v>10</v>
      </c>
      <c r="AH28">
        <v>0</v>
      </c>
      <c r="AI28">
        <v>0</v>
      </c>
      <c r="AJ28">
        <v>0.1</v>
      </c>
      <c r="AK28" t="s">
        <v>910</v>
      </c>
      <c r="AL28" t="s">
        <v>1509</v>
      </c>
      <c r="AN28">
        <v>85</v>
      </c>
      <c r="AO28">
        <f>VLOOKUP(CONCATENATE(F28,TRIM(G28)),'Avg Attend'!$A$2:$D$252,4,FALSE)</f>
        <v>11.49</v>
      </c>
      <c r="AP28">
        <v>11.49</v>
      </c>
      <c r="AQ28" s="15">
        <f t="shared" si="0"/>
        <v>1.8602857142857143</v>
      </c>
    </row>
    <row r="29" spans="1:43" x14ac:dyDescent="0.25">
      <c r="A29" t="s">
        <v>1774</v>
      </c>
      <c r="B29" t="s">
        <v>32</v>
      </c>
      <c r="C29" t="s">
        <v>40</v>
      </c>
      <c r="D29" t="s">
        <v>41</v>
      </c>
      <c r="E29">
        <v>47610</v>
      </c>
      <c r="F29" t="s">
        <v>52</v>
      </c>
      <c r="G29">
        <v>5500</v>
      </c>
      <c r="H29">
        <v>202</v>
      </c>
      <c r="I29" t="s">
        <v>60</v>
      </c>
      <c r="J29" t="s">
        <v>35</v>
      </c>
      <c r="K29" t="s">
        <v>44</v>
      </c>
      <c r="L29" t="s">
        <v>189</v>
      </c>
      <c r="M29">
        <v>810</v>
      </c>
      <c r="N29">
        <v>1025</v>
      </c>
      <c r="O29" t="s">
        <v>46</v>
      </c>
      <c r="P29">
        <v>201</v>
      </c>
      <c r="Q29" t="s">
        <v>47</v>
      </c>
      <c r="R29" t="s">
        <v>38</v>
      </c>
      <c r="S29" s="1">
        <v>43479</v>
      </c>
      <c r="T29" s="1">
        <v>43607</v>
      </c>
      <c r="U29" t="s">
        <v>393</v>
      </c>
      <c r="V29" t="s">
        <v>39</v>
      </c>
      <c r="W29">
        <v>0</v>
      </c>
      <c r="X29">
        <v>0</v>
      </c>
      <c r="Y29">
        <v>40</v>
      </c>
      <c r="Z29">
        <v>0</v>
      </c>
      <c r="AD29">
        <v>0</v>
      </c>
      <c r="AE29">
        <v>0</v>
      </c>
      <c r="AF29">
        <v>0</v>
      </c>
      <c r="AG29">
        <v>10</v>
      </c>
      <c r="AH29">
        <v>0</v>
      </c>
      <c r="AI29">
        <v>0</v>
      </c>
      <c r="AJ29">
        <v>0.1</v>
      </c>
      <c r="AK29" t="s">
        <v>910</v>
      </c>
      <c r="AL29" t="s">
        <v>1509</v>
      </c>
      <c r="AN29">
        <v>85</v>
      </c>
      <c r="AO29">
        <f>VLOOKUP(CONCATENATE(F29,TRIM(G29)),'Avg Attend'!$A$2:$D$252,4,FALSE)</f>
        <v>11.49</v>
      </c>
      <c r="AP29">
        <v>11.49</v>
      </c>
      <c r="AQ29" s="15">
        <f t="shared" si="0"/>
        <v>1.8602857142857143</v>
      </c>
    </row>
    <row r="30" spans="1:43" x14ac:dyDescent="0.25">
      <c r="A30" t="s">
        <v>1774</v>
      </c>
      <c r="B30" t="s">
        <v>32</v>
      </c>
      <c r="C30" t="s">
        <v>40</v>
      </c>
      <c r="D30" t="s">
        <v>41</v>
      </c>
      <c r="E30">
        <v>48185</v>
      </c>
      <c r="F30" t="s">
        <v>52</v>
      </c>
      <c r="G30">
        <v>5500</v>
      </c>
      <c r="H30">
        <v>203</v>
      </c>
      <c r="I30" t="s">
        <v>60</v>
      </c>
      <c r="J30" t="s">
        <v>35</v>
      </c>
      <c r="K30" t="s">
        <v>44</v>
      </c>
      <c r="L30" t="s">
        <v>54</v>
      </c>
      <c r="M30">
        <v>910</v>
      </c>
      <c r="N30">
        <v>1125</v>
      </c>
      <c r="O30" t="s">
        <v>46</v>
      </c>
      <c r="P30">
        <v>201</v>
      </c>
      <c r="Q30" t="s">
        <v>65</v>
      </c>
      <c r="R30" t="s">
        <v>38</v>
      </c>
      <c r="S30" s="1">
        <v>43479</v>
      </c>
      <c r="T30" s="1">
        <v>43607</v>
      </c>
      <c r="U30" t="s">
        <v>393</v>
      </c>
      <c r="V30" t="s">
        <v>39</v>
      </c>
      <c r="W30">
        <v>0</v>
      </c>
      <c r="X30">
        <v>0</v>
      </c>
      <c r="Y30">
        <v>40</v>
      </c>
      <c r="Z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0.1</v>
      </c>
      <c r="AK30" t="s">
        <v>1584</v>
      </c>
      <c r="AL30" t="s">
        <v>1509</v>
      </c>
      <c r="AN30">
        <v>40</v>
      </c>
      <c r="AO30">
        <f>VLOOKUP(CONCATENATE(F30,TRIM(G30)),'Avg Attend'!$A$2:$D$252,4,FALSE)</f>
        <v>11.49</v>
      </c>
      <c r="AP30">
        <v>11.49</v>
      </c>
      <c r="AQ30" s="15">
        <f t="shared" si="0"/>
        <v>0.87542857142857144</v>
      </c>
    </row>
    <row r="31" spans="1:43" x14ac:dyDescent="0.25">
      <c r="A31" t="s">
        <v>1774</v>
      </c>
      <c r="B31" t="s">
        <v>32</v>
      </c>
      <c r="C31" t="s">
        <v>40</v>
      </c>
      <c r="D31" t="s">
        <v>41</v>
      </c>
      <c r="E31">
        <v>47612</v>
      </c>
      <c r="F31" t="s">
        <v>52</v>
      </c>
      <c r="G31">
        <v>5500</v>
      </c>
      <c r="H31">
        <v>501</v>
      </c>
      <c r="I31" t="s">
        <v>60</v>
      </c>
      <c r="J31" t="s">
        <v>73</v>
      </c>
      <c r="K31" t="s">
        <v>44</v>
      </c>
      <c r="L31" t="s">
        <v>189</v>
      </c>
      <c r="M31">
        <v>1310</v>
      </c>
      <c r="N31">
        <v>1525</v>
      </c>
      <c r="O31" t="s">
        <v>49</v>
      </c>
      <c r="P31" t="s">
        <v>50</v>
      </c>
      <c r="Q31" t="s">
        <v>56</v>
      </c>
      <c r="R31" t="s">
        <v>38</v>
      </c>
      <c r="S31" s="1">
        <v>43479</v>
      </c>
      <c r="T31" s="1">
        <v>43538</v>
      </c>
      <c r="U31" t="s">
        <v>702</v>
      </c>
      <c r="V31" t="s">
        <v>39</v>
      </c>
      <c r="W31">
        <v>0</v>
      </c>
      <c r="X31">
        <v>0</v>
      </c>
      <c r="Y31">
        <v>40</v>
      </c>
      <c r="Z31">
        <v>0</v>
      </c>
      <c r="AA31" t="s">
        <v>1788</v>
      </c>
      <c r="AB31">
        <v>0</v>
      </c>
      <c r="AC31">
        <v>40</v>
      </c>
      <c r="AD31">
        <v>0</v>
      </c>
      <c r="AE31">
        <v>0</v>
      </c>
      <c r="AF31">
        <v>0</v>
      </c>
      <c r="AG31">
        <v>10</v>
      </c>
      <c r="AH31">
        <v>0</v>
      </c>
      <c r="AI31">
        <v>0</v>
      </c>
      <c r="AJ31">
        <v>0</v>
      </c>
      <c r="AK31" t="s">
        <v>877</v>
      </c>
      <c r="AL31" t="s">
        <v>792</v>
      </c>
      <c r="AN31">
        <v>42.5</v>
      </c>
      <c r="AO31">
        <f>VLOOKUP(CONCATENATE(F31,TRIM(G31)),'Avg Attend'!$A$2:$D$252,4,FALSE)</f>
        <v>11.49</v>
      </c>
      <c r="AP31">
        <v>11.49</v>
      </c>
      <c r="AQ31" s="15">
        <f t="shared" si="0"/>
        <v>0.93014285714285716</v>
      </c>
    </row>
    <row r="32" spans="1:43" x14ac:dyDescent="0.25">
      <c r="A32" t="s">
        <v>1774</v>
      </c>
      <c r="B32" t="s">
        <v>32</v>
      </c>
      <c r="C32" t="s">
        <v>40</v>
      </c>
      <c r="D32" t="s">
        <v>41</v>
      </c>
      <c r="E32">
        <v>45753</v>
      </c>
      <c r="F32" t="s">
        <v>52</v>
      </c>
      <c r="G32">
        <v>5500</v>
      </c>
      <c r="H32">
        <v>502</v>
      </c>
      <c r="I32" t="s">
        <v>60</v>
      </c>
      <c r="J32" t="s">
        <v>35</v>
      </c>
      <c r="K32" t="s">
        <v>44</v>
      </c>
      <c r="L32" t="s">
        <v>189</v>
      </c>
      <c r="M32">
        <v>1310</v>
      </c>
      <c r="N32">
        <v>1525</v>
      </c>
      <c r="O32" t="s">
        <v>49</v>
      </c>
      <c r="P32" t="s">
        <v>50</v>
      </c>
      <c r="Q32" t="s">
        <v>65</v>
      </c>
      <c r="R32" t="s">
        <v>38</v>
      </c>
      <c r="S32" s="1">
        <v>43543</v>
      </c>
      <c r="T32" s="1">
        <v>43606</v>
      </c>
      <c r="U32" t="s">
        <v>702</v>
      </c>
      <c r="V32" t="s">
        <v>39</v>
      </c>
      <c r="W32">
        <v>0</v>
      </c>
      <c r="X32">
        <v>0</v>
      </c>
      <c r="Y32">
        <v>40</v>
      </c>
      <c r="Z32">
        <v>0</v>
      </c>
      <c r="AA32" t="s">
        <v>1789</v>
      </c>
      <c r="AB32">
        <v>0</v>
      </c>
      <c r="AC32">
        <v>40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 t="s">
        <v>877</v>
      </c>
      <c r="AL32" t="s">
        <v>792</v>
      </c>
      <c r="AN32">
        <v>42.5</v>
      </c>
      <c r="AO32">
        <f>VLOOKUP(CONCATENATE(F32,TRIM(G32)),'Avg Attend'!$A$2:$D$252,4,FALSE)</f>
        <v>11.49</v>
      </c>
      <c r="AP32">
        <v>11.49</v>
      </c>
      <c r="AQ32" s="15">
        <f t="shared" si="0"/>
        <v>0.93014285714285716</v>
      </c>
    </row>
    <row r="33" spans="1:43" x14ac:dyDescent="0.25">
      <c r="A33" t="s">
        <v>1774</v>
      </c>
      <c r="B33" t="s">
        <v>32</v>
      </c>
      <c r="C33" t="s">
        <v>40</v>
      </c>
      <c r="D33" t="s">
        <v>41</v>
      </c>
      <c r="E33">
        <v>45754</v>
      </c>
      <c r="F33" t="s">
        <v>52</v>
      </c>
      <c r="G33">
        <v>5500</v>
      </c>
      <c r="H33">
        <v>701</v>
      </c>
      <c r="I33" t="s">
        <v>60</v>
      </c>
      <c r="J33" t="s">
        <v>35</v>
      </c>
      <c r="K33" t="s">
        <v>44</v>
      </c>
      <c r="L33" t="s">
        <v>72</v>
      </c>
      <c r="M33">
        <v>1310</v>
      </c>
      <c r="N33">
        <v>1525</v>
      </c>
      <c r="O33" t="s">
        <v>64</v>
      </c>
      <c r="P33">
        <v>470</v>
      </c>
      <c r="Q33" t="s">
        <v>65</v>
      </c>
      <c r="R33" t="s">
        <v>38</v>
      </c>
      <c r="S33" s="1">
        <v>43479</v>
      </c>
      <c r="T33" s="1">
        <v>43537</v>
      </c>
      <c r="U33" t="s">
        <v>393</v>
      </c>
      <c r="V33" t="s">
        <v>39</v>
      </c>
      <c r="W33">
        <v>0</v>
      </c>
      <c r="X33">
        <v>0</v>
      </c>
      <c r="Y33">
        <v>40</v>
      </c>
      <c r="Z33">
        <v>0</v>
      </c>
      <c r="AA33" t="s">
        <v>794</v>
      </c>
      <c r="AB33">
        <v>0</v>
      </c>
      <c r="AC33">
        <v>40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0.1</v>
      </c>
      <c r="AK33" t="s">
        <v>877</v>
      </c>
      <c r="AL33" t="s">
        <v>795</v>
      </c>
      <c r="AN33">
        <v>40</v>
      </c>
      <c r="AO33">
        <f>VLOOKUP(CONCATENATE(F33,TRIM(G33)),'Avg Attend'!$A$2:$D$252,4,FALSE)</f>
        <v>11.49</v>
      </c>
      <c r="AP33">
        <v>11.49</v>
      </c>
      <c r="AQ33" s="15">
        <f t="shared" si="0"/>
        <v>0.87542857142857144</v>
      </c>
    </row>
    <row r="34" spans="1:43" x14ac:dyDescent="0.25">
      <c r="A34" t="s">
        <v>1774</v>
      </c>
      <c r="B34" t="s">
        <v>32</v>
      </c>
      <c r="C34" t="s">
        <v>40</v>
      </c>
      <c r="D34" t="s">
        <v>41</v>
      </c>
      <c r="E34">
        <v>48071</v>
      </c>
      <c r="F34" t="s">
        <v>52</v>
      </c>
      <c r="G34">
        <v>5500</v>
      </c>
      <c r="H34">
        <v>702</v>
      </c>
      <c r="I34" t="s">
        <v>60</v>
      </c>
      <c r="J34" t="s">
        <v>35</v>
      </c>
      <c r="K34" t="s">
        <v>44</v>
      </c>
      <c r="L34" t="s">
        <v>72</v>
      </c>
      <c r="M34">
        <v>1310</v>
      </c>
      <c r="N34">
        <v>1525</v>
      </c>
      <c r="O34" t="s">
        <v>64</v>
      </c>
      <c r="P34">
        <v>470</v>
      </c>
      <c r="Q34" t="s">
        <v>65</v>
      </c>
      <c r="R34" t="s">
        <v>38</v>
      </c>
      <c r="S34" s="1">
        <v>43542</v>
      </c>
      <c r="T34" s="1">
        <v>43607</v>
      </c>
      <c r="U34" t="s">
        <v>392</v>
      </c>
      <c r="V34" t="s">
        <v>39</v>
      </c>
      <c r="W34">
        <v>0</v>
      </c>
      <c r="X34">
        <v>0</v>
      </c>
      <c r="Y34">
        <v>40</v>
      </c>
      <c r="Z34">
        <v>0</v>
      </c>
      <c r="AA34" t="s">
        <v>1790</v>
      </c>
      <c r="AB34">
        <v>0</v>
      </c>
      <c r="AC34">
        <v>80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0.1</v>
      </c>
      <c r="AK34" t="s">
        <v>877</v>
      </c>
      <c r="AL34" t="s">
        <v>795</v>
      </c>
      <c r="AN34">
        <v>45</v>
      </c>
      <c r="AO34">
        <f>VLOOKUP(CONCATENATE(F34,TRIM(G34)),'Avg Attend'!$A$2:$D$252,4,FALSE)</f>
        <v>11.49</v>
      </c>
      <c r="AP34">
        <v>11.49</v>
      </c>
      <c r="AQ34" s="15">
        <f t="shared" si="0"/>
        <v>0.98485714285714276</v>
      </c>
    </row>
    <row r="35" spans="1:43" x14ac:dyDescent="0.25">
      <c r="A35" t="s">
        <v>1774</v>
      </c>
      <c r="B35" t="s">
        <v>32</v>
      </c>
      <c r="C35" t="s">
        <v>40</v>
      </c>
      <c r="D35" t="s">
        <v>41</v>
      </c>
      <c r="E35">
        <v>48184</v>
      </c>
      <c r="F35" t="s">
        <v>52</v>
      </c>
      <c r="G35">
        <v>5501</v>
      </c>
      <c r="H35">
        <v>401</v>
      </c>
      <c r="I35" t="s">
        <v>212</v>
      </c>
      <c r="J35" t="s">
        <v>35</v>
      </c>
      <c r="K35" t="s">
        <v>44</v>
      </c>
      <c r="L35" t="s">
        <v>72</v>
      </c>
      <c r="M35">
        <v>1110</v>
      </c>
      <c r="N35">
        <v>1325</v>
      </c>
      <c r="O35" t="s">
        <v>55</v>
      </c>
      <c r="P35">
        <v>1103</v>
      </c>
      <c r="Q35" t="s">
        <v>56</v>
      </c>
      <c r="R35">
        <v>1</v>
      </c>
      <c r="S35" s="1">
        <v>43479</v>
      </c>
      <c r="T35" s="1">
        <v>43607</v>
      </c>
      <c r="U35" t="s">
        <v>386</v>
      </c>
      <c r="V35" t="s">
        <v>39</v>
      </c>
      <c r="W35">
        <v>0</v>
      </c>
      <c r="X35">
        <v>0</v>
      </c>
      <c r="Y35">
        <v>40</v>
      </c>
      <c r="Z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0.2</v>
      </c>
      <c r="AK35" t="s">
        <v>1780</v>
      </c>
      <c r="AL35" t="s">
        <v>791</v>
      </c>
      <c r="AN35">
        <v>85</v>
      </c>
      <c r="AO35">
        <f>VLOOKUP(CONCATENATE(F35,TRIM(G35)),'Avg Attend'!$A$2:$D$252,4,FALSE)</f>
        <v>11.03</v>
      </c>
      <c r="AP35">
        <v>11.03</v>
      </c>
      <c r="AQ35" s="15">
        <f t="shared" si="0"/>
        <v>1.7858095238095237</v>
      </c>
    </row>
    <row r="36" spans="1:43" x14ac:dyDescent="0.25">
      <c r="A36" t="s">
        <v>1774</v>
      </c>
      <c r="B36" t="s">
        <v>32</v>
      </c>
      <c r="C36" t="s">
        <v>40</v>
      </c>
      <c r="D36" t="s">
        <v>41</v>
      </c>
      <c r="E36">
        <v>47948</v>
      </c>
      <c r="F36" t="s">
        <v>52</v>
      </c>
      <c r="G36">
        <v>5506</v>
      </c>
      <c r="H36">
        <v>701</v>
      </c>
      <c r="I36" t="s">
        <v>66</v>
      </c>
      <c r="J36" t="s">
        <v>35</v>
      </c>
      <c r="K36" t="s">
        <v>44</v>
      </c>
      <c r="L36" t="s">
        <v>72</v>
      </c>
      <c r="M36">
        <v>1310</v>
      </c>
      <c r="N36">
        <v>1525</v>
      </c>
      <c r="O36" t="s">
        <v>64</v>
      </c>
      <c r="P36">
        <v>470</v>
      </c>
      <c r="Q36" t="s">
        <v>65</v>
      </c>
      <c r="R36" t="s">
        <v>38</v>
      </c>
      <c r="S36" s="1">
        <v>43486</v>
      </c>
      <c r="T36" s="1">
        <v>43502</v>
      </c>
      <c r="U36" t="s">
        <v>393</v>
      </c>
      <c r="V36" t="s">
        <v>39</v>
      </c>
      <c r="W36">
        <v>0</v>
      </c>
      <c r="X36">
        <v>0</v>
      </c>
      <c r="Y36">
        <v>40</v>
      </c>
      <c r="Z36">
        <v>0</v>
      </c>
      <c r="AA36" t="s">
        <v>794</v>
      </c>
      <c r="AB36">
        <v>0</v>
      </c>
      <c r="AC36">
        <v>40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3.3300000000000003E-2</v>
      </c>
      <c r="AK36" t="s">
        <v>877</v>
      </c>
      <c r="AL36" t="s">
        <v>795</v>
      </c>
      <c r="AN36">
        <v>12.5</v>
      </c>
      <c r="AO36">
        <f>VLOOKUP(CONCATENATE(F36,TRIM(G36)),'Avg Attend'!$A$2:$D$252,4,FALSE)</f>
        <v>2.33</v>
      </c>
      <c r="AP36">
        <v>2.33</v>
      </c>
      <c r="AQ36" s="15">
        <f t="shared" si="0"/>
        <v>5.5476190476190478E-2</v>
      </c>
    </row>
    <row r="37" spans="1:43" x14ac:dyDescent="0.25">
      <c r="A37" t="s">
        <v>1774</v>
      </c>
      <c r="B37" t="s">
        <v>32</v>
      </c>
      <c r="C37" t="s">
        <v>40</v>
      </c>
      <c r="D37" t="s">
        <v>41</v>
      </c>
      <c r="E37">
        <v>47949</v>
      </c>
      <c r="F37" t="s">
        <v>52</v>
      </c>
      <c r="G37">
        <v>5506</v>
      </c>
      <c r="H37">
        <v>702</v>
      </c>
      <c r="I37" t="s">
        <v>66</v>
      </c>
      <c r="J37" t="s">
        <v>35</v>
      </c>
      <c r="K37" t="s">
        <v>44</v>
      </c>
      <c r="L37" t="s">
        <v>72</v>
      </c>
      <c r="M37">
        <v>1310</v>
      </c>
      <c r="N37">
        <v>1525</v>
      </c>
      <c r="O37" t="s">
        <v>64</v>
      </c>
      <c r="P37">
        <v>470</v>
      </c>
      <c r="Q37" t="s">
        <v>65</v>
      </c>
      <c r="R37" t="s">
        <v>38</v>
      </c>
      <c r="S37" s="1">
        <v>43542</v>
      </c>
      <c r="T37" s="1">
        <v>43607</v>
      </c>
      <c r="U37" t="s">
        <v>702</v>
      </c>
      <c r="V37" t="s">
        <v>39</v>
      </c>
      <c r="W37">
        <v>0</v>
      </c>
      <c r="X37">
        <v>0</v>
      </c>
      <c r="Y37">
        <v>40</v>
      </c>
      <c r="Z37">
        <v>0</v>
      </c>
      <c r="AA37" t="s">
        <v>1790</v>
      </c>
      <c r="AB37">
        <v>0</v>
      </c>
      <c r="AC37">
        <v>80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 t="s">
        <v>877</v>
      </c>
      <c r="AL37" t="s">
        <v>795</v>
      </c>
      <c r="AN37">
        <v>45</v>
      </c>
      <c r="AO37">
        <f>VLOOKUP(CONCATENATE(F37,TRIM(G37)),'Avg Attend'!$A$2:$D$252,4,FALSE)</f>
        <v>2.33</v>
      </c>
      <c r="AP37">
        <v>2.33</v>
      </c>
      <c r="AQ37" s="15">
        <f t="shared" si="0"/>
        <v>0.19971428571428573</v>
      </c>
    </row>
    <row r="38" spans="1:43" x14ac:dyDescent="0.25">
      <c r="A38" t="s">
        <v>1774</v>
      </c>
      <c r="B38" t="s">
        <v>32</v>
      </c>
      <c r="C38" t="s">
        <v>40</v>
      </c>
      <c r="D38" t="s">
        <v>41</v>
      </c>
      <c r="E38">
        <v>48183</v>
      </c>
      <c r="F38" t="s">
        <v>52</v>
      </c>
      <c r="G38">
        <v>5509</v>
      </c>
      <c r="H38">
        <v>401</v>
      </c>
      <c r="I38" t="s">
        <v>214</v>
      </c>
      <c r="J38" t="s">
        <v>35</v>
      </c>
      <c r="K38" t="s">
        <v>44</v>
      </c>
      <c r="L38" t="s">
        <v>72</v>
      </c>
      <c r="M38">
        <v>1410</v>
      </c>
      <c r="N38">
        <v>1625</v>
      </c>
      <c r="O38" t="s">
        <v>55</v>
      </c>
      <c r="P38">
        <v>1203</v>
      </c>
      <c r="Q38" t="s">
        <v>56</v>
      </c>
      <c r="R38" t="s">
        <v>38</v>
      </c>
      <c r="S38" s="1">
        <v>43479</v>
      </c>
      <c r="T38" s="1">
        <v>43537</v>
      </c>
      <c r="U38" t="s">
        <v>395</v>
      </c>
      <c r="V38" t="s">
        <v>39</v>
      </c>
      <c r="W38">
        <v>0</v>
      </c>
      <c r="X38">
        <v>0</v>
      </c>
      <c r="Y38">
        <v>40</v>
      </c>
      <c r="Z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0.1</v>
      </c>
      <c r="AK38" t="s">
        <v>1784</v>
      </c>
      <c r="AL38" t="s">
        <v>807</v>
      </c>
      <c r="AN38">
        <v>40</v>
      </c>
      <c r="AO38">
        <f>VLOOKUP(CONCATENATE(F38,TRIM(G38)),'Avg Attend'!$A$2:$D$252,4,FALSE)</f>
        <v>17.37</v>
      </c>
      <c r="AP38">
        <v>17.37</v>
      </c>
      <c r="AQ38" s="15">
        <f t="shared" si="0"/>
        <v>1.3234285714285716</v>
      </c>
    </row>
    <row r="39" spans="1:43" x14ac:dyDescent="0.25">
      <c r="A39" t="s">
        <v>1774</v>
      </c>
      <c r="B39" t="s">
        <v>32</v>
      </c>
      <c r="C39" t="s">
        <v>40</v>
      </c>
      <c r="D39" t="s">
        <v>41</v>
      </c>
      <c r="E39">
        <v>48182</v>
      </c>
      <c r="F39" t="s">
        <v>52</v>
      </c>
      <c r="G39">
        <v>6500</v>
      </c>
      <c r="H39">
        <v>701</v>
      </c>
      <c r="I39" t="s">
        <v>1791</v>
      </c>
      <c r="J39" t="s">
        <v>35</v>
      </c>
      <c r="K39" t="s">
        <v>44</v>
      </c>
      <c r="L39" t="s">
        <v>45</v>
      </c>
      <c r="M39">
        <v>810</v>
      </c>
      <c r="N39">
        <v>1025</v>
      </c>
      <c r="O39" t="s">
        <v>64</v>
      </c>
      <c r="P39">
        <v>476</v>
      </c>
      <c r="Q39" t="s">
        <v>65</v>
      </c>
      <c r="R39" t="s">
        <v>38</v>
      </c>
      <c r="S39" s="1">
        <v>43479</v>
      </c>
      <c r="T39" s="1">
        <v>43508</v>
      </c>
      <c r="U39" t="s">
        <v>390</v>
      </c>
      <c r="V39" t="s">
        <v>39</v>
      </c>
      <c r="W39">
        <v>0</v>
      </c>
      <c r="X39">
        <v>0</v>
      </c>
      <c r="Y39">
        <v>40</v>
      </c>
      <c r="Z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 t="s">
        <v>910</v>
      </c>
      <c r="AL39" t="s">
        <v>789</v>
      </c>
      <c r="AN39">
        <v>40</v>
      </c>
      <c r="AO39">
        <v>12.95</v>
      </c>
      <c r="AP39">
        <v>12.95</v>
      </c>
      <c r="AQ39" s="15">
        <f t="shared" si="0"/>
        <v>0.98666666666666669</v>
      </c>
    </row>
    <row r="40" spans="1:43" x14ac:dyDescent="0.25">
      <c r="A40" t="s">
        <v>1774</v>
      </c>
      <c r="B40" t="s">
        <v>32</v>
      </c>
      <c r="C40" t="s">
        <v>40</v>
      </c>
      <c r="D40" t="s">
        <v>41</v>
      </c>
      <c r="E40">
        <v>48181</v>
      </c>
      <c r="F40" t="s">
        <v>52</v>
      </c>
      <c r="G40">
        <v>6501</v>
      </c>
      <c r="H40">
        <v>701</v>
      </c>
      <c r="I40" t="s">
        <v>1792</v>
      </c>
      <c r="J40" t="s">
        <v>35</v>
      </c>
      <c r="K40" t="s">
        <v>44</v>
      </c>
      <c r="L40" t="s">
        <v>45</v>
      </c>
      <c r="M40">
        <v>810</v>
      </c>
      <c r="N40">
        <v>1025</v>
      </c>
      <c r="O40" t="s">
        <v>64</v>
      </c>
      <c r="P40">
        <v>476</v>
      </c>
      <c r="Q40" t="s">
        <v>65</v>
      </c>
      <c r="R40" t="s">
        <v>38</v>
      </c>
      <c r="S40" s="1">
        <v>43509</v>
      </c>
      <c r="T40" s="1">
        <v>43578</v>
      </c>
      <c r="U40" t="s">
        <v>390</v>
      </c>
      <c r="V40" t="s">
        <v>39</v>
      </c>
      <c r="W40">
        <v>0</v>
      </c>
      <c r="X40">
        <v>0</v>
      </c>
      <c r="Y40">
        <v>40</v>
      </c>
      <c r="Z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 t="s">
        <v>910</v>
      </c>
      <c r="AL40" t="s">
        <v>789</v>
      </c>
      <c r="AN40">
        <v>87.5</v>
      </c>
      <c r="AO40">
        <v>12.95</v>
      </c>
      <c r="AP40">
        <v>12.95</v>
      </c>
      <c r="AQ40" s="15">
        <f t="shared" si="0"/>
        <v>2.1583333333333332</v>
      </c>
    </row>
    <row r="41" spans="1:43" x14ac:dyDescent="0.25">
      <c r="A41" t="s">
        <v>1774</v>
      </c>
      <c r="B41" t="s">
        <v>32</v>
      </c>
      <c r="C41" t="s">
        <v>40</v>
      </c>
      <c r="D41" t="s">
        <v>41</v>
      </c>
      <c r="E41">
        <v>48180</v>
      </c>
      <c r="F41" t="s">
        <v>52</v>
      </c>
      <c r="G41">
        <v>6502</v>
      </c>
      <c r="H41">
        <v>701</v>
      </c>
      <c r="I41" t="s">
        <v>1793</v>
      </c>
      <c r="J41" t="s">
        <v>35</v>
      </c>
      <c r="K41" t="s">
        <v>44</v>
      </c>
      <c r="L41" t="s">
        <v>45</v>
      </c>
      <c r="M41">
        <v>1040</v>
      </c>
      <c r="N41">
        <v>1255</v>
      </c>
      <c r="O41" t="s">
        <v>64</v>
      </c>
      <c r="P41">
        <v>476</v>
      </c>
      <c r="Q41" t="s">
        <v>65</v>
      </c>
      <c r="R41" t="s">
        <v>38</v>
      </c>
      <c r="S41" s="1">
        <v>43542</v>
      </c>
      <c r="T41" s="1">
        <v>43607</v>
      </c>
      <c r="U41" t="s">
        <v>390</v>
      </c>
      <c r="V41" t="s">
        <v>39</v>
      </c>
      <c r="W41">
        <v>0</v>
      </c>
      <c r="X41">
        <v>0</v>
      </c>
      <c r="Y41">
        <v>40</v>
      </c>
      <c r="Z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 t="s">
        <v>889</v>
      </c>
      <c r="AL41" t="s">
        <v>789</v>
      </c>
      <c r="AN41">
        <v>87.5</v>
      </c>
      <c r="AO41">
        <v>12.95</v>
      </c>
      <c r="AP41">
        <v>12.95</v>
      </c>
      <c r="AQ41" s="15">
        <f t="shared" si="0"/>
        <v>2.1583333333333332</v>
      </c>
    </row>
    <row r="42" spans="1:43" x14ac:dyDescent="0.25">
      <c r="A42" t="s">
        <v>1774</v>
      </c>
      <c r="B42" t="s">
        <v>32</v>
      </c>
      <c r="C42" t="s">
        <v>40</v>
      </c>
      <c r="D42" t="s">
        <v>41</v>
      </c>
      <c r="E42">
        <v>48179</v>
      </c>
      <c r="F42" t="s">
        <v>52</v>
      </c>
      <c r="G42">
        <v>6503</v>
      </c>
      <c r="H42">
        <v>701</v>
      </c>
      <c r="I42" t="s">
        <v>1794</v>
      </c>
      <c r="J42" t="s">
        <v>35</v>
      </c>
      <c r="K42" t="s">
        <v>44</v>
      </c>
      <c r="L42" t="s">
        <v>45</v>
      </c>
      <c r="M42">
        <v>810</v>
      </c>
      <c r="N42">
        <v>1025</v>
      </c>
      <c r="O42" t="s">
        <v>64</v>
      </c>
      <c r="P42">
        <v>476</v>
      </c>
      <c r="Q42" t="s">
        <v>65</v>
      </c>
      <c r="R42" t="s">
        <v>38</v>
      </c>
      <c r="S42" s="1">
        <v>43579</v>
      </c>
      <c r="T42" s="1">
        <v>43607</v>
      </c>
      <c r="U42" t="s">
        <v>390</v>
      </c>
      <c r="V42" t="s">
        <v>39</v>
      </c>
      <c r="W42">
        <v>0</v>
      </c>
      <c r="X42">
        <v>0</v>
      </c>
      <c r="Y42">
        <v>40</v>
      </c>
      <c r="Z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 t="s">
        <v>910</v>
      </c>
      <c r="AL42" t="s">
        <v>789</v>
      </c>
      <c r="AN42">
        <v>42.5</v>
      </c>
      <c r="AO42">
        <v>12.95</v>
      </c>
      <c r="AP42">
        <v>12.95</v>
      </c>
      <c r="AQ42" s="15">
        <f t="shared" si="0"/>
        <v>1.0483333333333333</v>
      </c>
    </row>
    <row r="43" spans="1:43" x14ac:dyDescent="0.25">
      <c r="A43" t="s">
        <v>1774</v>
      </c>
      <c r="B43" t="s">
        <v>32</v>
      </c>
      <c r="C43" t="s">
        <v>40</v>
      </c>
      <c r="D43" t="s">
        <v>41</v>
      </c>
      <c r="E43">
        <v>46723</v>
      </c>
      <c r="F43" t="s">
        <v>68</v>
      </c>
      <c r="G43">
        <v>9000</v>
      </c>
      <c r="H43">
        <v>1</v>
      </c>
      <c r="I43" t="s">
        <v>69</v>
      </c>
      <c r="J43" t="s">
        <v>35</v>
      </c>
      <c r="K43" t="s">
        <v>44</v>
      </c>
      <c r="L43" t="s">
        <v>36</v>
      </c>
      <c r="M43" t="s">
        <v>36</v>
      </c>
      <c r="N43" t="s">
        <v>36</v>
      </c>
      <c r="O43" t="s">
        <v>188</v>
      </c>
      <c r="P43">
        <v>111</v>
      </c>
      <c r="Q43" t="s">
        <v>37</v>
      </c>
      <c r="R43">
        <v>1</v>
      </c>
      <c r="S43" s="1">
        <v>43479</v>
      </c>
      <c r="T43" s="1">
        <v>43607</v>
      </c>
      <c r="U43" t="s">
        <v>1795</v>
      </c>
      <c r="V43" t="s">
        <v>39</v>
      </c>
      <c r="W43">
        <v>0</v>
      </c>
      <c r="X43">
        <v>0</v>
      </c>
      <c r="Y43">
        <v>40</v>
      </c>
      <c r="Z43">
        <v>0</v>
      </c>
      <c r="AD43">
        <v>0</v>
      </c>
      <c r="AE43">
        <v>0</v>
      </c>
      <c r="AF43">
        <v>0</v>
      </c>
      <c r="AG43">
        <v>10</v>
      </c>
      <c r="AH43">
        <v>0</v>
      </c>
      <c r="AI43">
        <v>0</v>
      </c>
      <c r="AJ43">
        <v>0.20569999999999999</v>
      </c>
      <c r="AK43" t="s">
        <v>36</v>
      </c>
      <c r="AL43" t="s">
        <v>1796</v>
      </c>
      <c r="AN43">
        <v>90</v>
      </c>
      <c r="AO43">
        <f>VLOOKUP(CONCATENATE(F43,TRIM(G43)),'Avg Attend'!$A$2:$D$252,4,FALSE)</f>
        <v>0</v>
      </c>
      <c r="AP43">
        <v>0</v>
      </c>
      <c r="AQ43" s="15">
        <f t="shared" si="0"/>
        <v>0</v>
      </c>
    </row>
    <row r="44" spans="1:43" x14ac:dyDescent="0.25">
      <c r="A44" t="s">
        <v>1774</v>
      </c>
      <c r="B44" t="s">
        <v>32</v>
      </c>
      <c r="C44" t="s">
        <v>40</v>
      </c>
      <c r="D44" t="s">
        <v>41</v>
      </c>
      <c r="E44">
        <v>47613</v>
      </c>
      <c r="F44" t="s">
        <v>68</v>
      </c>
      <c r="G44">
        <v>9857</v>
      </c>
      <c r="H44">
        <v>701</v>
      </c>
      <c r="I44" t="s">
        <v>215</v>
      </c>
      <c r="J44" t="s">
        <v>35</v>
      </c>
      <c r="K44" t="s">
        <v>44</v>
      </c>
      <c r="L44" t="s">
        <v>189</v>
      </c>
      <c r="M44">
        <v>1410</v>
      </c>
      <c r="N44">
        <v>1625</v>
      </c>
      <c r="O44" t="s">
        <v>55</v>
      </c>
      <c r="P44">
        <v>1103</v>
      </c>
      <c r="Q44" t="s">
        <v>56</v>
      </c>
      <c r="R44" t="s">
        <v>38</v>
      </c>
      <c r="S44" s="1">
        <v>43479</v>
      </c>
      <c r="T44" s="1">
        <v>43607</v>
      </c>
      <c r="U44" t="s">
        <v>386</v>
      </c>
      <c r="V44" t="s">
        <v>39</v>
      </c>
      <c r="W44">
        <v>0</v>
      </c>
      <c r="X44">
        <v>0</v>
      </c>
      <c r="Y44">
        <v>40</v>
      </c>
      <c r="Z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0.2</v>
      </c>
      <c r="AK44" t="s">
        <v>1784</v>
      </c>
      <c r="AL44" t="s">
        <v>791</v>
      </c>
      <c r="AN44">
        <v>85</v>
      </c>
      <c r="AO44">
        <f>VLOOKUP(CONCATENATE(F44,TRIM(G44)),'Avg Attend'!$A$2:$D$252,4,FALSE)</f>
        <v>16.440000000000001</v>
      </c>
      <c r="AP44">
        <v>16.440000000000001</v>
      </c>
      <c r="AQ44" s="15">
        <f t="shared" si="0"/>
        <v>2.6617142857142859</v>
      </c>
    </row>
    <row r="45" spans="1:43" x14ac:dyDescent="0.25">
      <c r="A45" t="s">
        <v>1774</v>
      </c>
      <c r="B45" t="s">
        <v>32</v>
      </c>
      <c r="C45" t="s">
        <v>40</v>
      </c>
      <c r="D45" t="s">
        <v>41</v>
      </c>
      <c r="E45">
        <v>47845</v>
      </c>
      <c r="F45" t="s">
        <v>68</v>
      </c>
      <c r="G45">
        <v>9899</v>
      </c>
      <c r="H45">
        <v>501</v>
      </c>
      <c r="I45" t="s">
        <v>801</v>
      </c>
      <c r="J45" t="s">
        <v>73</v>
      </c>
      <c r="K45" t="s">
        <v>44</v>
      </c>
      <c r="L45" t="s">
        <v>72</v>
      </c>
      <c r="M45">
        <v>1040</v>
      </c>
      <c r="N45">
        <v>1255</v>
      </c>
      <c r="O45" t="s">
        <v>49</v>
      </c>
      <c r="P45" t="s">
        <v>59</v>
      </c>
      <c r="Q45" t="s">
        <v>51</v>
      </c>
      <c r="R45" t="s">
        <v>38</v>
      </c>
      <c r="S45" s="1">
        <v>43479</v>
      </c>
      <c r="T45" s="1">
        <v>43607</v>
      </c>
      <c r="U45" t="s">
        <v>388</v>
      </c>
      <c r="V45" t="s">
        <v>39</v>
      </c>
      <c r="W45">
        <v>0</v>
      </c>
      <c r="X45">
        <v>0</v>
      </c>
      <c r="Y45">
        <v>40</v>
      </c>
      <c r="Z45">
        <v>0</v>
      </c>
      <c r="AA45" t="s">
        <v>213</v>
      </c>
      <c r="AB45">
        <v>0</v>
      </c>
      <c r="AC45">
        <v>40</v>
      </c>
      <c r="AD45">
        <v>0</v>
      </c>
      <c r="AE45">
        <v>0</v>
      </c>
      <c r="AF45">
        <v>0</v>
      </c>
      <c r="AG45">
        <v>10</v>
      </c>
      <c r="AH45">
        <v>0</v>
      </c>
      <c r="AI45">
        <v>0</v>
      </c>
      <c r="AJ45">
        <v>0</v>
      </c>
      <c r="AK45" t="s">
        <v>889</v>
      </c>
      <c r="AL45" t="s">
        <v>773</v>
      </c>
      <c r="AN45">
        <v>85</v>
      </c>
      <c r="AO45">
        <f>VLOOKUP(CONCATENATE(F45,TRIM(G45)),'Avg Attend'!$A$2:$D$252,4,FALSE)</f>
        <v>18.5</v>
      </c>
      <c r="AP45">
        <v>18.5</v>
      </c>
      <c r="AQ45" s="15">
        <f t="shared" si="0"/>
        <v>2.9952380952380953</v>
      </c>
    </row>
    <row r="46" spans="1:43" x14ac:dyDescent="0.25">
      <c r="A46" t="s">
        <v>1774</v>
      </c>
      <c r="B46" t="s">
        <v>32</v>
      </c>
      <c r="C46" t="s">
        <v>40</v>
      </c>
      <c r="D46" t="s">
        <v>41</v>
      </c>
      <c r="E46">
        <v>42966</v>
      </c>
      <c r="F46" t="s">
        <v>68</v>
      </c>
      <c r="G46">
        <v>9900</v>
      </c>
      <c r="H46">
        <v>201</v>
      </c>
      <c r="I46" t="s">
        <v>802</v>
      </c>
      <c r="J46" t="s">
        <v>35</v>
      </c>
      <c r="K46" t="s">
        <v>44</v>
      </c>
      <c r="L46" t="s">
        <v>45</v>
      </c>
      <c r="M46">
        <v>1040</v>
      </c>
      <c r="N46">
        <v>1255</v>
      </c>
      <c r="O46" t="s">
        <v>46</v>
      </c>
      <c r="P46">
        <v>228</v>
      </c>
      <c r="Q46" t="s">
        <v>47</v>
      </c>
      <c r="R46" t="s">
        <v>38</v>
      </c>
      <c r="S46" s="1">
        <v>43479</v>
      </c>
      <c r="T46" s="1">
        <v>43508</v>
      </c>
      <c r="U46" t="s">
        <v>397</v>
      </c>
      <c r="V46" t="s">
        <v>39</v>
      </c>
      <c r="W46">
        <v>0</v>
      </c>
      <c r="X46">
        <v>0</v>
      </c>
      <c r="Y46">
        <v>40</v>
      </c>
      <c r="Z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0.1</v>
      </c>
      <c r="AK46" t="s">
        <v>889</v>
      </c>
      <c r="AL46" t="s">
        <v>810</v>
      </c>
      <c r="AN46">
        <v>170</v>
      </c>
      <c r="AO46">
        <f>VLOOKUP(CONCATENATE(F46,TRIM(G46)),'Avg Attend'!$A$2:$D$252,4,FALSE)</f>
        <v>19.89</v>
      </c>
      <c r="AP46">
        <v>19.89</v>
      </c>
      <c r="AQ46" s="15">
        <f t="shared" si="0"/>
        <v>6.4405714285714293</v>
      </c>
    </row>
    <row r="47" spans="1:43" x14ac:dyDescent="0.25">
      <c r="A47" t="s">
        <v>1774</v>
      </c>
      <c r="B47" t="s">
        <v>32</v>
      </c>
      <c r="C47" t="s">
        <v>40</v>
      </c>
      <c r="D47" t="s">
        <v>41</v>
      </c>
      <c r="E47">
        <v>47846</v>
      </c>
      <c r="F47" t="s">
        <v>68</v>
      </c>
      <c r="G47">
        <v>9900</v>
      </c>
      <c r="H47">
        <v>501</v>
      </c>
      <c r="I47" t="s">
        <v>802</v>
      </c>
      <c r="J47" t="s">
        <v>35</v>
      </c>
      <c r="K47" t="s">
        <v>44</v>
      </c>
      <c r="L47" t="s">
        <v>189</v>
      </c>
      <c r="M47">
        <v>1040</v>
      </c>
      <c r="N47">
        <v>1255</v>
      </c>
      <c r="O47" t="s">
        <v>49</v>
      </c>
      <c r="P47" t="s">
        <v>50</v>
      </c>
      <c r="Q47" t="s">
        <v>51</v>
      </c>
      <c r="R47" t="s">
        <v>38</v>
      </c>
      <c r="S47" s="1">
        <v>43480</v>
      </c>
      <c r="T47" s="1">
        <v>43538</v>
      </c>
      <c r="U47" t="s">
        <v>392</v>
      </c>
      <c r="V47" t="s">
        <v>39</v>
      </c>
      <c r="W47">
        <v>0</v>
      </c>
      <c r="X47">
        <v>0</v>
      </c>
      <c r="Y47">
        <v>40</v>
      </c>
      <c r="Z47">
        <v>0</v>
      </c>
      <c r="AA47" t="s">
        <v>210</v>
      </c>
      <c r="AB47">
        <v>0</v>
      </c>
      <c r="AC47">
        <v>80</v>
      </c>
      <c r="AD47">
        <v>0</v>
      </c>
      <c r="AE47">
        <v>0</v>
      </c>
      <c r="AF47">
        <v>0</v>
      </c>
      <c r="AG47">
        <v>10</v>
      </c>
      <c r="AH47">
        <v>0</v>
      </c>
      <c r="AI47">
        <v>0</v>
      </c>
      <c r="AJ47">
        <v>0.1</v>
      </c>
      <c r="AK47" t="s">
        <v>889</v>
      </c>
      <c r="AL47" t="s">
        <v>792</v>
      </c>
      <c r="AN47">
        <v>85</v>
      </c>
      <c r="AO47">
        <f>VLOOKUP(CONCATENATE(F47,TRIM(G47)),'Avg Attend'!$A$2:$D$252,4,FALSE)</f>
        <v>19.89</v>
      </c>
      <c r="AP47">
        <v>19.89</v>
      </c>
      <c r="AQ47" s="15">
        <f t="shared" si="0"/>
        <v>3.2202857142857146</v>
      </c>
    </row>
    <row r="48" spans="1:43" x14ac:dyDescent="0.25">
      <c r="A48" t="s">
        <v>1774</v>
      </c>
      <c r="B48" t="s">
        <v>32</v>
      </c>
      <c r="C48" t="s">
        <v>40</v>
      </c>
      <c r="D48" t="s">
        <v>41</v>
      </c>
      <c r="E48">
        <v>46246</v>
      </c>
      <c r="F48" t="s">
        <v>68</v>
      </c>
      <c r="G48">
        <v>9900</v>
      </c>
      <c r="H48">
        <v>502</v>
      </c>
      <c r="I48" t="s">
        <v>802</v>
      </c>
      <c r="J48" t="s">
        <v>76</v>
      </c>
      <c r="K48" t="s">
        <v>44</v>
      </c>
      <c r="L48" t="s">
        <v>72</v>
      </c>
      <c r="M48">
        <v>1810</v>
      </c>
      <c r="N48">
        <v>2025</v>
      </c>
      <c r="O48" t="s">
        <v>49</v>
      </c>
      <c r="P48" t="s">
        <v>50</v>
      </c>
      <c r="Q48" t="s">
        <v>51</v>
      </c>
      <c r="R48" t="s">
        <v>38</v>
      </c>
      <c r="S48" s="1">
        <v>43479</v>
      </c>
      <c r="T48" s="1">
        <v>43537</v>
      </c>
      <c r="U48" t="s">
        <v>702</v>
      </c>
      <c r="V48" t="s">
        <v>39</v>
      </c>
      <c r="W48">
        <v>0</v>
      </c>
      <c r="X48">
        <v>0</v>
      </c>
      <c r="Y48">
        <v>40</v>
      </c>
      <c r="Z48">
        <v>0</v>
      </c>
      <c r="AA48" t="s">
        <v>101</v>
      </c>
      <c r="AB48">
        <v>0</v>
      </c>
      <c r="AC48">
        <v>45</v>
      </c>
      <c r="AD48">
        <v>0</v>
      </c>
      <c r="AE48">
        <v>0</v>
      </c>
      <c r="AF48">
        <v>0</v>
      </c>
      <c r="AG48">
        <v>10</v>
      </c>
      <c r="AH48">
        <v>0</v>
      </c>
      <c r="AI48">
        <v>0</v>
      </c>
      <c r="AJ48">
        <v>0.1</v>
      </c>
      <c r="AK48" t="s">
        <v>1783</v>
      </c>
      <c r="AL48" t="s">
        <v>792</v>
      </c>
      <c r="AN48">
        <v>85</v>
      </c>
      <c r="AO48">
        <f>VLOOKUP(CONCATENATE(F48,TRIM(G48)),'Avg Attend'!$A$2:$D$252,4,FALSE)</f>
        <v>19.89</v>
      </c>
      <c r="AP48">
        <v>19.89</v>
      </c>
      <c r="AQ48" s="15">
        <f t="shared" si="0"/>
        <v>3.2202857142857146</v>
      </c>
    </row>
    <row r="49" spans="1:43" x14ac:dyDescent="0.25">
      <c r="A49" t="s">
        <v>1774</v>
      </c>
      <c r="B49" t="s">
        <v>32</v>
      </c>
      <c r="C49" t="s">
        <v>40</v>
      </c>
      <c r="D49" t="s">
        <v>41</v>
      </c>
      <c r="E49">
        <v>46247</v>
      </c>
      <c r="F49" t="s">
        <v>68</v>
      </c>
      <c r="G49">
        <v>9900</v>
      </c>
      <c r="H49">
        <v>701</v>
      </c>
      <c r="I49" t="s">
        <v>802</v>
      </c>
      <c r="J49" t="s">
        <v>35</v>
      </c>
      <c r="K49" t="s">
        <v>44</v>
      </c>
      <c r="L49" t="s">
        <v>72</v>
      </c>
      <c r="M49">
        <v>1310</v>
      </c>
      <c r="N49">
        <v>1525</v>
      </c>
      <c r="O49" t="s">
        <v>64</v>
      </c>
      <c r="P49">
        <v>471</v>
      </c>
      <c r="Q49" t="s">
        <v>65</v>
      </c>
      <c r="R49" t="s">
        <v>38</v>
      </c>
      <c r="S49" s="1">
        <v>43479</v>
      </c>
      <c r="T49" s="1">
        <v>43537</v>
      </c>
      <c r="U49" t="s">
        <v>384</v>
      </c>
      <c r="V49" t="s">
        <v>39</v>
      </c>
      <c r="W49">
        <v>0</v>
      </c>
      <c r="X49">
        <v>0</v>
      </c>
      <c r="Y49">
        <v>40</v>
      </c>
      <c r="Z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0.1</v>
      </c>
      <c r="AK49" t="s">
        <v>877</v>
      </c>
      <c r="AL49" t="s">
        <v>769</v>
      </c>
      <c r="AN49">
        <v>85</v>
      </c>
      <c r="AO49">
        <f>VLOOKUP(CONCATENATE(F49,TRIM(G49)),'Avg Attend'!$A$2:$D$252,4,FALSE)</f>
        <v>19.89</v>
      </c>
      <c r="AP49">
        <v>19.89</v>
      </c>
      <c r="AQ49" s="15">
        <f t="shared" si="0"/>
        <v>3.2202857142857146</v>
      </c>
    </row>
    <row r="50" spans="1:43" x14ac:dyDescent="0.25">
      <c r="A50" t="s">
        <v>1774</v>
      </c>
      <c r="B50" t="s">
        <v>32</v>
      </c>
      <c r="C50" t="s">
        <v>40</v>
      </c>
      <c r="D50" t="s">
        <v>41</v>
      </c>
      <c r="E50">
        <v>48019</v>
      </c>
      <c r="F50" t="s">
        <v>68</v>
      </c>
      <c r="G50">
        <v>9900</v>
      </c>
      <c r="H50">
        <v>702</v>
      </c>
      <c r="I50" t="s">
        <v>802</v>
      </c>
      <c r="J50" t="s">
        <v>35</v>
      </c>
      <c r="K50" t="s">
        <v>44</v>
      </c>
      <c r="L50" t="s">
        <v>45</v>
      </c>
      <c r="M50">
        <v>810</v>
      </c>
      <c r="N50">
        <v>1025</v>
      </c>
      <c r="O50" t="s">
        <v>64</v>
      </c>
      <c r="P50">
        <v>471</v>
      </c>
      <c r="Q50" t="s">
        <v>65</v>
      </c>
      <c r="R50" t="s">
        <v>38</v>
      </c>
      <c r="S50" s="1">
        <v>43479</v>
      </c>
      <c r="T50" s="1">
        <v>43508</v>
      </c>
      <c r="U50" t="s">
        <v>390</v>
      </c>
      <c r="V50" t="s">
        <v>39</v>
      </c>
      <c r="W50">
        <v>0</v>
      </c>
      <c r="X50">
        <v>0</v>
      </c>
      <c r="Y50">
        <v>40</v>
      </c>
      <c r="Z50">
        <v>0</v>
      </c>
      <c r="AD50">
        <v>0</v>
      </c>
      <c r="AE50">
        <v>0</v>
      </c>
      <c r="AF50">
        <v>0</v>
      </c>
      <c r="AG50">
        <v>10</v>
      </c>
      <c r="AH50">
        <v>0</v>
      </c>
      <c r="AI50">
        <v>0</v>
      </c>
      <c r="AJ50">
        <v>0.1</v>
      </c>
      <c r="AK50" t="s">
        <v>910</v>
      </c>
      <c r="AL50" t="s">
        <v>769</v>
      </c>
      <c r="AN50">
        <v>170</v>
      </c>
      <c r="AO50">
        <f>VLOOKUP(CONCATENATE(F50,TRIM(G50)),'Avg Attend'!$A$2:$D$252,4,FALSE)</f>
        <v>19.89</v>
      </c>
      <c r="AP50">
        <v>19.89</v>
      </c>
      <c r="AQ50" s="15">
        <f t="shared" si="0"/>
        <v>6.4405714285714293</v>
      </c>
    </row>
    <row r="51" spans="1:43" x14ac:dyDescent="0.25">
      <c r="A51" t="s">
        <v>1774</v>
      </c>
      <c r="B51" t="s">
        <v>32</v>
      </c>
      <c r="C51" t="s">
        <v>40</v>
      </c>
      <c r="D51" t="s">
        <v>41</v>
      </c>
      <c r="E51">
        <v>48018</v>
      </c>
      <c r="F51" t="s">
        <v>68</v>
      </c>
      <c r="G51">
        <v>9900</v>
      </c>
      <c r="H51">
        <v>703</v>
      </c>
      <c r="I51" t="s">
        <v>802</v>
      </c>
      <c r="J51" t="s">
        <v>35</v>
      </c>
      <c r="K51" t="s">
        <v>44</v>
      </c>
      <c r="L51" t="s">
        <v>45</v>
      </c>
      <c r="M51">
        <v>1040</v>
      </c>
      <c r="N51">
        <v>1255</v>
      </c>
      <c r="O51" t="s">
        <v>64</v>
      </c>
      <c r="P51">
        <v>476</v>
      </c>
      <c r="Q51" t="s">
        <v>65</v>
      </c>
      <c r="R51" t="s">
        <v>38</v>
      </c>
      <c r="S51" s="1">
        <v>43509</v>
      </c>
      <c r="T51" s="1">
        <v>43538</v>
      </c>
      <c r="U51" t="s">
        <v>390</v>
      </c>
      <c r="V51" t="s">
        <v>39</v>
      </c>
      <c r="W51">
        <v>0</v>
      </c>
      <c r="X51">
        <v>0</v>
      </c>
      <c r="Y51">
        <v>40</v>
      </c>
      <c r="Z51">
        <v>0</v>
      </c>
      <c r="AD51">
        <v>0</v>
      </c>
      <c r="AE51">
        <v>0</v>
      </c>
      <c r="AF51">
        <v>0</v>
      </c>
      <c r="AG51">
        <v>10</v>
      </c>
      <c r="AH51">
        <v>0</v>
      </c>
      <c r="AI51">
        <v>0</v>
      </c>
      <c r="AJ51">
        <v>0.1</v>
      </c>
      <c r="AK51" t="s">
        <v>889</v>
      </c>
      <c r="AL51" t="s">
        <v>789</v>
      </c>
      <c r="AN51">
        <v>42.5</v>
      </c>
      <c r="AO51">
        <f>VLOOKUP(CONCATENATE(F51,TRIM(G51)),'Avg Attend'!$A$2:$D$252,4,FALSE)</f>
        <v>19.89</v>
      </c>
      <c r="AP51">
        <v>19.89</v>
      </c>
      <c r="AQ51" s="15">
        <f t="shared" si="0"/>
        <v>1.6101428571428573</v>
      </c>
    </row>
    <row r="52" spans="1:43" x14ac:dyDescent="0.25">
      <c r="A52" t="s">
        <v>1774</v>
      </c>
      <c r="B52" t="s">
        <v>32</v>
      </c>
      <c r="C52" t="s">
        <v>40</v>
      </c>
      <c r="D52" t="s">
        <v>41</v>
      </c>
      <c r="E52">
        <v>48178</v>
      </c>
      <c r="F52" t="s">
        <v>68</v>
      </c>
      <c r="G52">
        <v>9901</v>
      </c>
      <c r="H52">
        <v>201</v>
      </c>
      <c r="I52" t="s">
        <v>217</v>
      </c>
      <c r="J52" t="s">
        <v>35</v>
      </c>
      <c r="K52" t="s">
        <v>44</v>
      </c>
      <c r="L52" t="s">
        <v>45</v>
      </c>
      <c r="M52">
        <v>1040</v>
      </c>
      <c r="N52">
        <v>1255</v>
      </c>
      <c r="O52" t="s">
        <v>46</v>
      </c>
      <c r="P52">
        <v>228</v>
      </c>
      <c r="Q52" t="s">
        <v>47</v>
      </c>
      <c r="R52" t="s">
        <v>38</v>
      </c>
      <c r="S52" s="1">
        <v>43579</v>
      </c>
      <c r="T52" s="1">
        <v>43607</v>
      </c>
      <c r="U52" t="s">
        <v>397</v>
      </c>
      <c r="V52" t="s">
        <v>39</v>
      </c>
      <c r="W52">
        <v>0</v>
      </c>
      <c r="X52">
        <v>0</v>
      </c>
      <c r="Y52">
        <v>40</v>
      </c>
      <c r="Z52">
        <v>0</v>
      </c>
      <c r="AD52">
        <v>0</v>
      </c>
      <c r="AE52">
        <v>0</v>
      </c>
      <c r="AF52">
        <v>0</v>
      </c>
      <c r="AG52">
        <v>10</v>
      </c>
      <c r="AH52">
        <v>0</v>
      </c>
      <c r="AI52">
        <v>0</v>
      </c>
      <c r="AJ52">
        <v>0.1</v>
      </c>
      <c r="AK52" t="s">
        <v>889</v>
      </c>
      <c r="AL52" t="s">
        <v>810</v>
      </c>
      <c r="AN52">
        <v>42.5</v>
      </c>
      <c r="AO52">
        <f>VLOOKUP(CONCATENATE(F52,TRIM(G52)),'Avg Attend'!$A$2:$D$252,4,FALSE)</f>
        <v>12.98</v>
      </c>
      <c r="AP52">
        <v>12.98</v>
      </c>
      <c r="AQ52" s="15">
        <f t="shared" si="0"/>
        <v>1.0507619047619048</v>
      </c>
    </row>
    <row r="53" spans="1:43" x14ac:dyDescent="0.25">
      <c r="A53" t="s">
        <v>1774</v>
      </c>
      <c r="B53" t="s">
        <v>32</v>
      </c>
      <c r="C53" t="s">
        <v>40</v>
      </c>
      <c r="D53" t="s">
        <v>41</v>
      </c>
      <c r="E53">
        <v>40111</v>
      </c>
      <c r="F53" t="s">
        <v>68</v>
      </c>
      <c r="G53">
        <v>9901</v>
      </c>
      <c r="H53">
        <v>401</v>
      </c>
      <c r="I53" t="s">
        <v>217</v>
      </c>
      <c r="J53" t="s">
        <v>35</v>
      </c>
      <c r="K53" t="s">
        <v>44</v>
      </c>
      <c r="L53" t="s">
        <v>45</v>
      </c>
      <c r="M53">
        <v>1410</v>
      </c>
      <c r="N53">
        <v>1625</v>
      </c>
      <c r="O53" t="s">
        <v>55</v>
      </c>
      <c r="P53">
        <v>1103</v>
      </c>
      <c r="Q53" t="s">
        <v>56</v>
      </c>
      <c r="R53" t="s">
        <v>38</v>
      </c>
      <c r="S53" s="1">
        <v>43542</v>
      </c>
      <c r="T53" s="1">
        <v>43578</v>
      </c>
      <c r="U53" t="s">
        <v>386</v>
      </c>
      <c r="V53" t="s">
        <v>39</v>
      </c>
      <c r="W53">
        <v>0</v>
      </c>
      <c r="X53">
        <v>0</v>
      </c>
      <c r="Y53">
        <v>40</v>
      </c>
      <c r="Z53">
        <v>0</v>
      </c>
      <c r="AD53">
        <v>0</v>
      </c>
      <c r="AE53">
        <v>0</v>
      </c>
      <c r="AF53">
        <v>0</v>
      </c>
      <c r="AG53">
        <v>10</v>
      </c>
      <c r="AH53">
        <v>0</v>
      </c>
      <c r="AI53">
        <v>0</v>
      </c>
      <c r="AJ53">
        <v>0.1</v>
      </c>
      <c r="AK53" t="s">
        <v>1784</v>
      </c>
      <c r="AL53" t="s">
        <v>791</v>
      </c>
      <c r="AN53">
        <v>45</v>
      </c>
      <c r="AO53">
        <f>VLOOKUP(CONCATENATE(F53,TRIM(G53)),'Avg Attend'!$A$2:$D$252,4,FALSE)</f>
        <v>12.98</v>
      </c>
      <c r="AP53">
        <v>12.98</v>
      </c>
      <c r="AQ53" s="15">
        <f t="shared" si="0"/>
        <v>1.1125714285714285</v>
      </c>
    </row>
    <row r="54" spans="1:43" x14ac:dyDescent="0.25">
      <c r="A54" t="s">
        <v>1774</v>
      </c>
      <c r="B54" t="s">
        <v>32</v>
      </c>
      <c r="C54" t="s">
        <v>40</v>
      </c>
      <c r="D54" t="s">
        <v>41</v>
      </c>
      <c r="E54">
        <v>47232</v>
      </c>
      <c r="F54" t="s">
        <v>68</v>
      </c>
      <c r="G54">
        <v>9903</v>
      </c>
      <c r="H54">
        <v>401</v>
      </c>
      <c r="I54" t="s">
        <v>218</v>
      </c>
      <c r="J54" t="s">
        <v>35</v>
      </c>
      <c r="K54" t="s">
        <v>44</v>
      </c>
      <c r="L54" t="s">
        <v>54</v>
      </c>
      <c r="M54">
        <v>1110</v>
      </c>
      <c r="N54">
        <v>1325</v>
      </c>
      <c r="O54" t="s">
        <v>55</v>
      </c>
      <c r="P54">
        <v>1103</v>
      </c>
      <c r="Q54" t="s">
        <v>56</v>
      </c>
      <c r="R54" t="s">
        <v>38</v>
      </c>
      <c r="S54" s="1">
        <v>43560</v>
      </c>
      <c r="T54" s="1">
        <v>43595</v>
      </c>
      <c r="U54" t="s">
        <v>395</v>
      </c>
      <c r="V54" t="s">
        <v>39</v>
      </c>
      <c r="W54">
        <v>0</v>
      </c>
      <c r="X54">
        <v>0</v>
      </c>
      <c r="Y54">
        <v>40</v>
      </c>
      <c r="Z54">
        <v>0</v>
      </c>
      <c r="AD54">
        <v>0</v>
      </c>
      <c r="AE54">
        <v>0</v>
      </c>
      <c r="AF54">
        <v>0</v>
      </c>
      <c r="AG54">
        <v>10</v>
      </c>
      <c r="AH54">
        <v>0</v>
      </c>
      <c r="AI54">
        <v>0</v>
      </c>
      <c r="AJ54">
        <v>2.8500000000000001E-2</v>
      </c>
      <c r="AK54" t="s">
        <v>1780</v>
      </c>
      <c r="AL54" t="s">
        <v>791</v>
      </c>
      <c r="AN54">
        <v>15</v>
      </c>
      <c r="AO54">
        <f>VLOOKUP(CONCATENATE(F54,TRIM(G54)),'Avg Attend'!$A$2:$D$252,4,FALSE)</f>
        <v>23</v>
      </c>
      <c r="AP54">
        <v>23</v>
      </c>
      <c r="AQ54" s="15">
        <f t="shared" si="0"/>
        <v>0.65714285714285714</v>
      </c>
    </row>
    <row r="55" spans="1:43" x14ac:dyDescent="0.25">
      <c r="A55" t="s">
        <v>1774</v>
      </c>
      <c r="B55" t="s">
        <v>32</v>
      </c>
      <c r="C55" t="s">
        <v>40</v>
      </c>
      <c r="D55" t="s">
        <v>41</v>
      </c>
      <c r="E55">
        <v>47848</v>
      </c>
      <c r="F55" t="s">
        <v>68</v>
      </c>
      <c r="G55">
        <v>9904</v>
      </c>
      <c r="H55">
        <v>201</v>
      </c>
      <c r="I55" t="s">
        <v>808</v>
      </c>
      <c r="J55" t="s">
        <v>35</v>
      </c>
      <c r="K55" t="s">
        <v>44</v>
      </c>
      <c r="L55" t="s">
        <v>45</v>
      </c>
      <c r="M55">
        <v>1040</v>
      </c>
      <c r="N55">
        <v>1255</v>
      </c>
      <c r="O55" t="s">
        <v>46</v>
      </c>
      <c r="P55">
        <v>228</v>
      </c>
      <c r="Q55" t="s">
        <v>47</v>
      </c>
      <c r="R55" t="s">
        <v>38</v>
      </c>
      <c r="S55" s="1">
        <v>43509</v>
      </c>
      <c r="T55" s="1">
        <v>43538</v>
      </c>
      <c r="U55" t="s">
        <v>397</v>
      </c>
      <c r="V55" t="s">
        <v>39</v>
      </c>
      <c r="W55">
        <v>0</v>
      </c>
      <c r="X55">
        <v>0</v>
      </c>
      <c r="Y55">
        <v>40</v>
      </c>
      <c r="Z55">
        <v>0</v>
      </c>
      <c r="AD55">
        <v>0</v>
      </c>
      <c r="AE55">
        <v>0</v>
      </c>
      <c r="AF55">
        <v>0</v>
      </c>
      <c r="AG55">
        <v>10</v>
      </c>
      <c r="AH55">
        <v>0</v>
      </c>
      <c r="AI55">
        <v>0</v>
      </c>
      <c r="AJ55">
        <v>0.1</v>
      </c>
      <c r="AK55" t="s">
        <v>889</v>
      </c>
      <c r="AL55" t="s">
        <v>810</v>
      </c>
      <c r="AN55">
        <v>170</v>
      </c>
      <c r="AO55">
        <f>VLOOKUP(CONCATENATE(F55,TRIM(G55)),'Avg Attend'!$A$2:$D$252,4,FALSE)</f>
        <v>20.37</v>
      </c>
      <c r="AP55">
        <v>20.37</v>
      </c>
      <c r="AQ55" s="15">
        <f t="shared" si="0"/>
        <v>6.5960000000000001</v>
      </c>
    </row>
    <row r="56" spans="1:43" x14ac:dyDescent="0.25">
      <c r="A56" t="s">
        <v>1774</v>
      </c>
      <c r="B56" t="s">
        <v>32</v>
      </c>
      <c r="C56" t="s">
        <v>40</v>
      </c>
      <c r="D56" t="s">
        <v>41</v>
      </c>
      <c r="E56">
        <v>47072</v>
      </c>
      <c r="F56" t="s">
        <v>68</v>
      </c>
      <c r="G56">
        <v>9904</v>
      </c>
      <c r="H56">
        <v>501</v>
      </c>
      <c r="I56" t="s">
        <v>808</v>
      </c>
      <c r="J56" t="s">
        <v>76</v>
      </c>
      <c r="K56" t="s">
        <v>44</v>
      </c>
      <c r="L56" t="s">
        <v>72</v>
      </c>
      <c r="M56">
        <v>1810</v>
      </c>
      <c r="N56">
        <v>2025</v>
      </c>
      <c r="O56" t="s">
        <v>49</v>
      </c>
      <c r="P56" t="s">
        <v>50</v>
      </c>
      <c r="Q56" t="s">
        <v>51</v>
      </c>
      <c r="R56" t="s">
        <v>38</v>
      </c>
      <c r="S56" s="1">
        <v>43542</v>
      </c>
      <c r="T56" s="1">
        <v>43607</v>
      </c>
      <c r="U56" t="s">
        <v>702</v>
      </c>
      <c r="V56" t="s">
        <v>39</v>
      </c>
      <c r="W56">
        <v>0</v>
      </c>
      <c r="X56">
        <v>0</v>
      </c>
      <c r="Y56">
        <v>40</v>
      </c>
      <c r="Z56">
        <v>0</v>
      </c>
      <c r="AA56" t="s">
        <v>1797</v>
      </c>
      <c r="AB56">
        <v>0</v>
      </c>
      <c r="AC56">
        <v>40</v>
      </c>
      <c r="AD56">
        <v>0</v>
      </c>
      <c r="AE56">
        <v>0</v>
      </c>
      <c r="AF56">
        <v>0</v>
      </c>
      <c r="AG56">
        <v>10</v>
      </c>
      <c r="AH56">
        <v>0</v>
      </c>
      <c r="AI56">
        <v>0</v>
      </c>
      <c r="AJ56">
        <v>0.1</v>
      </c>
      <c r="AK56" t="s">
        <v>1783</v>
      </c>
      <c r="AL56" t="s">
        <v>792</v>
      </c>
      <c r="AN56">
        <v>45</v>
      </c>
      <c r="AO56">
        <f>VLOOKUP(CONCATENATE(F56,TRIM(G56)),'Avg Attend'!$A$2:$D$252,4,FALSE)</f>
        <v>20.37</v>
      </c>
      <c r="AP56">
        <v>20.37</v>
      </c>
      <c r="AQ56" s="15">
        <f t="shared" si="0"/>
        <v>1.7460000000000002</v>
      </c>
    </row>
    <row r="57" spans="1:43" x14ac:dyDescent="0.25">
      <c r="A57" t="s">
        <v>1774</v>
      </c>
      <c r="B57" t="s">
        <v>32</v>
      </c>
      <c r="C57" t="s">
        <v>40</v>
      </c>
      <c r="D57" t="s">
        <v>41</v>
      </c>
      <c r="E57">
        <v>48177</v>
      </c>
      <c r="F57" t="s">
        <v>68</v>
      </c>
      <c r="G57">
        <v>9904</v>
      </c>
      <c r="H57">
        <v>502</v>
      </c>
      <c r="I57" t="s">
        <v>808</v>
      </c>
      <c r="J57" t="s">
        <v>35</v>
      </c>
      <c r="K57" t="s">
        <v>44</v>
      </c>
      <c r="L57" t="s">
        <v>189</v>
      </c>
      <c r="M57">
        <v>1040</v>
      </c>
      <c r="N57">
        <v>1255</v>
      </c>
      <c r="O57" t="s">
        <v>49</v>
      </c>
      <c r="P57" t="s">
        <v>50</v>
      </c>
      <c r="Q57" t="s">
        <v>51</v>
      </c>
      <c r="R57" t="s">
        <v>38</v>
      </c>
      <c r="S57" s="1">
        <v>43543</v>
      </c>
      <c r="T57" s="1">
        <v>43606</v>
      </c>
      <c r="U57" t="s">
        <v>392</v>
      </c>
      <c r="V57" t="s">
        <v>39</v>
      </c>
      <c r="W57">
        <v>0</v>
      </c>
      <c r="X57">
        <v>0</v>
      </c>
      <c r="Y57">
        <v>40</v>
      </c>
      <c r="Z57">
        <v>0</v>
      </c>
      <c r="AA57" t="s">
        <v>1798</v>
      </c>
      <c r="AB57">
        <v>0</v>
      </c>
      <c r="AC57">
        <v>45</v>
      </c>
      <c r="AD57">
        <v>0</v>
      </c>
      <c r="AE57">
        <v>0</v>
      </c>
      <c r="AF57">
        <v>0</v>
      </c>
      <c r="AG57">
        <v>10</v>
      </c>
      <c r="AH57">
        <v>0</v>
      </c>
      <c r="AI57">
        <v>0</v>
      </c>
      <c r="AJ57">
        <v>0.1</v>
      </c>
      <c r="AK57" t="s">
        <v>889</v>
      </c>
      <c r="AL57" t="s">
        <v>792</v>
      </c>
      <c r="AN57">
        <v>42.5</v>
      </c>
      <c r="AO57">
        <f>VLOOKUP(CONCATENATE(F57,TRIM(G57)),'Avg Attend'!$A$2:$D$252,4,FALSE)</f>
        <v>20.37</v>
      </c>
      <c r="AP57">
        <v>20.37</v>
      </c>
      <c r="AQ57" s="15">
        <f t="shared" si="0"/>
        <v>1.649</v>
      </c>
    </row>
    <row r="58" spans="1:43" x14ac:dyDescent="0.25">
      <c r="A58" t="s">
        <v>1774</v>
      </c>
      <c r="B58" t="s">
        <v>32</v>
      </c>
      <c r="C58" t="s">
        <v>40</v>
      </c>
      <c r="D58" t="s">
        <v>41</v>
      </c>
      <c r="E58">
        <v>47950</v>
      </c>
      <c r="F58" t="s">
        <v>68</v>
      </c>
      <c r="G58">
        <v>9904</v>
      </c>
      <c r="H58">
        <v>701</v>
      </c>
      <c r="I58" t="s">
        <v>808</v>
      </c>
      <c r="J58" t="s">
        <v>35</v>
      </c>
      <c r="K58" t="s">
        <v>44</v>
      </c>
      <c r="L58" t="s">
        <v>72</v>
      </c>
      <c r="M58">
        <v>1310</v>
      </c>
      <c r="N58">
        <v>1525</v>
      </c>
      <c r="O58" t="s">
        <v>64</v>
      </c>
      <c r="P58">
        <v>471</v>
      </c>
      <c r="Q58" t="s">
        <v>65</v>
      </c>
      <c r="R58" t="s">
        <v>38</v>
      </c>
      <c r="S58" s="1">
        <v>43542</v>
      </c>
      <c r="T58" s="1">
        <v>43607</v>
      </c>
      <c r="U58" t="s">
        <v>384</v>
      </c>
      <c r="V58" t="s">
        <v>39</v>
      </c>
      <c r="W58">
        <v>0</v>
      </c>
      <c r="X58">
        <v>0</v>
      </c>
      <c r="Y58">
        <v>40</v>
      </c>
      <c r="Z58">
        <v>0</v>
      </c>
      <c r="AD58">
        <v>0</v>
      </c>
      <c r="AE58">
        <v>0</v>
      </c>
      <c r="AF58">
        <v>0</v>
      </c>
      <c r="AG58">
        <v>10</v>
      </c>
      <c r="AH58">
        <v>0</v>
      </c>
      <c r="AI58">
        <v>0</v>
      </c>
      <c r="AJ58">
        <v>0.1</v>
      </c>
      <c r="AK58" t="s">
        <v>877</v>
      </c>
      <c r="AL58" t="s">
        <v>769</v>
      </c>
      <c r="AN58">
        <v>85</v>
      </c>
      <c r="AO58">
        <f>VLOOKUP(CONCATENATE(F58,TRIM(G58)),'Avg Attend'!$A$2:$D$252,4,FALSE)</f>
        <v>20.37</v>
      </c>
      <c r="AP58">
        <v>20.37</v>
      </c>
      <c r="AQ58" s="15">
        <f t="shared" si="0"/>
        <v>3.298</v>
      </c>
    </row>
    <row r="59" spans="1:43" x14ac:dyDescent="0.25">
      <c r="A59" t="s">
        <v>1774</v>
      </c>
      <c r="B59" t="s">
        <v>32</v>
      </c>
      <c r="C59" t="s">
        <v>40</v>
      </c>
      <c r="D59" t="s">
        <v>41</v>
      </c>
      <c r="E59">
        <v>48020</v>
      </c>
      <c r="F59" t="s">
        <v>68</v>
      </c>
      <c r="G59">
        <v>9904</v>
      </c>
      <c r="H59">
        <v>702</v>
      </c>
      <c r="I59" t="s">
        <v>808</v>
      </c>
      <c r="J59" t="s">
        <v>35</v>
      </c>
      <c r="K59" t="s">
        <v>44</v>
      </c>
      <c r="L59" t="s">
        <v>45</v>
      </c>
      <c r="M59">
        <v>810</v>
      </c>
      <c r="N59">
        <v>1025</v>
      </c>
      <c r="O59" t="s">
        <v>64</v>
      </c>
      <c r="P59">
        <v>471</v>
      </c>
      <c r="Q59" t="s">
        <v>65</v>
      </c>
      <c r="R59" t="s">
        <v>38</v>
      </c>
      <c r="S59" s="1">
        <v>43509</v>
      </c>
      <c r="T59" s="1">
        <v>43538</v>
      </c>
      <c r="U59" t="s">
        <v>390</v>
      </c>
      <c r="V59" t="s">
        <v>39</v>
      </c>
      <c r="W59">
        <v>0</v>
      </c>
      <c r="X59">
        <v>0</v>
      </c>
      <c r="Y59">
        <v>40</v>
      </c>
      <c r="Z59">
        <v>0</v>
      </c>
      <c r="AD59">
        <v>0</v>
      </c>
      <c r="AE59">
        <v>0</v>
      </c>
      <c r="AF59">
        <v>0</v>
      </c>
      <c r="AG59">
        <v>10</v>
      </c>
      <c r="AH59">
        <v>0</v>
      </c>
      <c r="AI59">
        <v>0</v>
      </c>
      <c r="AJ59">
        <v>0.1</v>
      </c>
      <c r="AK59" t="s">
        <v>910</v>
      </c>
      <c r="AL59" t="s">
        <v>769</v>
      </c>
      <c r="AN59">
        <v>170</v>
      </c>
      <c r="AO59">
        <f>VLOOKUP(CONCATENATE(F59,TRIM(G59)),'Avg Attend'!$A$2:$D$252,4,FALSE)</f>
        <v>20.37</v>
      </c>
      <c r="AP59">
        <v>20.37</v>
      </c>
      <c r="AQ59" s="15">
        <f t="shared" si="0"/>
        <v>6.5960000000000001</v>
      </c>
    </row>
    <row r="60" spans="1:43" x14ac:dyDescent="0.25">
      <c r="A60" t="s">
        <v>1774</v>
      </c>
      <c r="B60" t="s">
        <v>32</v>
      </c>
      <c r="C60" t="s">
        <v>40</v>
      </c>
      <c r="D60" t="s">
        <v>41</v>
      </c>
      <c r="E60">
        <v>47617</v>
      </c>
      <c r="F60" t="s">
        <v>68</v>
      </c>
      <c r="G60">
        <v>9905</v>
      </c>
      <c r="H60">
        <v>201</v>
      </c>
      <c r="I60" t="s">
        <v>78</v>
      </c>
      <c r="J60" t="s">
        <v>35</v>
      </c>
      <c r="K60" t="s">
        <v>44</v>
      </c>
      <c r="L60" t="s">
        <v>45</v>
      </c>
      <c r="M60">
        <v>810</v>
      </c>
      <c r="N60">
        <v>1025</v>
      </c>
      <c r="O60" t="s">
        <v>46</v>
      </c>
      <c r="P60">
        <v>228</v>
      </c>
      <c r="Q60" t="s">
        <v>47</v>
      </c>
      <c r="R60" t="s">
        <v>38</v>
      </c>
      <c r="S60" s="1">
        <v>43479</v>
      </c>
      <c r="T60" s="1">
        <v>43508</v>
      </c>
      <c r="U60" t="s">
        <v>397</v>
      </c>
      <c r="V60" t="s">
        <v>39</v>
      </c>
      <c r="W60">
        <v>0</v>
      </c>
      <c r="X60">
        <v>0</v>
      </c>
      <c r="Y60">
        <v>40</v>
      </c>
      <c r="Z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0.1</v>
      </c>
      <c r="AK60" t="s">
        <v>910</v>
      </c>
      <c r="AL60" t="s">
        <v>810</v>
      </c>
      <c r="AN60">
        <v>170</v>
      </c>
      <c r="AO60">
        <f>VLOOKUP(CONCATENATE(F60,TRIM(G60)),'Avg Attend'!$A$2:$D$252,4,FALSE)</f>
        <v>15.1</v>
      </c>
      <c r="AP60">
        <v>15.1</v>
      </c>
      <c r="AQ60" s="15">
        <f t="shared" si="0"/>
        <v>4.8895238095238094</v>
      </c>
    </row>
    <row r="61" spans="1:43" x14ac:dyDescent="0.25">
      <c r="A61" t="s">
        <v>1774</v>
      </c>
      <c r="B61" t="s">
        <v>32</v>
      </c>
      <c r="C61" t="s">
        <v>40</v>
      </c>
      <c r="D61" t="s">
        <v>41</v>
      </c>
      <c r="E61">
        <v>47618</v>
      </c>
      <c r="F61" t="s">
        <v>68</v>
      </c>
      <c r="G61">
        <v>9905</v>
      </c>
      <c r="H61">
        <v>401</v>
      </c>
      <c r="I61" t="s">
        <v>78</v>
      </c>
      <c r="J61" t="s">
        <v>35</v>
      </c>
      <c r="K61" t="s">
        <v>44</v>
      </c>
      <c r="L61" t="s">
        <v>189</v>
      </c>
      <c r="M61">
        <v>1410</v>
      </c>
      <c r="N61">
        <v>1625</v>
      </c>
      <c r="O61" t="s">
        <v>55</v>
      </c>
      <c r="P61">
        <v>1203</v>
      </c>
      <c r="Q61" t="s">
        <v>56</v>
      </c>
      <c r="R61" t="s">
        <v>38</v>
      </c>
      <c r="S61" s="1">
        <v>43480</v>
      </c>
      <c r="T61" s="1">
        <v>43538</v>
      </c>
      <c r="U61" t="s">
        <v>395</v>
      </c>
      <c r="V61" t="s">
        <v>39</v>
      </c>
      <c r="W61">
        <v>0</v>
      </c>
      <c r="X61">
        <v>0</v>
      </c>
      <c r="Y61">
        <v>40</v>
      </c>
      <c r="Z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0.1</v>
      </c>
      <c r="AK61" t="s">
        <v>1784</v>
      </c>
      <c r="AL61" t="s">
        <v>807</v>
      </c>
      <c r="AN61">
        <v>85</v>
      </c>
      <c r="AO61">
        <f>VLOOKUP(CONCATENATE(F61,TRIM(G61)),'Avg Attend'!$A$2:$D$252,4,FALSE)</f>
        <v>15.1</v>
      </c>
      <c r="AP61">
        <v>15.1</v>
      </c>
      <c r="AQ61" s="15">
        <f t="shared" si="0"/>
        <v>2.4447619047619047</v>
      </c>
    </row>
    <row r="62" spans="1:43" x14ac:dyDescent="0.25">
      <c r="A62" t="s">
        <v>1774</v>
      </c>
      <c r="B62" t="s">
        <v>32</v>
      </c>
      <c r="C62" t="s">
        <v>40</v>
      </c>
      <c r="D62" t="s">
        <v>41</v>
      </c>
      <c r="E62">
        <v>47619</v>
      </c>
      <c r="F62" t="s">
        <v>68</v>
      </c>
      <c r="G62">
        <v>9905</v>
      </c>
      <c r="H62">
        <v>501</v>
      </c>
      <c r="I62" t="s">
        <v>78</v>
      </c>
      <c r="J62" t="s">
        <v>35</v>
      </c>
      <c r="K62" t="s">
        <v>44</v>
      </c>
      <c r="L62" t="s">
        <v>54</v>
      </c>
      <c r="M62">
        <v>1110</v>
      </c>
      <c r="N62">
        <v>1325</v>
      </c>
      <c r="O62" t="s">
        <v>49</v>
      </c>
      <c r="P62" t="s">
        <v>50</v>
      </c>
      <c r="Q62" t="s">
        <v>51</v>
      </c>
      <c r="R62">
        <v>1</v>
      </c>
      <c r="S62" s="1">
        <v>43479</v>
      </c>
      <c r="T62" s="1">
        <v>43607</v>
      </c>
      <c r="U62" t="s">
        <v>395</v>
      </c>
      <c r="V62" t="s">
        <v>39</v>
      </c>
      <c r="W62">
        <v>0</v>
      </c>
      <c r="X62">
        <v>0</v>
      </c>
      <c r="Y62">
        <v>40</v>
      </c>
      <c r="Z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0.1</v>
      </c>
      <c r="AK62" t="s">
        <v>1780</v>
      </c>
      <c r="AL62" t="s">
        <v>792</v>
      </c>
      <c r="AN62">
        <v>40</v>
      </c>
      <c r="AO62">
        <f>VLOOKUP(CONCATENATE(F62,TRIM(G62)),'Avg Attend'!$A$2:$D$252,4,FALSE)</f>
        <v>15.1</v>
      </c>
      <c r="AP62">
        <v>15.1</v>
      </c>
      <c r="AQ62" s="15">
        <f t="shared" si="0"/>
        <v>1.1504761904761904</v>
      </c>
    </row>
    <row r="63" spans="1:43" x14ac:dyDescent="0.25">
      <c r="A63" t="s">
        <v>1774</v>
      </c>
      <c r="B63" t="s">
        <v>32</v>
      </c>
      <c r="C63" t="s">
        <v>40</v>
      </c>
      <c r="D63" t="s">
        <v>41</v>
      </c>
      <c r="E63">
        <v>47951</v>
      </c>
      <c r="F63" t="s">
        <v>68</v>
      </c>
      <c r="G63">
        <v>9905</v>
      </c>
      <c r="H63">
        <v>701</v>
      </c>
      <c r="I63" t="s">
        <v>78</v>
      </c>
      <c r="J63" t="s">
        <v>76</v>
      </c>
      <c r="K63" t="s">
        <v>44</v>
      </c>
      <c r="L63" t="s">
        <v>72</v>
      </c>
      <c r="M63">
        <v>1810</v>
      </c>
      <c r="N63">
        <v>2025</v>
      </c>
      <c r="O63" t="s">
        <v>64</v>
      </c>
      <c r="P63">
        <v>470</v>
      </c>
      <c r="Q63" t="s">
        <v>65</v>
      </c>
      <c r="R63" t="s">
        <v>38</v>
      </c>
      <c r="S63" s="1">
        <v>43542</v>
      </c>
      <c r="T63" s="1">
        <v>43607</v>
      </c>
      <c r="U63" t="s">
        <v>404</v>
      </c>
      <c r="V63" t="s">
        <v>39</v>
      </c>
      <c r="W63">
        <v>0</v>
      </c>
      <c r="X63">
        <v>0</v>
      </c>
      <c r="Y63">
        <v>40</v>
      </c>
      <c r="Z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0.1</v>
      </c>
      <c r="AK63" t="s">
        <v>1783</v>
      </c>
      <c r="AL63" t="s">
        <v>795</v>
      </c>
      <c r="AN63">
        <v>85</v>
      </c>
      <c r="AO63">
        <f>VLOOKUP(CONCATENATE(F63,TRIM(G63)),'Avg Attend'!$A$2:$D$252,4,FALSE)</f>
        <v>15.1</v>
      </c>
      <c r="AP63">
        <v>15.1</v>
      </c>
      <c r="AQ63" s="15">
        <f t="shared" si="0"/>
        <v>2.4447619047619047</v>
      </c>
    </row>
    <row r="64" spans="1:43" x14ac:dyDescent="0.25">
      <c r="A64" t="s">
        <v>1774</v>
      </c>
      <c r="B64" t="s">
        <v>32</v>
      </c>
      <c r="C64" t="s">
        <v>40</v>
      </c>
      <c r="D64" t="s">
        <v>41</v>
      </c>
      <c r="E64">
        <v>47850</v>
      </c>
      <c r="F64" t="s">
        <v>68</v>
      </c>
      <c r="G64">
        <v>9907</v>
      </c>
      <c r="H64">
        <v>201</v>
      </c>
      <c r="I64" t="s">
        <v>814</v>
      </c>
      <c r="J64" t="s">
        <v>35</v>
      </c>
      <c r="K64" t="s">
        <v>44</v>
      </c>
      <c r="L64" t="s">
        <v>45</v>
      </c>
      <c r="M64">
        <v>810</v>
      </c>
      <c r="N64">
        <v>1025</v>
      </c>
      <c r="O64" t="s">
        <v>46</v>
      </c>
      <c r="P64">
        <v>228</v>
      </c>
      <c r="Q64" t="s">
        <v>47</v>
      </c>
      <c r="R64" t="s">
        <v>38</v>
      </c>
      <c r="S64" s="1">
        <v>43579</v>
      </c>
      <c r="T64" s="1">
        <v>43607</v>
      </c>
      <c r="U64" t="s">
        <v>397</v>
      </c>
      <c r="V64" t="s">
        <v>39</v>
      </c>
      <c r="W64">
        <v>0</v>
      </c>
      <c r="X64">
        <v>0</v>
      </c>
      <c r="Y64">
        <v>40</v>
      </c>
      <c r="Z64">
        <v>0</v>
      </c>
      <c r="AD64">
        <v>0</v>
      </c>
      <c r="AE64">
        <v>0</v>
      </c>
      <c r="AF64">
        <v>0</v>
      </c>
      <c r="AG64">
        <v>10</v>
      </c>
      <c r="AH64">
        <v>0</v>
      </c>
      <c r="AI64">
        <v>0</v>
      </c>
      <c r="AJ64">
        <v>0.1</v>
      </c>
      <c r="AK64" t="s">
        <v>910</v>
      </c>
      <c r="AL64" t="s">
        <v>810</v>
      </c>
      <c r="AN64">
        <v>170</v>
      </c>
      <c r="AO64">
        <f>VLOOKUP(CONCATENATE(F64,TRIM(G64)),'Avg Attend'!$A$2:$D$252,4,FALSE)</f>
        <v>7.53</v>
      </c>
      <c r="AP64">
        <v>7.53</v>
      </c>
      <c r="AQ64" s="15">
        <f t="shared" si="0"/>
        <v>2.4382857142857146</v>
      </c>
    </row>
    <row r="65" spans="1:43" x14ac:dyDescent="0.25">
      <c r="A65" t="s">
        <v>1774</v>
      </c>
      <c r="B65" t="s">
        <v>32</v>
      </c>
      <c r="C65" t="s">
        <v>40</v>
      </c>
      <c r="D65" t="s">
        <v>41</v>
      </c>
      <c r="E65">
        <v>47854</v>
      </c>
      <c r="F65" t="s">
        <v>68</v>
      </c>
      <c r="G65">
        <v>9909</v>
      </c>
      <c r="H65">
        <v>501</v>
      </c>
      <c r="I65" t="s">
        <v>815</v>
      </c>
      <c r="J65" t="s">
        <v>35</v>
      </c>
      <c r="K65" t="s">
        <v>44</v>
      </c>
      <c r="L65" t="s">
        <v>54</v>
      </c>
      <c r="M65">
        <v>830</v>
      </c>
      <c r="N65">
        <v>1045</v>
      </c>
      <c r="O65" t="s">
        <v>49</v>
      </c>
      <c r="P65" t="s">
        <v>50</v>
      </c>
      <c r="Q65" t="s">
        <v>51</v>
      </c>
      <c r="R65">
        <v>1</v>
      </c>
      <c r="S65" s="1">
        <v>43479</v>
      </c>
      <c r="T65" s="1">
        <v>43607</v>
      </c>
      <c r="U65" t="s">
        <v>392</v>
      </c>
      <c r="V65" t="s">
        <v>39</v>
      </c>
      <c r="W65">
        <v>0</v>
      </c>
      <c r="X65">
        <v>0</v>
      </c>
      <c r="Y65">
        <v>40</v>
      </c>
      <c r="Z65">
        <v>0</v>
      </c>
      <c r="AD65">
        <v>0</v>
      </c>
      <c r="AE65">
        <v>0</v>
      </c>
      <c r="AF65">
        <v>0</v>
      </c>
      <c r="AG65">
        <v>10</v>
      </c>
      <c r="AH65">
        <v>0</v>
      </c>
      <c r="AI65">
        <v>0</v>
      </c>
      <c r="AJ65">
        <v>0.1</v>
      </c>
      <c r="AK65" t="s">
        <v>764</v>
      </c>
      <c r="AL65" t="s">
        <v>792</v>
      </c>
      <c r="AN65">
        <v>40</v>
      </c>
      <c r="AO65">
        <f>VLOOKUP(CONCATENATE(F65,TRIM(G65)),'Avg Attend'!$A$2:$D$252,4,FALSE)</f>
        <v>15.56</v>
      </c>
      <c r="AP65">
        <v>15.56</v>
      </c>
      <c r="AQ65" s="15">
        <f t="shared" si="0"/>
        <v>1.1855238095238094</v>
      </c>
    </row>
    <row r="66" spans="1:43" x14ac:dyDescent="0.25">
      <c r="A66" t="s">
        <v>1774</v>
      </c>
      <c r="B66" t="s">
        <v>32</v>
      </c>
      <c r="C66" t="s">
        <v>40</v>
      </c>
      <c r="D66" t="s">
        <v>41</v>
      </c>
      <c r="E66">
        <v>48176</v>
      </c>
      <c r="F66" t="s">
        <v>68</v>
      </c>
      <c r="G66">
        <v>9909</v>
      </c>
      <c r="H66">
        <v>701</v>
      </c>
      <c r="I66" t="s">
        <v>815</v>
      </c>
      <c r="J66" t="s">
        <v>35</v>
      </c>
      <c r="K66" t="s">
        <v>44</v>
      </c>
      <c r="L66" t="s">
        <v>45</v>
      </c>
      <c r="M66">
        <v>810</v>
      </c>
      <c r="N66">
        <v>1025</v>
      </c>
      <c r="O66" t="s">
        <v>64</v>
      </c>
      <c r="P66">
        <v>471</v>
      </c>
      <c r="Q66" t="s">
        <v>65</v>
      </c>
      <c r="R66" t="s">
        <v>38</v>
      </c>
      <c r="S66" s="1">
        <v>43542</v>
      </c>
      <c r="T66" s="1">
        <v>43578</v>
      </c>
      <c r="U66" t="s">
        <v>390</v>
      </c>
      <c r="V66" t="s">
        <v>39</v>
      </c>
      <c r="W66">
        <v>0</v>
      </c>
      <c r="X66">
        <v>0</v>
      </c>
      <c r="Y66">
        <v>40</v>
      </c>
      <c r="Z66">
        <v>0</v>
      </c>
      <c r="AD66">
        <v>0</v>
      </c>
      <c r="AE66">
        <v>0</v>
      </c>
      <c r="AF66">
        <v>0</v>
      </c>
      <c r="AG66">
        <v>10</v>
      </c>
      <c r="AH66">
        <v>0</v>
      </c>
      <c r="AI66">
        <v>0</v>
      </c>
      <c r="AJ66">
        <v>0.1</v>
      </c>
      <c r="AK66" t="s">
        <v>910</v>
      </c>
      <c r="AL66" t="s">
        <v>769</v>
      </c>
      <c r="AN66">
        <v>45</v>
      </c>
      <c r="AO66">
        <f>VLOOKUP(CONCATENATE(F66,TRIM(G66)),'Avg Attend'!$A$2:$D$252,4,FALSE)</f>
        <v>15.56</v>
      </c>
      <c r="AP66">
        <v>15.56</v>
      </c>
      <c r="AQ66" s="15">
        <f t="shared" si="0"/>
        <v>1.3337142857142859</v>
      </c>
    </row>
    <row r="67" spans="1:43" x14ac:dyDescent="0.25">
      <c r="A67" t="s">
        <v>1774</v>
      </c>
      <c r="B67" t="s">
        <v>32</v>
      </c>
      <c r="C67" t="s">
        <v>40</v>
      </c>
      <c r="D67" t="s">
        <v>41</v>
      </c>
      <c r="E67">
        <v>47953</v>
      </c>
      <c r="F67" t="s">
        <v>68</v>
      </c>
      <c r="G67">
        <v>9910</v>
      </c>
      <c r="H67">
        <v>401</v>
      </c>
      <c r="I67" t="s">
        <v>222</v>
      </c>
      <c r="J67" t="s">
        <v>35</v>
      </c>
      <c r="K67" t="s">
        <v>44</v>
      </c>
      <c r="L67" t="s">
        <v>72</v>
      </c>
      <c r="M67">
        <v>1410</v>
      </c>
      <c r="N67">
        <v>1625</v>
      </c>
      <c r="O67" t="s">
        <v>55</v>
      </c>
      <c r="P67">
        <v>1203</v>
      </c>
      <c r="Q67" t="s">
        <v>56</v>
      </c>
      <c r="R67" t="s">
        <v>38</v>
      </c>
      <c r="S67" s="1">
        <v>43542</v>
      </c>
      <c r="T67" s="1">
        <v>43607</v>
      </c>
      <c r="U67" t="s">
        <v>395</v>
      </c>
      <c r="V67" t="s">
        <v>39</v>
      </c>
      <c r="W67">
        <v>0</v>
      </c>
      <c r="X67">
        <v>0</v>
      </c>
      <c r="Y67">
        <v>40</v>
      </c>
      <c r="Z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0.1</v>
      </c>
      <c r="AK67" t="s">
        <v>1784</v>
      </c>
      <c r="AL67" t="s">
        <v>807</v>
      </c>
      <c r="AN67">
        <v>45</v>
      </c>
      <c r="AO67">
        <f>VLOOKUP(CONCATENATE(F67,TRIM(G67)),'Avg Attend'!$A$2:$D$252,4,FALSE)</f>
        <v>10.97</v>
      </c>
      <c r="AP67">
        <v>10.97</v>
      </c>
      <c r="AQ67" s="15">
        <f t="shared" ref="AQ67:AQ127" si="1">AP67*AN67/525</f>
        <v>0.94028571428571439</v>
      </c>
    </row>
    <row r="68" spans="1:43" x14ac:dyDescent="0.25">
      <c r="A68" t="s">
        <v>1774</v>
      </c>
      <c r="B68" t="s">
        <v>32</v>
      </c>
      <c r="C68" t="s">
        <v>40</v>
      </c>
      <c r="D68" t="s">
        <v>41</v>
      </c>
      <c r="E68">
        <v>47671</v>
      </c>
      <c r="F68" t="s">
        <v>68</v>
      </c>
      <c r="G68">
        <v>9912</v>
      </c>
      <c r="H68">
        <v>401</v>
      </c>
      <c r="I68" t="s">
        <v>163</v>
      </c>
      <c r="J68" t="s">
        <v>35</v>
      </c>
      <c r="K68" t="s">
        <v>44</v>
      </c>
      <c r="L68" t="s">
        <v>54</v>
      </c>
      <c r="M68">
        <v>1410</v>
      </c>
      <c r="N68">
        <v>1625</v>
      </c>
      <c r="O68" t="s">
        <v>55</v>
      </c>
      <c r="P68">
        <v>1103</v>
      </c>
      <c r="Q68" t="s">
        <v>56</v>
      </c>
      <c r="R68" t="s">
        <v>38</v>
      </c>
      <c r="S68" s="1">
        <v>43560</v>
      </c>
      <c r="T68" s="1">
        <v>43595</v>
      </c>
      <c r="U68" t="s">
        <v>395</v>
      </c>
      <c r="V68" t="s">
        <v>39</v>
      </c>
      <c r="W68">
        <v>0</v>
      </c>
      <c r="X68">
        <v>0</v>
      </c>
      <c r="Y68">
        <v>40</v>
      </c>
      <c r="Z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3.4299999999999997E-2</v>
      </c>
      <c r="AK68" t="s">
        <v>1784</v>
      </c>
      <c r="AL68" t="s">
        <v>791</v>
      </c>
      <c r="AN68">
        <v>15</v>
      </c>
      <c r="AO68">
        <f>VLOOKUP(CONCATENATE(F68,TRIM(G68)),'Avg Attend'!$A$2:$D$252,4,FALSE)</f>
        <v>25.57</v>
      </c>
      <c r="AP68">
        <v>25.57</v>
      </c>
      <c r="AQ68" s="15">
        <f t="shared" si="1"/>
        <v>0.73057142857142854</v>
      </c>
    </row>
    <row r="69" spans="1:43" x14ac:dyDescent="0.25">
      <c r="A69" t="s">
        <v>1774</v>
      </c>
      <c r="B69" t="s">
        <v>32</v>
      </c>
      <c r="C69" t="s">
        <v>40</v>
      </c>
      <c r="D69" t="s">
        <v>41</v>
      </c>
      <c r="E69">
        <v>47955</v>
      </c>
      <c r="F69" t="s">
        <v>68</v>
      </c>
      <c r="G69">
        <v>9917</v>
      </c>
      <c r="H69">
        <v>501</v>
      </c>
      <c r="I69" t="s">
        <v>402</v>
      </c>
      <c r="J69" t="s">
        <v>73</v>
      </c>
      <c r="K69" t="s">
        <v>44</v>
      </c>
      <c r="L69" t="s">
        <v>74</v>
      </c>
      <c r="M69">
        <v>810</v>
      </c>
      <c r="N69">
        <v>1025</v>
      </c>
      <c r="O69" t="s">
        <v>49</v>
      </c>
      <c r="P69" t="s">
        <v>59</v>
      </c>
      <c r="Q69" t="s">
        <v>51</v>
      </c>
      <c r="R69">
        <v>1</v>
      </c>
      <c r="S69" s="1">
        <v>43479</v>
      </c>
      <c r="T69" s="1">
        <v>43607</v>
      </c>
      <c r="U69" t="s">
        <v>388</v>
      </c>
      <c r="V69" t="s">
        <v>39</v>
      </c>
      <c r="W69">
        <v>0</v>
      </c>
      <c r="X69">
        <v>0</v>
      </c>
      <c r="Y69">
        <v>40</v>
      </c>
      <c r="Z69">
        <v>0</v>
      </c>
      <c r="AA69" t="s">
        <v>1797</v>
      </c>
      <c r="AB69">
        <v>0</v>
      </c>
      <c r="AC69">
        <v>40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 t="s">
        <v>910</v>
      </c>
      <c r="AL69" t="s">
        <v>773</v>
      </c>
      <c r="AN69">
        <v>40</v>
      </c>
      <c r="AO69">
        <f>VLOOKUP(CONCATENATE(F69,TRIM(G69)),'Avg Attend'!$A$2:$D$252,4,FALSE)</f>
        <v>16.09</v>
      </c>
      <c r="AP69">
        <v>16.09</v>
      </c>
      <c r="AQ69" s="15">
        <f t="shared" si="1"/>
        <v>1.2259047619047621</v>
      </c>
    </row>
    <row r="70" spans="1:43" x14ac:dyDescent="0.25">
      <c r="A70" t="s">
        <v>1774</v>
      </c>
      <c r="B70" t="s">
        <v>32</v>
      </c>
      <c r="C70" t="s">
        <v>40</v>
      </c>
      <c r="D70" t="s">
        <v>41</v>
      </c>
      <c r="E70">
        <v>47672</v>
      </c>
      <c r="F70" t="s">
        <v>68</v>
      </c>
      <c r="G70">
        <v>9917</v>
      </c>
      <c r="H70">
        <v>701</v>
      </c>
      <c r="I70" t="s">
        <v>402</v>
      </c>
      <c r="J70" t="s">
        <v>35</v>
      </c>
      <c r="K70" t="s">
        <v>44</v>
      </c>
      <c r="L70" t="s">
        <v>72</v>
      </c>
      <c r="M70">
        <v>1310</v>
      </c>
      <c r="N70">
        <v>1525</v>
      </c>
      <c r="O70" t="s">
        <v>64</v>
      </c>
      <c r="P70">
        <v>475</v>
      </c>
      <c r="Q70" t="s">
        <v>65</v>
      </c>
      <c r="R70" t="s">
        <v>38</v>
      </c>
      <c r="S70" s="1">
        <v>43542</v>
      </c>
      <c r="T70" s="1">
        <v>43607</v>
      </c>
      <c r="U70" t="s">
        <v>398</v>
      </c>
      <c r="V70" t="s">
        <v>39</v>
      </c>
      <c r="W70">
        <v>0</v>
      </c>
      <c r="X70">
        <v>0</v>
      </c>
      <c r="Y70">
        <v>40</v>
      </c>
      <c r="Z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0.1</v>
      </c>
      <c r="AK70" t="s">
        <v>877</v>
      </c>
      <c r="AL70" t="s">
        <v>816</v>
      </c>
      <c r="AN70">
        <v>85</v>
      </c>
      <c r="AO70">
        <f>VLOOKUP(CONCATENATE(F70,TRIM(G70)),'Avg Attend'!$A$2:$D$252,4,FALSE)</f>
        <v>16.09</v>
      </c>
      <c r="AP70">
        <v>16.09</v>
      </c>
      <c r="AQ70" s="15">
        <f t="shared" si="1"/>
        <v>2.6050476190476193</v>
      </c>
    </row>
    <row r="71" spans="1:43" x14ac:dyDescent="0.25">
      <c r="A71" t="s">
        <v>1774</v>
      </c>
      <c r="B71" t="s">
        <v>32</v>
      </c>
      <c r="C71" t="s">
        <v>40</v>
      </c>
      <c r="D71" t="s">
        <v>41</v>
      </c>
      <c r="E71">
        <v>47623</v>
      </c>
      <c r="F71" t="s">
        <v>68</v>
      </c>
      <c r="G71">
        <v>9918</v>
      </c>
      <c r="H71">
        <v>701</v>
      </c>
      <c r="I71" t="s">
        <v>403</v>
      </c>
      <c r="J71" t="s">
        <v>35</v>
      </c>
      <c r="K71" t="s">
        <v>44</v>
      </c>
      <c r="L71" t="s">
        <v>72</v>
      </c>
      <c r="M71">
        <v>1310</v>
      </c>
      <c r="N71">
        <v>1525</v>
      </c>
      <c r="O71" t="s">
        <v>64</v>
      </c>
      <c r="P71">
        <v>475</v>
      </c>
      <c r="Q71" t="s">
        <v>65</v>
      </c>
      <c r="R71" t="s">
        <v>38</v>
      </c>
      <c r="S71" s="1">
        <v>43479</v>
      </c>
      <c r="T71" s="1">
        <v>43537</v>
      </c>
      <c r="U71" t="s">
        <v>398</v>
      </c>
      <c r="V71" t="s">
        <v>39</v>
      </c>
      <c r="W71">
        <v>0</v>
      </c>
      <c r="X71">
        <v>0</v>
      </c>
      <c r="Y71">
        <v>40</v>
      </c>
      <c r="Z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0.1</v>
      </c>
      <c r="AK71" t="s">
        <v>877</v>
      </c>
      <c r="AL71" t="s">
        <v>816</v>
      </c>
      <c r="AN71">
        <v>40</v>
      </c>
      <c r="AO71">
        <f>VLOOKUP(CONCATENATE(F71,TRIM(G71)),'Avg Attend'!$A$2:$D$252,4,FALSE)</f>
        <v>15.38</v>
      </c>
      <c r="AP71">
        <v>15.38</v>
      </c>
      <c r="AQ71" s="15">
        <f t="shared" si="1"/>
        <v>1.1718095238095239</v>
      </c>
    </row>
    <row r="72" spans="1:43" x14ac:dyDescent="0.25">
      <c r="A72" t="s">
        <v>1774</v>
      </c>
      <c r="B72" t="s">
        <v>32</v>
      </c>
      <c r="C72" t="s">
        <v>40</v>
      </c>
      <c r="D72" t="s">
        <v>41</v>
      </c>
      <c r="E72">
        <v>47238</v>
      </c>
      <c r="F72" t="s">
        <v>68</v>
      </c>
      <c r="G72">
        <v>9921</v>
      </c>
      <c r="H72">
        <v>201</v>
      </c>
      <c r="I72" t="s">
        <v>80</v>
      </c>
      <c r="J72" t="s">
        <v>76</v>
      </c>
      <c r="K72" t="s">
        <v>44</v>
      </c>
      <c r="L72" t="s">
        <v>72</v>
      </c>
      <c r="M72">
        <v>1310</v>
      </c>
      <c r="N72">
        <v>1525</v>
      </c>
      <c r="O72" t="s">
        <v>46</v>
      </c>
      <c r="P72">
        <v>234</v>
      </c>
      <c r="Q72" t="s">
        <v>47</v>
      </c>
      <c r="R72" t="s">
        <v>38</v>
      </c>
      <c r="S72" s="1">
        <v>43479</v>
      </c>
      <c r="T72" s="1">
        <v>43537</v>
      </c>
      <c r="U72" t="s">
        <v>385</v>
      </c>
      <c r="V72" t="s">
        <v>39</v>
      </c>
      <c r="W72">
        <v>0</v>
      </c>
      <c r="X72">
        <v>0</v>
      </c>
      <c r="Y72">
        <v>40</v>
      </c>
      <c r="Z72">
        <v>0</v>
      </c>
      <c r="AD72">
        <v>0</v>
      </c>
      <c r="AE72">
        <v>0</v>
      </c>
      <c r="AF72">
        <v>0</v>
      </c>
      <c r="AG72">
        <v>10</v>
      </c>
      <c r="AH72">
        <v>0</v>
      </c>
      <c r="AI72">
        <v>0</v>
      </c>
      <c r="AJ72">
        <v>0.1</v>
      </c>
      <c r="AK72" t="s">
        <v>877</v>
      </c>
      <c r="AL72" t="s">
        <v>1781</v>
      </c>
      <c r="AN72">
        <v>40</v>
      </c>
      <c r="AO72">
        <f>VLOOKUP(CONCATENATE(F72,TRIM(G72)),'Avg Attend'!$A$2:$D$252,4,FALSE)</f>
        <v>12.85</v>
      </c>
      <c r="AP72">
        <v>12.85</v>
      </c>
      <c r="AQ72" s="15">
        <f t="shared" si="1"/>
        <v>0.97904761904761906</v>
      </c>
    </row>
    <row r="73" spans="1:43" x14ac:dyDescent="0.25">
      <c r="A73" t="s">
        <v>1774</v>
      </c>
      <c r="B73" t="s">
        <v>32</v>
      </c>
      <c r="C73" t="s">
        <v>40</v>
      </c>
      <c r="D73" t="s">
        <v>41</v>
      </c>
      <c r="E73">
        <v>47624</v>
      </c>
      <c r="F73" t="s">
        <v>68</v>
      </c>
      <c r="G73">
        <v>9921</v>
      </c>
      <c r="H73">
        <v>401</v>
      </c>
      <c r="I73" t="s">
        <v>80</v>
      </c>
      <c r="J73" t="s">
        <v>73</v>
      </c>
      <c r="K73" t="s">
        <v>44</v>
      </c>
      <c r="L73" t="s">
        <v>189</v>
      </c>
      <c r="M73">
        <v>1410</v>
      </c>
      <c r="N73">
        <v>1625</v>
      </c>
      <c r="O73" t="s">
        <v>55</v>
      </c>
      <c r="P73">
        <v>1203</v>
      </c>
      <c r="Q73" t="s">
        <v>56</v>
      </c>
      <c r="R73" t="s">
        <v>38</v>
      </c>
      <c r="S73" s="1">
        <v>43543</v>
      </c>
      <c r="T73" s="1">
        <v>43606</v>
      </c>
      <c r="U73" t="s">
        <v>395</v>
      </c>
      <c r="V73" t="s">
        <v>39</v>
      </c>
      <c r="W73">
        <v>0</v>
      </c>
      <c r="X73">
        <v>0</v>
      </c>
      <c r="Y73">
        <v>40</v>
      </c>
      <c r="Z73">
        <v>0</v>
      </c>
      <c r="AD73">
        <v>0</v>
      </c>
      <c r="AE73">
        <v>0</v>
      </c>
      <c r="AF73">
        <v>0</v>
      </c>
      <c r="AG73">
        <v>10</v>
      </c>
      <c r="AH73">
        <v>0</v>
      </c>
      <c r="AI73">
        <v>0</v>
      </c>
      <c r="AJ73">
        <v>0.1</v>
      </c>
      <c r="AK73" t="s">
        <v>1784</v>
      </c>
      <c r="AL73" t="s">
        <v>807</v>
      </c>
      <c r="AN73">
        <v>85</v>
      </c>
      <c r="AO73">
        <f>VLOOKUP(CONCATENATE(F73,TRIM(G73)),'Avg Attend'!$A$2:$D$252,4,FALSE)</f>
        <v>12.85</v>
      </c>
      <c r="AP73">
        <v>12.85</v>
      </c>
      <c r="AQ73" s="15">
        <f t="shared" si="1"/>
        <v>2.0804761904761904</v>
      </c>
    </row>
    <row r="74" spans="1:43" x14ac:dyDescent="0.25">
      <c r="A74" t="s">
        <v>1774</v>
      </c>
      <c r="B74" t="s">
        <v>32</v>
      </c>
      <c r="C74" t="s">
        <v>40</v>
      </c>
      <c r="D74" t="s">
        <v>41</v>
      </c>
      <c r="E74">
        <v>47237</v>
      </c>
      <c r="F74" t="s">
        <v>68</v>
      </c>
      <c r="G74">
        <v>9921</v>
      </c>
      <c r="H74">
        <v>701</v>
      </c>
      <c r="I74" t="s">
        <v>80</v>
      </c>
      <c r="J74" t="s">
        <v>35</v>
      </c>
      <c r="K74" t="s">
        <v>44</v>
      </c>
      <c r="L74" t="s">
        <v>189</v>
      </c>
      <c r="M74">
        <v>1040</v>
      </c>
      <c r="N74">
        <v>1255</v>
      </c>
      <c r="O74" t="s">
        <v>64</v>
      </c>
      <c r="P74">
        <v>470</v>
      </c>
      <c r="Q74" t="s">
        <v>65</v>
      </c>
      <c r="R74" t="s">
        <v>38</v>
      </c>
      <c r="S74" s="1">
        <v>43543</v>
      </c>
      <c r="T74" s="1">
        <v>43606</v>
      </c>
      <c r="U74" t="s">
        <v>404</v>
      </c>
      <c r="V74" t="s">
        <v>39</v>
      </c>
      <c r="W74">
        <v>0</v>
      </c>
      <c r="X74">
        <v>0</v>
      </c>
      <c r="Y74">
        <v>40</v>
      </c>
      <c r="Z74">
        <v>0</v>
      </c>
      <c r="AD74">
        <v>0</v>
      </c>
      <c r="AE74">
        <v>0</v>
      </c>
      <c r="AF74">
        <v>0</v>
      </c>
      <c r="AG74">
        <v>10</v>
      </c>
      <c r="AH74">
        <v>0</v>
      </c>
      <c r="AI74">
        <v>0</v>
      </c>
      <c r="AJ74">
        <v>9.7100000000000006E-2</v>
      </c>
      <c r="AK74" t="s">
        <v>889</v>
      </c>
      <c r="AL74" t="s">
        <v>795</v>
      </c>
      <c r="AN74">
        <v>85</v>
      </c>
      <c r="AO74">
        <f>VLOOKUP(CONCATENATE(F74,TRIM(G74)),'Avg Attend'!$A$2:$D$252,4,FALSE)</f>
        <v>12.85</v>
      </c>
      <c r="AP74">
        <v>12.85</v>
      </c>
      <c r="AQ74" s="15">
        <f t="shared" si="1"/>
        <v>2.0804761904761904</v>
      </c>
    </row>
    <row r="75" spans="1:43" x14ac:dyDescent="0.25">
      <c r="A75" t="s">
        <v>1774</v>
      </c>
      <c r="B75" t="s">
        <v>32</v>
      </c>
      <c r="C75" t="s">
        <v>40</v>
      </c>
      <c r="D75" t="s">
        <v>41</v>
      </c>
      <c r="E75">
        <v>47625</v>
      </c>
      <c r="F75" t="s">
        <v>68</v>
      </c>
      <c r="G75">
        <v>9922</v>
      </c>
      <c r="H75">
        <v>701</v>
      </c>
      <c r="I75" t="s">
        <v>223</v>
      </c>
      <c r="J75" t="s">
        <v>35</v>
      </c>
      <c r="K75" t="s">
        <v>44</v>
      </c>
      <c r="L75" t="s">
        <v>45</v>
      </c>
      <c r="M75">
        <v>1040</v>
      </c>
      <c r="N75">
        <v>1255</v>
      </c>
      <c r="O75" t="s">
        <v>64</v>
      </c>
      <c r="P75">
        <v>474</v>
      </c>
      <c r="Q75" t="s">
        <v>65</v>
      </c>
      <c r="R75" t="s">
        <v>38</v>
      </c>
      <c r="S75" s="1">
        <v>43509</v>
      </c>
      <c r="T75" s="1">
        <v>43538</v>
      </c>
      <c r="U75" t="s">
        <v>398</v>
      </c>
      <c r="V75" t="s">
        <v>39</v>
      </c>
      <c r="W75">
        <v>0</v>
      </c>
      <c r="X75">
        <v>0</v>
      </c>
      <c r="Y75">
        <v>40</v>
      </c>
      <c r="Z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0.1</v>
      </c>
      <c r="AK75" t="s">
        <v>889</v>
      </c>
      <c r="AL75" t="s">
        <v>821</v>
      </c>
      <c r="AN75">
        <v>170</v>
      </c>
      <c r="AO75">
        <f>VLOOKUP(CONCATENATE(F75,TRIM(G75)),'Avg Attend'!$A$2:$D$252,4,FALSE)</f>
        <v>12.27</v>
      </c>
      <c r="AP75">
        <v>12.27</v>
      </c>
      <c r="AQ75" s="15">
        <f t="shared" si="1"/>
        <v>3.9731428571428573</v>
      </c>
    </row>
    <row r="76" spans="1:43" x14ac:dyDescent="0.25">
      <c r="A76" t="s">
        <v>1774</v>
      </c>
      <c r="B76" t="s">
        <v>32</v>
      </c>
      <c r="C76" t="s">
        <v>40</v>
      </c>
      <c r="D76" t="s">
        <v>41</v>
      </c>
      <c r="E76">
        <v>47240</v>
      </c>
      <c r="F76" t="s">
        <v>68</v>
      </c>
      <c r="G76">
        <v>9928</v>
      </c>
      <c r="H76">
        <v>401</v>
      </c>
      <c r="I76" t="s">
        <v>81</v>
      </c>
      <c r="J76" t="s">
        <v>73</v>
      </c>
      <c r="K76" t="s">
        <v>44</v>
      </c>
      <c r="L76" t="s">
        <v>74</v>
      </c>
      <c r="M76">
        <v>810</v>
      </c>
      <c r="N76">
        <v>1025</v>
      </c>
      <c r="O76" t="s">
        <v>55</v>
      </c>
      <c r="P76">
        <v>1102</v>
      </c>
      <c r="Q76" t="s">
        <v>56</v>
      </c>
      <c r="R76" t="s">
        <v>38</v>
      </c>
      <c r="S76" s="1">
        <v>43479</v>
      </c>
      <c r="T76" s="1">
        <v>43603</v>
      </c>
      <c r="U76" t="s">
        <v>383</v>
      </c>
      <c r="V76" t="s">
        <v>39</v>
      </c>
      <c r="W76">
        <v>0</v>
      </c>
      <c r="X76">
        <v>0</v>
      </c>
      <c r="Y76">
        <v>40</v>
      </c>
      <c r="Z76">
        <v>0</v>
      </c>
      <c r="AD76">
        <v>0</v>
      </c>
      <c r="AE76">
        <v>0</v>
      </c>
      <c r="AF76">
        <v>0</v>
      </c>
      <c r="AG76">
        <v>10</v>
      </c>
      <c r="AH76">
        <v>0</v>
      </c>
      <c r="AI76">
        <v>0</v>
      </c>
      <c r="AJ76">
        <v>0.1</v>
      </c>
      <c r="AK76" t="s">
        <v>910</v>
      </c>
      <c r="AL76" t="s">
        <v>765</v>
      </c>
      <c r="AN76">
        <v>40</v>
      </c>
      <c r="AO76">
        <f>VLOOKUP(CONCATENATE(F76,TRIM(G76)),'Avg Attend'!$A$2:$D$252,4,FALSE)</f>
        <v>16.72</v>
      </c>
      <c r="AP76">
        <v>16.72</v>
      </c>
      <c r="AQ76" s="15">
        <f t="shared" si="1"/>
        <v>1.2739047619047619</v>
      </c>
    </row>
    <row r="77" spans="1:43" x14ac:dyDescent="0.25">
      <c r="A77" t="s">
        <v>1774</v>
      </c>
      <c r="B77" t="s">
        <v>32</v>
      </c>
      <c r="C77" t="s">
        <v>40</v>
      </c>
      <c r="D77" t="s">
        <v>41</v>
      </c>
      <c r="E77">
        <v>47901</v>
      </c>
      <c r="F77" t="s">
        <v>68</v>
      </c>
      <c r="G77">
        <v>9928</v>
      </c>
      <c r="H77">
        <v>501</v>
      </c>
      <c r="I77" t="s">
        <v>81</v>
      </c>
      <c r="J77" t="s">
        <v>35</v>
      </c>
      <c r="K77" t="s">
        <v>44</v>
      </c>
      <c r="L77" t="s">
        <v>189</v>
      </c>
      <c r="M77">
        <v>1040</v>
      </c>
      <c r="N77">
        <v>1255</v>
      </c>
      <c r="O77" t="s">
        <v>49</v>
      </c>
      <c r="P77" t="s">
        <v>50</v>
      </c>
      <c r="Q77" t="s">
        <v>47</v>
      </c>
      <c r="R77" t="s">
        <v>38</v>
      </c>
      <c r="S77" s="1">
        <v>43479</v>
      </c>
      <c r="T77" s="1">
        <v>43607</v>
      </c>
      <c r="U77" t="s">
        <v>406</v>
      </c>
      <c r="V77" t="s">
        <v>39</v>
      </c>
      <c r="W77">
        <v>0</v>
      </c>
      <c r="X77">
        <v>0</v>
      </c>
      <c r="Y77">
        <v>40</v>
      </c>
      <c r="Z77">
        <v>0</v>
      </c>
      <c r="AA77" t="s">
        <v>1799</v>
      </c>
      <c r="AB77">
        <v>0</v>
      </c>
      <c r="AC77">
        <v>40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 t="s">
        <v>889</v>
      </c>
      <c r="AL77" t="s">
        <v>792</v>
      </c>
      <c r="AN77">
        <v>85</v>
      </c>
      <c r="AO77">
        <f>VLOOKUP(CONCATENATE(F77,TRIM(G77)),'Avg Attend'!$A$2:$D$252,4,FALSE)</f>
        <v>16.72</v>
      </c>
      <c r="AP77">
        <v>16.72</v>
      </c>
      <c r="AQ77" s="15">
        <f t="shared" si="1"/>
        <v>2.7070476190476187</v>
      </c>
    </row>
    <row r="78" spans="1:43" x14ac:dyDescent="0.25">
      <c r="A78" t="s">
        <v>1774</v>
      </c>
      <c r="B78" t="s">
        <v>32</v>
      </c>
      <c r="C78" t="s">
        <v>40</v>
      </c>
      <c r="D78" t="s">
        <v>41</v>
      </c>
      <c r="E78">
        <v>47242</v>
      </c>
      <c r="F78" t="s">
        <v>68</v>
      </c>
      <c r="G78">
        <v>9928</v>
      </c>
      <c r="H78">
        <v>701</v>
      </c>
      <c r="I78" t="s">
        <v>81</v>
      </c>
      <c r="J78" t="s">
        <v>35</v>
      </c>
      <c r="K78" t="s">
        <v>44</v>
      </c>
      <c r="L78" t="s">
        <v>72</v>
      </c>
      <c r="M78">
        <v>1540</v>
      </c>
      <c r="N78">
        <v>1755</v>
      </c>
      <c r="O78" t="s">
        <v>64</v>
      </c>
      <c r="P78">
        <v>471</v>
      </c>
      <c r="Q78" t="s">
        <v>65</v>
      </c>
      <c r="R78" t="s">
        <v>38</v>
      </c>
      <c r="S78" s="1">
        <v>43542</v>
      </c>
      <c r="T78" s="1">
        <v>43607</v>
      </c>
      <c r="U78" t="s">
        <v>392</v>
      </c>
      <c r="V78" t="s">
        <v>39</v>
      </c>
      <c r="W78">
        <v>0</v>
      </c>
      <c r="X78">
        <v>0</v>
      </c>
      <c r="Y78">
        <v>40</v>
      </c>
      <c r="Z78">
        <v>0</v>
      </c>
      <c r="AD78">
        <v>0</v>
      </c>
      <c r="AE78">
        <v>0</v>
      </c>
      <c r="AF78">
        <v>0</v>
      </c>
      <c r="AG78">
        <v>10</v>
      </c>
      <c r="AH78">
        <v>0</v>
      </c>
      <c r="AI78">
        <v>0</v>
      </c>
      <c r="AJ78">
        <v>0.1</v>
      </c>
      <c r="AK78" t="s">
        <v>1800</v>
      </c>
      <c r="AL78" t="s">
        <v>769</v>
      </c>
      <c r="AN78">
        <v>45</v>
      </c>
      <c r="AO78">
        <f>VLOOKUP(CONCATENATE(F78,TRIM(G78)),'Avg Attend'!$A$2:$D$252,4,FALSE)</f>
        <v>16.72</v>
      </c>
      <c r="AP78">
        <v>16.72</v>
      </c>
      <c r="AQ78" s="15">
        <f t="shared" si="1"/>
        <v>1.4331428571428571</v>
      </c>
    </row>
    <row r="79" spans="1:43" x14ac:dyDescent="0.25">
      <c r="A79" t="s">
        <v>1774</v>
      </c>
      <c r="B79" t="s">
        <v>32</v>
      </c>
      <c r="C79" t="s">
        <v>40</v>
      </c>
      <c r="D79" t="s">
        <v>41</v>
      </c>
      <c r="E79">
        <v>47628</v>
      </c>
      <c r="F79" t="s">
        <v>68</v>
      </c>
      <c r="G79">
        <v>9932</v>
      </c>
      <c r="H79">
        <v>201</v>
      </c>
      <c r="I79" t="s">
        <v>224</v>
      </c>
      <c r="J79" t="s">
        <v>35</v>
      </c>
      <c r="K79" t="s">
        <v>44</v>
      </c>
      <c r="L79" t="s">
        <v>72</v>
      </c>
      <c r="M79">
        <v>1310</v>
      </c>
      <c r="N79">
        <v>1525</v>
      </c>
      <c r="O79" t="s">
        <v>46</v>
      </c>
      <c r="P79">
        <v>234</v>
      </c>
      <c r="Q79" t="s">
        <v>47</v>
      </c>
      <c r="R79" t="s">
        <v>38</v>
      </c>
      <c r="S79" s="1">
        <v>43542</v>
      </c>
      <c r="T79" s="1">
        <v>43607</v>
      </c>
      <c r="U79" t="s">
        <v>385</v>
      </c>
      <c r="V79" t="s">
        <v>39</v>
      </c>
      <c r="W79">
        <v>0</v>
      </c>
      <c r="X79">
        <v>0</v>
      </c>
      <c r="Y79">
        <v>40</v>
      </c>
      <c r="Z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0.1</v>
      </c>
      <c r="AK79" t="s">
        <v>877</v>
      </c>
      <c r="AL79" t="s">
        <v>1781</v>
      </c>
      <c r="AN79">
        <v>85</v>
      </c>
      <c r="AO79">
        <f>VLOOKUP(CONCATENATE(F79,TRIM(G79)),'Avg Attend'!$A$2:$D$252,4,FALSE)</f>
        <v>17.96</v>
      </c>
      <c r="AP79">
        <v>17.96</v>
      </c>
      <c r="AQ79" s="15">
        <f t="shared" si="1"/>
        <v>2.9078095238095241</v>
      </c>
    </row>
    <row r="80" spans="1:43" x14ac:dyDescent="0.25">
      <c r="A80" t="s">
        <v>1774</v>
      </c>
      <c r="B80" t="s">
        <v>32</v>
      </c>
      <c r="C80" t="s">
        <v>40</v>
      </c>
      <c r="D80" t="s">
        <v>41</v>
      </c>
      <c r="E80">
        <v>48175</v>
      </c>
      <c r="F80" t="s">
        <v>68</v>
      </c>
      <c r="G80">
        <v>9932</v>
      </c>
      <c r="H80">
        <v>401</v>
      </c>
      <c r="I80" t="s">
        <v>224</v>
      </c>
      <c r="J80" t="s">
        <v>35</v>
      </c>
      <c r="K80" t="s">
        <v>44</v>
      </c>
      <c r="L80" t="s">
        <v>45</v>
      </c>
      <c r="M80">
        <v>1110</v>
      </c>
      <c r="N80">
        <v>1325</v>
      </c>
      <c r="O80" t="s">
        <v>55</v>
      </c>
      <c r="P80">
        <v>1102</v>
      </c>
      <c r="Q80" t="s">
        <v>56</v>
      </c>
      <c r="R80" t="s">
        <v>38</v>
      </c>
      <c r="S80" s="1">
        <v>43542</v>
      </c>
      <c r="T80" s="1">
        <v>43578</v>
      </c>
      <c r="U80" t="s">
        <v>383</v>
      </c>
      <c r="V80" t="s">
        <v>39</v>
      </c>
      <c r="W80">
        <v>0</v>
      </c>
      <c r="X80">
        <v>0</v>
      </c>
      <c r="Y80">
        <v>40</v>
      </c>
      <c r="Z80">
        <v>0</v>
      </c>
      <c r="AD80">
        <v>0</v>
      </c>
      <c r="AE80">
        <v>0</v>
      </c>
      <c r="AF80">
        <v>0</v>
      </c>
      <c r="AG80">
        <v>10</v>
      </c>
      <c r="AH80">
        <v>0</v>
      </c>
      <c r="AI80">
        <v>0</v>
      </c>
      <c r="AJ80">
        <v>0.1</v>
      </c>
      <c r="AK80" t="s">
        <v>1780</v>
      </c>
      <c r="AL80" t="s">
        <v>765</v>
      </c>
      <c r="AN80">
        <v>45</v>
      </c>
      <c r="AO80">
        <f>VLOOKUP(CONCATENATE(F80,TRIM(G80)),'Avg Attend'!$A$2:$D$252,4,FALSE)</f>
        <v>17.96</v>
      </c>
      <c r="AP80">
        <v>17.96</v>
      </c>
      <c r="AQ80" s="15">
        <f t="shared" si="1"/>
        <v>1.5394285714285716</v>
      </c>
    </row>
    <row r="81" spans="1:43" x14ac:dyDescent="0.25">
      <c r="A81" t="s">
        <v>1774</v>
      </c>
      <c r="B81" t="s">
        <v>32</v>
      </c>
      <c r="C81" t="s">
        <v>40</v>
      </c>
      <c r="D81" t="s">
        <v>41</v>
      </c>
      <c r="E81">
        <v>47958</v>
      </c>
      <c r="F81" t="s">
        <v>68</v>
      </c>
      <c r="G81">
        <v>9932</v>
      </c>
      <c r="H81">
        <v>501</v>
      </c>
      <c r="I81" t="s">
        <v>224</v>
      </c>
      <c r="J81" t="s">
        <v>35</v>
      </c>
      <c r="K81" t="s">
        <v>44</v>
      </c>
      <c r="L81" t="s">
        <v>45</v>
      </c>
      <c r="M81">
        <v>1310</v>
      </c>
      <c r="N81">
        <v>1525</v>
      </c>
      <c r="O81" t="s">
        <v>49</v>
      </c>
      <c r="P81">
        <v>514</v>
      </c>
      <c r="Q81" t="s">
        <v>51</v>
      </c>
      <c r="R81" t="s">
        <v>38</v>
      </c>
      <c r="S81" s="1">
        <v>43542</v>
      </c>
      <c r="T81" s="1">
        <v>43578</v>
      </c>
      <c r="U81" t="s">
        <v>400</v>
      </c>
      <c r="V81" t="s">
        <v>39</v>
      </c>
      <c r="W81">
        <v>0</v>
      </c>
      <c r="X81">
        <v>0</v>
      </c>
      <c r="Y81">
        <v>40</v>
      </c>
      <c r="Z81">
        <v>0</v>
      </c>
      <c r="AD81">
        <v>0</v>
      </c>
      <c r="AE81">
        <v>0</v>
      </c>
      <c r="AF81">
        <v>0</v>
      </c>
      <c r="AG81">
        <v>10</v>
      </c>
      <c r="AH81">
        <v>0</v>
      </c>
      <c r="AI81">
        <v>0</v>
      </c>
      <c r="AJ81">
        <v>0.1</v>
      </c>
      <c r="AK81" t="s">
        <v>877</v>
      </c>
      <c r="AL81" t="s">
        <v>774</v>
      </c>
      <c r="AN81">
        <v>170</v>
      </c>
      <c r="AO81">
        <f>VLOOKUP(CONCATENATE(F81,TRIM(G81)),'Avg Attend'!$A$2:$D$252,4,FALSE)</f>
        <v>17.96</v>
      </c>
      <c r="AP81">
        <v>17.96</v>
      </c>
      <c r="AQ81" s="15">
        <f t="shared" si="1"/>
        <v>5.8156190476190481</v>
      </c>
    </row>
    <row r="82" spans="1:43" x14ac:dyDescent="0.25">
      <c r="A82" t="s">
        <v>1774</v>
      </c>
      <c r="B82" t="s">
        <v>32</v>
      </c>
      <c r="C82" t="s">
        <v>40</v>
      </c>
      <c r="D82" t="s">
        <v>41</v>
      </c>
      <c r="E82">
        <v>47629</v>
      </c>
      <c r="F82" t="s">
        <v>68</v>
      </c>
      <c r="G82">
        <v>9932</v>
      </c>
      <c r="H82">
        <v>701</v>
      </c>
      <c r="I82" t="s">
        <v>224</v>
      </c>
      <c r="J82" t="s">
        <v>35</v>
      </c>
      <c r="K82" t="s">
        <v>44</v>
      </c>
      <c r="L82" t="s">
        <v>45</v>
      </c>
      <c r="M82">
        <v>810</v>
      </c>
      <c r="N82">
        <v>1025</v>
      </c>
      <c r="O82" t="s">
        <v>64</v>
      </c>
      <c r="P82">
        <v>471</v>
      </c>
      <c r="Q82" t="s">
        <v>65</v>
      </c>
      <c r="R82" t="s">
        <v>38</v>
      </c>
      <c r="S82" s="1">
        <v>43579</v>
      </c>
      <c r="T82" s="1">
        <v>43607</v>
      </c>
      <c r="U82" t="s">
        <v>390</v>
      </c>
      <c r="V82" t="s">
        <v>39</v>
      </c>
      <c r="W82">
        <v>0</v>
      </c>
      <c r="X82">
        <v>0</v>
      </c>
      <c r="Y82">
        <v>40</v>
      </c>
      <c r="Z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0.1</v>
      </c>
      <c r="AK82" t="s">
        <v>910</v>
      </c>
      <c r="AL82" t="s">
        <v>769</v>
      </c>
      <c r="AN82">
        <v>42.5</v>
      </c>
      <c r="AO82">
        <f>VLOOKUP(CONCATENATE(F82,TRIM(G82)),'Avg Attend'!$A$2:$D$252,4,FALSE)</f>
        <v>17.96</v>
      </c>
      <c r="AP82">
        <v>17.96</v>
      </c>
      <c r="AQ82" s="15">
        <f t="shared" si="1"/>
        <v>1.453904761904762</v>
      </c>
    </row>
    <row r="83" spans="1:43" x14ac:dyDescent="0.25">
      <c r="A83" t="s">
        <v>1774</v>
      </c>
      <c r="B83" t="s">
        <v>32</v>
      </c>
      <c r="C83" t="s">
        <v>40</v>
      </c>
      <c r="D83" t="s">
        <v>41</v>
      </c>
      <c r="E83">
        <v>48174</v>
      </c>
      <c r="F83" t="s">
        <v>68</v>
      </c>
      <c r="G83">
        <v>9932</v>
      </c>
      <c r="H83">
        <v>702</v>
      </c>
      <c r="I83" t="s">
        <v>224</v>
      </c>
      <c r="J83" t="s">
        <v>35</v>
      </c>
      <c r="K83" t="s">
        <v>44</v>
      </c>
      <c r="L83" t="s">
        <v>45</v>
      </c>
      <c r="M83">
        <v>1040</v>
      </c>
      <c r="N83">
        <v>1255</v>
      </c>
      <c r="O83" t="s">
        <v>64</v>
      </c>
      <c r="P83">
        <v>476</v>
      </c>
      <c r="Q83" t="s">
        <v>65</v>
      </c>
      <c r="R83" t="s">
        <v>38</v>
      </c>
      <c r="S83" s="1">
        <v>43479</v>
      </c>
      <c r="T83" s="1">
        <v>43508</v>
      </c>
      <c r="U83" t="s">
        <v>390</v>
      </c>
      <c r="V83" t="s">
        <v>39</v>
      </c>
      <c r="W83">
        <v>0</v>
      </c>
      <c r="X83">
        <v>0</v>
      </c>
      <c r="Y83">
        <v>40</v>
      </c>
      <c r="Z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0.1</v>
      </c>
      <c r="AK83" t="s">
        <v>889</v>
      </c>
      <c r="AL83" t="s">
        <v>789</v>
      </c>
      <c r="AN83">
        <v>40</v>
      </c>
      <c r="AO83">
        <f>VLOOKUP(CONCATENATE(F83,TRIM(G83)),'Avg Attend'!$A$2:$D$252,4,FALSE)</f>
        <v>17.96</v>
      </c>
      <c r="AP83">
        <v>17.96</v>
      </c>
      <c r="AQ83" s="15">
        <f t="shared" si="1"/>
        <v>1.3683809523809525</v>
      </c>
    </row>
    <row r="84" spans="1:43" x14ac:dyDescent="0.25">
      <c r="A84" t="s">
        <v>1774</v>
      </c>
      <c r="B84" t="s">
        <v>32</v>
      </c>
      <c r="C84" t="s">
        <v>40</v>
      </c>
      <c r="D84" t="s">
        <v>41</v>
      </c>
      <c r="E84">
        <v>45844</v>
      </c>
      <c r="F84" t="s">
        <v>68</v>
      </c>
      <c r="G84">
        <v>9933</v>
      </c>
      <c r="H84">
        <v>701</v>
      </c>
      <c r="I84" t="s">
        <v>823</v>
      </c>
      <c r="J84" t="s">
        <v>35</v>
      </c>
      <c r="K84" t="s">
        <v>44</v>
      </c>
      <c r="L84" t="s">
        <v>45</v>
      </c>
      <c r="M84">
        <v>1040</v>
      </c>
      <c r="N84">
        <v>1255</v>
      </c>
      <c r="O84" t="s">
        <v>64</v>
      </c>
      <c r="P84">
        <v>474</v>
      </c>
      <c r="Q84" t="s">
        <v>65</v>
      </c>
      <c r="R84" t="s">
        <v>38</v>
      </c>
      <c r="S84" s="1">
        <v>43542</v>
      </c>
      <c r="T84" s="1">
        <v>43578</v>
      </c>
      <c r="U84" t="s">
        <v>398</v>
      </c>
      <c r="V84" t="s">
        <v>39</v>
      </c>
      <c r="W84">
        <v>0</v>
      </c>
      <c r="X84">
        <v>0</v>
      </c>
      <c r="Y84">
        <v>40</v>
      </c>
      <c r="Z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0.1</v>
      </c>
      <c r="AK84" t="s">
        <v>889</v>
      </c>
      <c r="AL84" t="s">
        <v>821</v>
      </c>
      <c r="AN84">
        <v>170</v>
      </c>
      <c r="AO84">
        <f>VLOOKUP(CONCATENATE(F84,TRIM(G84)),'Avg Attend'!$A$2:$D$252,4,FALSE)</f>
        <v>15.14</v>
      </c>
      <c r="AP84">
        <v>15.14</v>
      </c>
      <c r="AQ84" s="15">
        <f t="shared" si="1"/>
        <v>4.9024761904761904</v>
      </c>
    </row>
    <row r="85" spans="1:43" x14ac:dyDescent="0.25">
      <c r="A85" t="s">
        <v>1774</v>
      </c>
      <c r="B85" t="s">
        <v>32</v>
      </c>
      <c r="C85" t="s">
        <v>40</v>
      </c>
      <c r="D85" t="s">
        <v>41</v>
      </c>
      <c r="E85">
        <v>44855</v>
      </c>
      <c r="F85" t="s">
        <v>68</v>
      </c>
      <c r="G85">
        <v>9934</v>
      </c>
      <c r="H85">
        <v>701</v>
      </c>
      <c r="I85" t="s">
        <v>824</v>
      </c>
      <c r="J85" t="s">
        <v>35</v>
      </c>
      <c r="K85" t="s">
        <v>44</v>
      </c>
      <c r="L85" t="s">
        <v>45</v>
      </c>
      <c r="M85">
        <v>1040</v>
      </c>
      <c r="N85">
        <v>1255</v>
      </c>
      <c r="O85" t="s">
        <v>64</v>
      </c>
      <c r="P85">
        <v>474</v>
      </c>
      <c r="Q85" t="s">
        <v>65</v>
      </c>
      <c r="R85" t="s">
        <v>38</v>
      </c>
      <c r="S85" s="1">
        <v>43579</v>
      </c>
      <c r="T85" s="1">
        <v>43607</v>
      </c>
      <c r="U85" t="s">
        <v>398</v>
      </c>
      <c r="V85" t="s">
        <v>39</v>
      </c>
      <c r="W85">
        <v>0</v>
      </c>
      <c r="X85">
        <v>0</v>
      </c>
      <c r="Y85">
        <v>40</v>
      </c>
      <c r="Z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0.1</v>
      </c>
      <c r="AK85" t="s">
        <v>889</v>
      </c>
      <c r="AL85" t="s">
        <v>821</v>
      </c>
      <c r="AN85">
        <v>170</v>
      </c>
      <c r="AO85">
        <f>VLOOKUP(CONCATENATE(F85,TRIM(G85)),'Avg Attend'!$A$2:$D$252,4,FALSE)</f>
        <v>9.32</v>
      </c>
      <c r="AP85">
        <v>9.32</v>
      </c>
      <c r="AQ85" s="15">
        <f t="shared" si="1"/>
        <v>3.0179047619047621</v>
      </c>
    </row>
    <row r="86" spans="1:43" x14ac:dyDescent="0.25">
      <c r="A86" t="s">
        <v>1774</v>
      </c>
      <c r="B86" t="s">
        <v>32</v>
      </c>
      <c r="C86" t="s">
        <v>40</v>
      </c>
      <c r="D86" t="s">
        <v>41</v>
      </c>
      <c r="E86">
        <v>45219</v>
      </c>
      <c r="F86" t="s">
        <v>68</v>
      </c>
      <c r="G86">
        <v>9935</v>
      </c>
      <c r="H86">
        <v>701</v>
      </c>
      <c r="I86" t="s">
        <v>225</v>
      </c>
      <c r="J86" t="s">
        <v>35</v>
      </c>
      <c r="K86" t="s">
        <v>44</v>
      </c>
      <c r="L86" t="s">
        <v>45</v>
      </c>
      <c r="M86">
        <v>1040</v>
      </c>
      <c r="N86">
        <v>1255</v>
      </c>
      <c r="O86" t="s">
        <v>64</v>
      </c>
      <c r="P86">
        <v>474</v>
      </c>
      <c r="Q86" t="s">
        <v>65</v>
      </c>
      <c r="R86" t="s">
        <v>38</v>
      </c>
      <c r="S86" s="1">
        <v>43479</v>
      </c>
      <c r="T86" s="1">
        <v>43508</v>
      </c>
      <c r="U86" t="s">
        <v>398</v>
      </c>
      <c r="V86" t="s">
        <v>39</v>
      </c>
      <c r="W86">
        <v>0</v>
      </c>
      <c r="X86">
        <v>0</v>
      </c>
      <c r="Y86">
        <v>40</v>
      </c>
      <c r="Z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0.1</v>
      </c>
      <c r="AK86" t="s">
        <v>889</v>
      </c>
      <c r="AL86" t="s">
        <v>821</v>
      </c>
      <c r="AN86">
        <v>170</v>
      </c>
      <c r="AO86">
        <f>VLOOKUP(CONCATENATE(F86,TRIM(G86)),'Avg Attend'!$A$2:$D$252,4,FALSE)</f>
        <v>10.16</v>
      </c>
      <c r="AP86">
        <v>10.16</v>
      </c>
      <c r="AQ86" s="15">
        <f t="shared" si="1"/>
        <v>3.2899047619047619</v>
      </c>
    </row>
    <row r="87" spans="1:43" x14ac:dyDescent="0.25">
      <c r="A87" t="s">
        <v>1774</v>
      </c>
      <c r="B87" t="s">
        <v>32</v>
      </c>
      <c r="C87" t="s">
        <v>40</v>
      </c>
      <c r="D87" t="s">
        <v>41</v>
      </c>
      <c r="E87">
        <v>47632</v>
      </c>
      <c r="F87" t="s">
        <v>68</v>
      </c>
      <c r="G87">
        <v>9936</v>
      </c>
      <c r="H87">
        <v>701</v>
      </c>
      <c r="I87" t="s">
        <v>405</v>
      </c>
      <c r="J87" t="s">
        <v>35</v>
      </c>
      <c r="K87" t="s">
        <v>44</v>
      </c>
      <c r="L87" t="s">
        <v>72</v>
      </c>
      <c r="M87">
        <v>1540</v>
      </c>
      <c r="N87">
        <v>1755</v>
      </c>
      <c r="O87" t="s">
        <v>64</v>
      </c>
      <c r="P87">
        <v>471</v>
      </c>
      <c r="Q87" t="s">
        <v>65</v>
      </c>
      <c r="R87" t="s">
        <v>38</v>
      </c>
      <c r="S87" s="1">
        <v>43479</v>
      </c>
      <c r="T87" s="1">
        <v>43537</v>
      </c>
      <c r="U87" t="s">
        <v>392</v>
      </c>
      <c r="V87" t="s">
        <v>39</v>
      </c>
      <c r="W87">
        <v>0</v>
      </c>
      <c r="X87">
        <v>0</v>
      </c>
      <c r="Y87">
        <v>40</v>
      </c>
      <c r="Z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0.1</v>
      </c>
      <c r="AK87" t="s">
        <v>1800</v>
      </c>
      <c r="AL87" t="s">
        <v>769</v>
      </c>
      <c r="AN87">
        <v>85</v>
      </c>
      <c r="AO87">
        <f>VLOOKUP(CONCATENATE(F87,TRIM(G87)),'Avg Attend'!$A$2:$D$252,4,FALSE)</f>
        <v>13.45</v>
      </c>
      <c r="AP87">
        <v>13.45</v>
      </c>
      <c r="AQ87" s="15">
        <f t="shared" si="1"/>
        <v>2.1776190476190478</v>
      </c>
    </row>
    <row r="88" spans="1:43" x14ac:dyDescent="0.25">
      <c r="A88" t="s">
        <v>1774</v>
      </c>
      <c r="B88" t="s">
        <v>32</v>
      </c>
      <c r="C88" t="s">
        <v>40</v>
      </c>
      <c r="D88" t="s">
        <v>41</v>
      </c>
      <c r="E88">
        <v>47858</v>
      </c>
      <c r="F88" t="s">
        <v>68</v>
      </c>
      <c r="G88">
        <v>9938</v>
      </c>
      <c r="H88">
        <v>201</v>
      </c>
      <c r="I88" t="s">
        <v>190</v>
      </c>
      <c r="J88" t="s">
        <v>35</v>
      </c>
      <c r="K88" t="s">
        <v>44</v>
      </c>
      <c r="L88" t="s">
        <v>45</v>
      </c>
      <c r="M88">
        <v>810</v>
      </c>
      <c r="N88">
        <v>1025</v>
      </c>
      <c r="O88" t="s">
        <v>46</v>
      </c>
      <c r="P88">
        <v>228</v>
      </c>
      <c r="Q88" t="s">
        <v>47</v>
      </c>
      <c r="R88" t="s">
        <v>38</v>
      </c>
      <c r="S88" s="1">
        <v>43542</v>
      </c>
      <c r="T88" s="1">
        <v>43578</v>
      </c>
      <c r="U88" t="s">
        <v>397</v>
      </c>
      <c r="V88" t="s">
        <v>39</v>
      </c>
      <c r="W88">
        <v>0</v>
      </c>
      <c r="X88">
        <v>0</v>
      </c>
      <c r="Y88">
        <v>40</v>
      </c>
      <c r="Z88">
        <v>0</v>
      </c>
      <c r="AD88">
        <v>0</v>
      </c>
      <c r="AE88">
        <v>0</v>
      </c>
      <c r="AF88">
        <v>0</v>
      </c>
      <c r="AG88">
        <v>10</v>
      </c>
      <c r="AH88">
        <v>0</v>
      </c>
      <c r="AI88">
        <v>0</v>
      </c>
      <c r="AJ88">
        <v>0.1</v>
      </c>
      <c r="AK88" t="s">
        <v>910</v>
      </c>
      <c r="AL88" t="s">
        <v>810</v>
      </c>
      <c r="AN88">
        <v>170</v>
      </c>
      <c r="AO88">
        <f>VLOOKUP(CONCATENATE(F88,TRIM(G88)),'Avg Attend'!$A$2:$D$252,4,FALSE)</f>
        <v>12.56</v>
      </c>
      <c r="AP88">
        <v>12.56</v>
      </c>
      <c r="AQ88" s="15">
        <f t="shared" si="1"/>
        <v>4.0670476190476199</v>
      </c>
    </row>
    <row r="89" spans="1:43" x14ac:dyDescent="0.25">
      <c r="A89" t="s">
        <v>1774</v>
      </c>
      <c r="B89" t="s">
        <v>32</v>
      </c>
      <c r="C89" t="s">
        <v>40</v>
      </c>
      <c r="D89" t="s">
        <v>41</v>
      </c>
      <c r="E89">
        <v>48173</v>
      </c>
      <c r="F89" t="s">
        <v>68</v>
      </c>
      <c r="G89">
        <v>9941</v>
      </c>
      <c r="H89">
        <v>501</v>
      </c>
      <c r="I89" t="s">
        <v>825</v>
      </c>
      <c r="J89" t="s">
        <v>35</v>
      </c>
      <c r="K89" t="s">
        <v>44</v>
      </c>
      <c r="L89" t="s">
        <v>72</v>
      </c>
      <c r="M89">
        <v>810</v>
      </c>
      <c r="N89">
        <v>1025</v>
      </c>
      <c r="O89" t="s">
        <v>49</v>
      </c>
      <c r="P89" t="s">
        <v>50</v>
      </c>
      <c r="Q89" t="s">
        <v>51</v>
      </c>
      <c r="R89" t="s">
        <v>38</v>
      </c>
      <c r="S89" s="1">
        <v>43479</v>
      </c>
      <c r="T89" s="1">
        <v>43537</v>
      </c>
      <c r="U89" t="s">
        <v>406</v>
      </c>
      <c r="V89" t="s">
        <v>39</v>
      </c>
      <c r="W89">
        <v>0</v>
      </c>
      <c r="X89">
        <v>0</v>
      </c>
      <c r="Y89">
        <v>40</v>
      </c>
      <c r="Z89">
        <v>0</v>
      </c>
      <c r="AA89" t="s">
        <v>366</v>
      </c>
      <c r="AB89">
        <v>0</v>
      </c>
      <c r="AC89">
        <v>80</v>
      </c>
      <c r="AD89">
        <v>0</v>
      </c>
      <c r="AE89">
        <v>0</v>
      </c>
      <c r="AF89">
        <v>0</v>
      </c>
      <c r="AG89">
        <v>10</v>
      </c>
      <c r="AH89">
        <v>0</v>
      </c>
      <c r="AI89">
        <v>0</v>
      </c>
      <c r="AJ89">
        <v>0.1</v>
      </c>
      <c r="AK89" t="s">
        <v>910</v>
      </c>
      <c r="AL89" t="s">
        <v>792</v>
      </c>
      <c r="AN89">
        <v>85</v>
      </c>
      <c r="AO89">
        <f>VLOOKUP(CONCATENATE(F89,TRIM(G89)),'Avg Attend'!$A$2:$D$252,4,FALSE)</f>
        <v>9.2799999999999994</v>
      </c>
      <c r="AP89">
        <v>9.2799999999999994</v>
      </c>
      <c r="AQ89" s="15">
        <f t="shared" si="1"/>
        <v>1.5024761904761903</v>
      </c>
    </row>
    <row r="90" spans="1:43" x14ac:dyDescent="0.25">
      <c r="A90" t="s">
        <v>1774</v>
      </c>
      <c r="B90" t="s">
        <v>32</v>
      </c>
      <c r="C90" t="s">
        <v>40</v>
      </c>
      <c r="D90" t="s">
        <v>41</v>
      </c>
      <c r="E90">
        <v>48172</v>
      </c>
      <c r="F90" t="s">
        <v>68</v>
      </c>
      <c r="G90">
        <v>9941</v>
      </c>
      <c r="H90">
        <v>502</v>
      </c>
      <c r="I90" t="s">
        <v>825</v>
      </c>
      <c r="J90" t="s">
        <v>35</v>
      </c>
      <c r="K90" t="s">
        <v>44</v>
      </c>
      <c r="L90" t="s">
        <v>72</v>
      </c>
      <c r="M90">
        <v>1810</v>
      </c>
      <c r="N90">
        <v>2025</v>
      </c>
      <c r="O90" t="s">
        <v>49</v>
      </c>
      <c r="P90" t="s">
        <v>50</v>
      </c>
      <c r="Q90" t="s">
        <v>51</v>
      </c>
      <c r="R90" t="s">
        <v>38</v>
      </c>
      <c r="S90" s="1">
        <v>43479</v>
      </c>
      <c r="T90" s="1">
        <v>43607</v>
      </c>
      <c r="U90" t="s">
        <v>702</v>
      </c>
      <c r="V90" t="s">
        <v>39</v>
      </c>
      <c r="W90">
        <v>0</v>
      </c>
      <c r="X90">
        <v>0</v>
      </c>
      <c r="Y90">
        <v>40</v>
      </c>
      <c r="Z90">
        <v>0</v>
      </c>
      <c r="AA90" t="s">
        <v>101</v>
      </c>
      <c r="AB90">
        <v>0</v>
      </c>
      <c r="AC90">
        <v>45</v>
      </c>
      <c r="AD90">
        <v>0</v>
      </c>
      <c r="AE90">
        <v>0</v>
      </c>
      <c r="AF90">
        <v>0</v>
      </c>
      <c r="AG90">
        <v>10</v>
      </c>
      <c r="AH90">
        <v>0</v>
      </c>
      <c r="AI90">
        <v>0</v>
      </c>
      <c r="AJ90">
        <v>0.1</v>
      </c>
      <c r="AK90" t="s">
        <v>1783</v>
      </c>
      <c r="AL90" t="s">
        <v>792</v>
      </c>
      <c r="AN90">
        <v>85</v>
      </c>
      <c r="AO90">
        <f>VLOOKUP(CONCATENATE(F90,TRIM(G90)),'Avg Attend'!$A$2:$D$252,4,FALSE)</f>
        <v>9.2799999999999994</v>
      </c>
      <c r="AP90">
        <v>9.2799999999999994</v>
      </c>
      <c r="AQ90" s="15">
        <f t="shared" si="1"/>
        <v>1.5024761904761903</v>
      </c>
    </row>
    <row r="91" spans="1:43" x14ac:dyDescent="0.25">
      <c r="A91" t="s">
        <v>1774</v>
      </c>
      <c r="B91" t="s">
        <v>32</v>
      </c>
      <c r="C91" t="s">
        <v>40</v>
      </c>
      <c r="D91" t="s">
        <v>41</v>
      </c>
      <c r="E91">
        <v>47860</v>
      </c>
      <c r="F91" t="s">
        <v>68</v>
      </c>
      <c r="G91">
        <v>9941</v>
      </c>
      <c r="H91">
        <v>503</v>
      </c>
      <c r="I91" t="s">
        <v>825</v>
      </c>
      <c r="J91" t="s">
        <v>35</v>
      </c>
      <c r="K91" t="s">
        <v>44</v>
      </c>
      <c r="L91" t="s">
        <v>72</v>
      </c>
      <c r="M91">
        <v>1040</v>
      </c>
      <c r="N91">
        <v>1255</v>
      </c>
      <c r="O91" t="s">
        <v>49</v>
      </c>
      <c r="P91" t="s">
        <v>50</v>
      </c>
      <c r="Q91" t="s">
        <v>51</v>
      </c>
      <c r="R91" t="s">
        <v>38</v>
      </c>
      <c r="S91" s="1">
        <v>43542</v>
      </c>
      <c r="T91" s="1">
        <v>43607</v>
      </c>
      <c r="U91" t="s">
        <v>406</v>
      </c>
      <c r="V91" t="s">
        <v>39</v>
      </c>
      <c r="W91">
        <v>0</v>
      </c>
      <c r="X91">
        <v>0</v>
      </c>
      <c r="Y91">
        <v>40</v>
      </c>
      <c r="Z91">
        <v>0</v>
      </c>
      <c r="AA91" t="s">
        <v>1799</v>
      </c>
      <c r="AB91">
        <v>0</v>
      </c>
      <c r="AC91">
        <v>40</v>
      </c>
      <c r="AD91">
        <v>0</v>
      </c>
      <c r="AE91">
        <v>0</v>
      </c>
      <c r="AF91">
        <v>0</v>
      </c>
      <c r="AG91">
        <v>10</v>
      </c>
      <c r="AH91">
        <v>0</v>
      </c>
      <c r="AI91">
        <v>0</v>
      </c>
      <c r="AJ91">
        <v>0.1</v>
      </c>
      <c r="AK91" t="s">
        <v>889</v>
      </c>
      <c r="AL91" t="s">
        <v>792</v>
      </c>
      <c r="AN91">
        <v>85</v>
      </c>
      <c r="AO91">
        <f>VLOOKUP(CONCATENATE(F91,TRIM(G91)),'Avg Attend'!$A$2:$D$252,4,FALSE)</f>
        <v>9.2799999999999994</v>
      </c>
      <c r="AP91">
        <v>9.2799999999999994</v>
      </c>
      <c r="AQ91" s="15">
        <f t="shared" si="1"/>
        <v>1.5024761904761903</v>
      </c>
    </row>
    <row r="92" spans="1:43" x14ac:dyDescent="0.25">
      <c r="A92" t="s">
        <v>1774</v>
      </c>
      <c r="B92" t="s">
        <v>32</v>
      </c>
      <c r="C92" t="s">
        <v>40</v>
      </c>
      <c r="D92" t="s">
        <v>41</v>
      </c>
      <c r="E92">
        <v>48171</v>
      </c>
      <c r="F92" t="s">
        <v>68</v>
      </c>
      <c r="G92">
        <v>9941</v>
      </c>
      <c r="H92">
        <v>504</v>
      </c>
      <c r="I92" t="s">
        <v>825</v>
      </c>
      <c r="J92" t="s">
        <v>35</v>
      </c>
      <c r="K92" t="s">
        <v>44</v>
      </c>
      <c r="L92" t="s">
        <v>72</v>
      </c>
      <c r="M92">
        <v>1810</v>
      </c>
      <c r="N92">
        <v>2025</v>
      </c>
      <c r="O92" t="s">
        <v>49</v>
      </c>
      <c r="P92" t="s">
        <v>50</v>
      </c>
      <c r="Q92" t="s">
        <v>51</v>
      </c>
      <c r="R92" t="s">
        <v>38</v>
      </c>
      <c r="S92" s="1">
        <v>43542</v>
      </c>
      <c r="T92" s="1">
        <v>43607</v>
      </c>
      <c r="U92" t="s">
        <v>702</v>
      </c>
      <c r="V92" t="s">
        <v>39</v>
      </c>
      <c r="W92">
        <v>0</v>
      </c>
      <c r="X92">
        <v>0</v>
      </c>
      <c r="Y92">
        <v>40</v>
      </c>
      <c r="Z92">
        <v>0</v>
      </c>
      <c r="AA92" t="s">
        <v>1797</v>
      </c>
      <c r="AB92">
        <v>0</v>
      </c>
      <c r="AC92">
        <v>40</v>
      </c>
      <c r="AD92">
        <v>0</v>
      </c>
      <c r="AE92">
        <v>0</v>
      </c>
      <c r="AF92">
        <v>0</v>
      </c>
      <c r="AG92">
        <v>10</v>
      </c>
      <c r="AH92">
        <v>0</v>
      </c>
      <c r="AI92">
        <v>0</v>
      </c>
      <c r="AJ92">
        <v>0.1</v>
      </c>
      <c r="AK92" t="s">
        <v>1783</v>
      </c>
      <c r="AL92" t="s">
        <v>792</v>
      </c>
      <c r="AN92">
        <v>45</v>
      </c>
      <c r="AO92">
        <f>VLOOKUP(CONCATENATE(F92,TRIM(G92)),'Avg Attend'!$A$2:$D$252,4,FALSE)</f>
        <v>9.2799999999999994</v>
      </c>
      <c r="AP92">
        <v>9.2799999999999994</v>
      </c>
      <c r="AQ92" s="15">
        <f t="shared" si="1"/>
        <v>0.79542857142857137</v>
      </c>
    </row>
    <row r="93" spans="1:43" x14ac:dyDescent="0.25">
      <c r="A93" t="s">
        <v>1774</v>
      </c>
      <c r="B93" t="s">
        <v>32</v>
      </c>
      <c r="C93" t="s">
        <v>40</v>
      </c>
      <c r="D93" t="s">
        <v>41</v>
      </c>
      <c r="E93">
        <v>47961</v>
      </c>
      <c r="F93" t="s">
        <v>68</v>
      </c>
      <c r="G93">
        <v>9941</v>
      </c>
      <c r="H93">
        <v>701</v>
      </c>
      <c r="I93" t="s">
        <v>825</v>
      </c>
      <c r="J93" t="s">
        <v>35</v>
      </c>
      <c r="K93" t="s">
        <v>44</v>
      </c>
      <c r="L93" t="s">
        <v>72</v>
      </c>
      <c r="M93">
        <v>1310</v>
      </c>
      <c r="N93">
        <v>1525</v>
      </c>
      <c r="O93" t="s">
        <v>64</v>
      </c>
      <c r="P93">
        <v>470</v>
      </c>
      <c r="Q93" t="s">
        <v>65</v>
      </c>
      <c r="R93" t="s">
        <v>38</v>
      </c>
      <c r="S93" s="1">
        <v>43542</v>
      </c>
      <c r="T93" s="1">
        <v>43607</v>
      </c>
      <c r="U93" t="s">
        <v>392</v>
      </c>
      <c r="V93" t="s">
        <v>39</v>
      </c>
      <c r="W93">
        <v>0</v>
      </c>
      <c r="X93">
        <v>0</v>
      </c>
      <c r="Y93">
        <v>40</v>
      </c>
      <c r="Z93">
        <v>0</v>
      </c>
      <c r="AA93" t="s">
        <v>1790</v>
      </c>
      <c r="AB93">
        <v>0</v>
      </c>
      <c r="AC93">
        <v>80</v>
      </c>
      <c r="AD93">
        <v>0</v>
      </c>
      <c r="AE93">
        <v>0</v>
      </c>
      <c r="AF93">
        <v>0</v>
      </c>
      <c r="AG93">
        <v>10</v>
      </c>
      <c r="AH93">
        <v>0</v>
      </c>
      <c r="AI93">
        <v>0</v>
      </c>
      <c r="AJ93">
        <v>0.1</v>
      </c>
      <c r="AK93" t="s">
        <v>877</v>
      </c>
      <c r="AL93" t="s">
        <v>795</v>
      </c>
      <c r="AN93">
        <v>85</v>
      </c>
      <c r="AO93">
        <f>VLOOKUP(CONCATENATE(F93,TRIM(G93)),'Avg Attend'!$A$2:$D$252,4,FALSE)</f>
        <v>9.2799999999999994</v>
      </c>
      <c r="AP93">
        <v>9.2799999999999994</v>
      </c>
      <c r="AQ93" s="15">
        <f t="shared" si="1"/>
        <v>1.5024761904761903</v>
      </c>
    </row>
    <row r="94" spans="1:43" x14ac:dyDescent="0.25">
      <c r="A94" t="s">
        <v>1774</v>
      </c>
      <c r="B94" t="s">
        <v>32</v>
      </c>
      <c r="C94" t="s">
        <v>40</v>
      </c>
      <c r="D94" t="s">
        <v>41</v>
      </c>
      <c r="E94">
        <v>47245</v>
      </c>
      <c r="F94" t="s">
        <v>68</v>
      </c>
      <c r="G94">
        <v>9942</v>
      </c>
      <c r="H94">
        <v>201</v>
      </c>
      <c r="I94" t="s">
        <v>83</v>
      </c>
      <c r="J94" t="s">
        <v>35</v>
      </c>
      <c r="K94" t="s">
        <v>44</v>
      </c>
      <c r="L94" t="s">
        <v>45</v>
      </c>
      <c r="M94">
        <v>1040</v>
      </c>
      <c r="N94">
        <v>1255</v>
      </c>
      <c r="O94" t="s">
        <v>46</v>
      </c>
      <c r="P94">
        <v>234</v>
      </c>
      <c r="Q94" t="s">
        <v>47</v>
      </c>
      <c r="R94" t="s">
        <v>38</v>
      </c>
      <c r="S94" s="1">
        <v>43479</v>
      </c>
      <c r="T94" s="1">
        <v>43508</v>
      </c>
      <c r="U94" t="s">
        <v>400</v>
      </c>
      <c r="V94" t="s">
        <v>39</v>
      </c>
      <c r="W94">
        <v>0</v>
      </c>
      <c r="X94">
        <v>0</v>
      </c>
      <c r="Y94">
        <v>40</v>
      </c>
      <c r="Z94">
        <v>0</v>
      </c>
      <c r="AA94" t="s">
        <v>63</v>
      </c>
      <c r="AB94">
        <v>0</v>
      </c>
      <c r="AC94">
        <v>40</v>
      </c>
      <c r="AD94">
        <v>0</v>
      </c>
      <c r="AE94">
        <v>0</v>
      </c>
      <c r="AF94">
        <v>0</v>
      </c>
      <c r="AG94">
        <v>10</v>
      </c>
      <c r="AH94">
        <v>0</v>
      </c>
      <c r="AI94">
        <v>0</v>
      </c>
      <c r="AJ94">
        <v>0.1</v>
      </c>
      <c r="AK94" t="s">
        <v>889</v>
      </c>
      <c r="AL94" t="s">
        <v>1781</v>
      </c>
      <c r="AN94">
        <v>170</v>
      </c>
      <c r="AO94">
        <f>VLOOKUP(CONCATENATE(F94,TRIM(G94)),'Avg Attend'!$A$2:$D$252,4,FALSE)</f>
        <v>3.11</v>
      </c>
      <c r="AP94">
        <v>3.11</v>
      </c>
      <c r="AQ94" s="15">
        <f t="shared" si="1"/>
        <v>1.007047619047619</v>
      </c>
    </row>
    <row r="95" spans="1:43" x14ac:dyDescent="0.25">
      <c r="A95" t="s">
        <v>1774</v>
      </c>
      <c r="B95" t="s">
        <v>32</v>
      </c>
      <c r="C95" t="s">
        <v>40</v>
      </c>
      <c r="D95" t="s">
        <v>41</v>
      </c>
      <c r="E95">
        <v>47638</v>
      </c>
      <c r="F95" t="s">
        <v>68</v>
      </c>
      <c r="G95">
        <v>9942</v>
      </c>
      <c r="H95">
        <v>202</v>
      </c>
      <c r="I95" t="s">
        <v>83</v>
      </c>
      <c r="J95" t="s">
        <v>35</v>
      </c>
      <c r="K95" t="s">
        <v>44</v>
      </c>
      <c r="L95" t="s">
        <v>45</v>
      </c>
      <c r="M95">
        <v>1040</v>
      </c>
      <c r="N95">
        <v>1255</v>
      </c>
      <c r="O95" t="s">
        <v>46</v>
      </c>
      <c r="P95">
        <v>234</v>
      </c>
      <c r="Q95" t="s">
        <v>47</v>
      </c>
      <c r="R95" t="s">
        <v>38</v>
      </c>
      <c r="S95" s="1">
        <v>43509</v>
      </c>
      <c r="T95" s="1">
        <v>43538</v>
      </c>
      <c r="U95" t="s">
        <v>400</v>
      </c>
      <c r="V95" t="s">
        <v>39</v>
      </c>
      <c r="W95">
        <v>0</v>
      </c>
      <c r="X95">
        <v>0</v>
      </c>
      <c r="Y95">
        <v>40</v>
      </c>
      <c r="Z95">
        <v>0</v>
      </c>
      <c r="AA95" t="s">
        <v>84</v>
      </c>
      <c r="AB95">
        <v>0</v>
      </c>
      <c r="AC95">
        <v>40</v>
      </c>
      <c r="AD95">
        <v>0</v>
      </c>
      <c r="AE95">
        <v>0</v>
      </c>
      <c r="AF95">
        <v>0</v>
      </c>
      <c r="AG95">
        <v>10</v>
      </c>
      <c r="AH95">
        <v>0</v>
      </c>
      <c r="AI95">
        <v>0</v>
      </c>
      <c r="AJ95">
        <v>0.1</v>
      </c>
      <c r="AK95" t="s">
        <v>889</v>
      </c>
      <c r="AL95" t="s">
        <v>1781</v>
      </c>
      <c r="AN95">
        <v>170</v>
      </c>
      <c r="AO95">
        <f>VLOOKUP(CONCATENATE(F95,TRIM(G95)),'Avg Attend'!$A$2:$D$252,4,FALSE)</f>
        <v>3.11</v>
      </c>
      <c r="AP95">
        <v>3.11</v>
      </c>
      <c r="AQ95" s="15">
        <f t="shared" si="1"/>
        <v>1.007047619047619</v>
      </c>
    </row>
    <row r="96" spans="1:43" x14ac:dyDescent="0.25">
      <c r="A96" t="s">
        <v>1774</v>
      </c>
      <c r="B96" t="s">
        <v>32</v>
      </c>
      <c r="C96" t="s">
        <v>40</v>
      </c>
      <c r="D96" t="s">
        <v>41</v>
      </c>
      <c r="E96">
        <v>47639</v>
      </c>
      <c r="F96" t="s">
        <v>68</v>
      </c>
      <c r="G96">
        <v>9942</v>
      </c>
      <c r="H96">
        <v>401</v>
      </c>
      <c r="I96" t="s">
        <v>83</v>
      </c>
      <c r="J96" t="s">
        <v>35</v>
      </c>
      <c r="K96" t="s">
        <v>44</v>
      </c>
      <c r="L96" t="s">
        <v>45</v>
      </c>
      <c r="M96">
        <v>810</v>
      </c>
      <c r="N96">
        <v>1025</v>
      </c>
      <c r="O96" t="s">
        <v>55</v>
      </c>
      <c r="P96">
        <v>1102</v>
      </c>
      <c r="Q96" t="s">
        <v>56</v>
      </c>
      <c r="R96" t="s">
        <v>38</v>
      </c>
      <c r="S96" s="1">
        <v>43479</v>
      </c>
      <c r="T96" s="1">
        <v>43508</v>
      </c>
      <c r="U96" t="s">
        <v>383</v>
      </c>
      <c r="V96" t="s">
        <v>39</v>
      </c>
      <c r="W96">
        <v>0</v>
      </c>
      <c r="X96">
        <v>0</v>
      </c>
      <c r="Y96">
        <v>40</v>
      </c>
      <c r="Z96">
        <v>0</v>
      </c>
      <c r="AA96" t="s">
        <v>1782</v>
      </c>
      <c r="AB96">
        <v>0</v>
      </c>
      <c r="AC96">
        <v>40</v>
      </c>
      <c r="AD96">
        <v>0</v>
      </c>
      <c r="AE96">
        <v>0</v>
      </c>
      <c r="AF96">
        <v>0</v>
      </c>
      <c r="AG96">
        <v>10</v>
      </c>
      <c r="AH96">
        <v>0</v>
      </c>
      <c r="AI96">
        <v>0</v>
      </c>
      <c r="AJ96">
        <v>0</v>
      </c>
      <c r="AK96" t="s">
        <v>910</v>
      </c>
      <c r="AL96" t="s">
        <v>765</v>
      </c>
      <c r="AN96">
        <v>40</v>
      </c>
      <c r="AO96">
        <f>VLOOKUP(CONCATENATE(F96,TRIM(G96)),'Avg Attend'!$A$2:$D$252,4,FALSE)</f>
        <v>3.11</v>
      </c>
      <c r="AP96">
        <v>3.11</v>
      </c>
      <c r="AQ96" s="15">
        <f t="shared" si="1"/>
        <v>0.23695238095238094</v>
      </c>
    </row>
    <row r="97" spans="1:43" x14ac:dyDescent="0.25">
      <c r="A97" t="s">
        <v>1774</v>
      </c>
      <c r="B97" t="s">
        <v>32</v>
      </c>
      <c r="C97" t="s">
        <v>40</v>
      </c>
      <c r="D97" t="s">
        <v>41</v>
      </c>
      <c r="E97">
        <v>47640</v>
      </c>
      <c r="F97" t="s">
        <v>68</v>
      </c>
      <c r="G97">
        <v>9942</v>
      </c>
      <c r="H97">
        <v>50</v>
      </c>
      <c r="I97" t="s">
        <v>83</v>
      </c>
      <c r="J97" t="s">
        <v>35</v>
      </c>
      <c r="K97" t="s">
        <v>44</v>
      </c>
      <c r="L97" t="s">
        <v>189</v>
      </c>
      <c r="M97">
        <v>1310</v>
      </c>
      <c r="N97">
        <v>1525</v>
      </c>
      <c r="O97" t="s">
        <v>49</v>
      </c>
      <c r="P97" t="s">
        <v>50</v>
      </c>
      <c r="Q97" t="s">
        <v>51</v>
      </c>
      <c r="R97" t="s">
        <v>38</v>
      </c>
      <c r="S97" s="1">
        <v>43543</v>
      </c>
      <c r="T97" s="1">
        <v>43606</v>
      </c>
      <c r="U97" t="s">
        <v>702</v>
      </c>
      <c r="V97" t="s">
        <v>39</v>
      </c>
      <c r="W97">
        <v>0</v>
      </c>
      <c r="X97">
        <v>0</v>
      </c>
      <c r="Y97">
        <v>40</v>
      </c>
      <c r="Z97">
        <v>0</v>
      </c>
      <c r="AA97" t="s">
        <v>1789</v>
      </c>
      <c r="AB97">
        <v>0</v>
      </c>
      <c r="AC97">
        <v>40</v>
      </c>
      <c r="AD97">
        <v>0</v>
      </c>
      <c r="AE97">
        <v>0</v>
      </c>
      <c r="AF97">
        <v>0</v>
      </c>
      <c r="AG97">
        <v>10</v>
      </c>
      <c r="AH97">
        <v>0</v>
      </c>
      <c r="AI97">
        <v>0</v>
      </c>
      <c r="AJ97">
        <v>0.1</v>
      </c>
      <c r="AK97" t="s">
        <v>877</v>
      </c>
      <c r="AL97" t="s">
        <v>792</v>
      </c>
      <c r="AN97">
        <v>85</v>
      </c>
      <c r="AO97">
        <f>VLOOKUP(CONCATENATE(F97,TRIM(G97)),'Avg Attend'!$A$2:$D$252,4,FALSE)</f>
        <v>3.11</v>
      </c>
      <c r="AP97">
        <v>3.11</v>
      </c>
      <c r="AQ97" s="15">
        <f t="shared" si="1"/>
        <v>0.50352380952380948</v>
      </c>
    </row>
    <row r="98" spans="1:43" x14ac:dyDescent="0.25">
      <c r="A98" t="s">
        <v>1774</v>
      </c>
      <c r="B98" t="s">
        <v>32</v>
      </c>
      <c r="C98" t="s">
        <v>40</v>
      </c>
      <c r="D98" t="s">
        <v>41</v>
      </c>
      <c r="E98">
        <v>47082</v>
      </c>
      <c r="F98" t="s">
        <v>68</v>
      </c>
      <c r="G98">
        <v>9942</v>
      </c>
      <c r="H98">
        <v>501</v>
      </c>
      <c r="I98" t="s">
        <v>83</v>
      </c>
      <c r="J98" t="s">
        <v>35</v>
      </c>
      <c r="K98" t="s">
        <v>44</v>
      </c>
      <c r="L98" t="s">
        <v>189</v>
      </c>
      <c r="M98">
        <v>1040</v>
      </c>
      <c r="N98">
        <v>1255</v>
      </c>
      <c r="O98" t="s">
        <v>49</v>
      </c>
      <c r="P98" t="s">
        <v>50</v>
      </c>
      <c r="Q98" t="s">
        <v>51</v>
      </c>
      <c r="R98" t="s">
        <v>38</v>
      </c>
      <c r="S98" s="1">
        <v>43543</v>
      </c>
      <c r="T98" s="1">
        <v>43607</v>
      </c>
      <c r="U98" t="s">
        <v>392</v>
      </c>
      <c r="V98" t="s">
        <v>39</v>
      </c>
      <c r="W98">
        <v>0</v>
      </c>
      <c r="X98">
        <v>0</v>
      </c>
      <c r="Y98">
        <v>40</v>
      </c>
      <c r="Z98">
        <v>0</v>
      </c>
      <c r="AA98" t="s">
        <v>1798</v>
      </c>
      <c r="AB98">
        <v>0</v>
      </c>
      <c r="AC98">
        <v>45</v>
      </c>
      <c r="AD98">
        <v>0</v>
      </c>
      <c r="AE98">
        <v>0</v>
      </c>
      <c r="AF98">
        <v>0</v>
      </c>
      <c r="AG98">
        <v>10</v>
      </c>
      <c r="AH98">
        <v>0</v>
      </c>
      <c r="AI98">
        <v>0</v>
      </c>
      <c r="AJ98">
        <v>0</v>
      </c>
      <c r="AK98" t="s">
        <v>889</v>
      </c>
      <c r="AL98" t="s">
        <v>792</v>
      </c>
      <c r="AN98">
        <v>42.5</v>
      </c>
      <c r="AO98">
        <f>VLOOKUP(CONCATENATE(F98,TRIM(G98)),'Avg Attend'!$A$2:$D$252,4,FALSE)</f>
        <v>3.11</v>
      </c>
      <c r="AP98">
        <v>3.11</v>
      </c>
      <c r="AQ98" s="15">
        <f t="shared" si="1"/>
        <v>0.25176190476190474</v>
      </c>
    </row>
    <row r="99" spans="1:43" x14ac:dyDescent="0.25">
      <c r="A99" t="s">
        <v>1774</v>
      </c>
      <c r="B99" t="s">
        <v>32</v>
      </c>
      <c r="C99" t="s">
        <v>40</v>
      </c>
      <c r="D99" t="s">
        <v>41</v>
      </c>
      <c r="E99">
        <v>47078</v>
      </c>
      <c r="F99" t="s">
        <v>68</v>
      </c>
      <c r="G99">
        <v>9942</v>
      </c>
      <c r="H99">
        <v>502</v>
      </c>
      <c r="I99" t="s">
        <v>83</v>
      </c>
      <c r="J99" t="s">
        <v>76</v>
      </c>
      <c r="K99" t="s">
        <v>44</v>
      </c>
      <c r="L99" t="s">
        <v>189</v>
      </c>
      <c r="M99">
        <v>1040</v>
      </c>
      <c r="N99">
        <v>1255</v>
      </c>
      <c r="O99" t="s">
        <v>49</v>
      </c>
      <c r="P99" t="s">
        <v>50</v>
      </c>
      <c r="Q99" t="s">
        <v>51</v>
      </c>
      <c r="R99" t="s">
        <v>38</v>
      </c>
      <c r="S99" s="1">
        <v>43479</v>
      </c>
      <c r="T99" s="1">
        <v>43537</v>
      </c>
      <c r="U99" t="s">
        <v>392</v>
      </c>
      <c r="V99" t="s">
        <v>39</v>
      </c>
      <c r="W99">
        <v>0</v>
      </c>
      <c r="X99">
        <v>0</v>
      </c>
      <c r="Y99">
        <v>40</v>
      </c>
      <c r="Z99">
        <v>0</v>
      </c>
      <c r="AA99" t="s">
        <v>210</v>
      </c>
      <c r="AB99">
        <v>0</v>
      </c>
      <c r="AC99">
        <v>80</v>
      </c>
      <c r="AD99">
        <v>0</v>
      </c>
      <c r="AE99">
        <v>0</v>
      </c>
      <c r="AF99">
        <v>0</v>
      </c>
      <c r="AG99">
        <v>10</v>
      </c>
      <c r="AH99">
        <v>0</v>
      </c>
      <c r="AI99">
        <v>0</v>
      </c>
      <c r="AJ99">
        <v>0</v>
      </c>
      <c r="AK99" t="s">
        <v>889</v>
      </c>
      <c r="AL99" t="s">
        <v>792</v>
      </c>
      <c r="AN99">
        <v>85</v>
      </c>
      <c r="AO99">
        <f>VLOOKUP(CONCATENATE(F99,TRIM(G99)),'Avg Attend'!$A$2:$D$252,4,FALSE)</f>
        <v>3.11</v>
      </c>
      <c r="AP99">
        <v>3.11</v>
      </c>
      <c r="AQ99" s="15">
        <f t="shared" si="1"/>
        <v>0.50352380952380948</v>
      </c>
    </row>
    <row r="100" spans="1:43" x14ac:dyDescent="0.25">
      <c r="A100" t="s">
        <v>1774</v>
      </c>
      <c r="B100" t="s">
        <v>32</v>
      </c>
      <c r="C100" t="s">
        <v>40</v>
      </c>
      <c r="D100" t="s">
        <v>41</v>
      </c>
      <c r="E100">
        <v>47083</v>
      </c>
      <c r="F100" t="s">
        <v>68</v>
      </c>
      <c r="G100">
        <v>9942</v>
      </c>
      <c r="H100">
        <v>503</v>
      </c>
      <c r="I100" t="s">
        <v>83</v>
      </c>
      <c r="J100" t="s">
        <v>35</v>
      </c>
      <c r="K100" t="s">
        <v>44</v>
      </c>
      <c r="L100" t="s">
        <v>189</v>
      </c>
      <c r="M100">
        <v>1310</v>
      </c>
      <c r="N100">
        <v>1525</v>
      </c>
      <c r="O100" t="s">
        <v>49</v>
      </c>
      <c r="P100" t="s">
        <v>50</v>
      </c>
      <c r="Q100" t="s">
        <v>51</v>
      </c>
      <c r="R100" t="s">
        <v>38</v>
      </c>
      <c r="S100" s="1">
        <v>43479</v>
      </c>
      <c r="T100" s="1">
        <v>43607</v>
      </c>
      <c r="U100" t="s">
        <v>702</v>
      </c>
      <c r="V100" t="s">
        <v>39</v>
      </c>
      <c r="W100">
        <v>0</v>
      </c>
      <c r="X100">
        <v>0</v>
      </c>
      <c r="Y100">
        <v>40</v>
      </c>
      <c r="Z100">
        <v>0</v>
      </c>
      <c r="AA100" t="s">
        <v>1788</v>
      </c>
      <c r="AB100">
        <v>0</v>
      </c>
      <c r="AC100">
        <v>40</v>
      </c>
      <c r="AD100">
        <v>0</v>
      </c>
      <c r="AE100">
        <v>0</v>
      </c>
      <c r="AF100">
        <v>0</v>
      </c>
      <c r="AG100">
        <v>10</v>
      </c>
      <c r="AH100">
        <v>0</v>
      </c>
      <c r="AI100">
        <v>0</v>
      </c>
      <c r="AJ100">
        <v>0.1</v>
      </c>
      <c r="AK100" t="s">
        <v>877</v>
      </c>
      <c r="AL100" t="s">
        <v>792</v>
      </c>
      <c r="AN100">
        <v>85</v>
      </c>
      <c r="AO100">
        <f>VLOOKUP(CONCATENATE(F100,TRIM(G100)),'Avg Attend'!$A$2:$D$252,4,FALSE)</f>
        <v>3.11</v>
      </c>
      <c r="AP100">
        <v>3.11</v>
      </c>
      <c r="AQ100" s="15">
        <f t="shared" si="1"/>
        <v>0.50352380952380948</v>
      </c>
    </row>
    <row r="101" spans="1:43" x14ac:dyDescent="0.25">
      <c r="A101" t="s">
        <v>1774</v>
      </c>
      <c r="B101" t="s">
        <v>32</v>
      </c>
      <c r="C101" t="s">
        <v>40</v>
      </c>
      <c r="D101" t="s">
        <v>41</v>
      </c>
      <c r="E101">
        <v>47086</v>
      </c>
      <c r="F101" t="s">
        <v>68</v>
      </c>
      <c r="G101">
        <v>9942</v>
      </c>
      <c r="H101">
        <v>701</v>
      </c>
      <c r="I101" t="s">
        <v>83</v>
      </c>
      <c r="J101" t="s">
        <v>73</v>
      </c>
      <c r="K101" t="s">
        <v>44</v>
      </c>
      <c r="L101" t="s">
        <v>74</v>
      </c>
      <c r="M101">
        <v>910</v>
      </c>
      <c r="N101">
        <v>1400</v>
      </c>
      <c r="O101" t="s">
        <v>64</v>
      </c>
      <c r="P101">
        <v>471</v>
      </c>
      <c r="Q101" t="s">
        <v>65</v>
      </c>
      <c r="R101" t="s">
        <v>38</v>
      </c>
      <c r="S101" s="1">
        <v>43479</v>
      </c>
      <c r="T101" s="1">
        <v>43539</v>
      </c>
      <c r="U101" t="s">
        <v>407</v>
      </c>
      <c r="V101" t="s">
        <v>39</v>
      </c>
      <c r="W101">
        <v>0</v>
      </c>
      <c r="X101">
        <v>0</v>
      </c>
      <c r="Y101">
        <v>40</v>
      </c>
      <c r="Z101">
        <v>0</v>
      </c>
      <c r="AA101" t="s">
        <v>365</v>
      </c>
      <c r="AB101">
        <v>0</v>
      </c>
      <c r="AC101">
        <v>80</v>
      </c>
      <c r="AD101">
        <v>0</v>
      </c>
      <c r="AE101">
        <v>0</v>
      </c>
      <c r="AF101">
        <v>0</v>
      </c>
      <c r="AG101">
        <v>10</v>
      </c>
      <c r="AH101">
        <v>0</v>
      </c>
      <c r="AI101">
        <v>0</v>
      </c>
      <c r="AJ101">
        <v>0</v>
      </c>
      <c r="AK101" t="s">
        <v>1476</v>
      </c>
      <c r="AL101" t="s">
        <v>769</v>
      </c>
      <c r="AN101">
        <v>35</v>
      </c>
      <c r="AO101">
        <f>VLOOKUP(CONCATENATE(F101,TRIM(G101)),'Avg Attend'!$A$2:$D$252,4,FALSE)</f>
        <v>3.11</v>
      </c>
      <c r="AP101">
        <v>3.11</v>
      </c>
      <c r="AQ101" s="15">
        <f t="shared" si="1"/>
        <v>0.20733333333333331</v>
      </c>
    </row>
    <row r="102" spans="1:43" x14ac:dyDescent="0.25">
      <c r="A102" t="s">
        <v>1774</v>
      </c>
      <c r="B102" t="s">
        <v>32</v>
      </c>
      <c r="C102" t="s">
        <v>40</v>
      </c>
      <c r="D102" t="s">
        <v>41</v>
      </c>
      <c r="E102">
        <v>47303</v>
      </c>
      <c r="F102" t="s">
        <v>68</v>
      </c>
      <c r="G102">
        <v>9942</v>
      </c>
      <c r="H102">
        <v>702</v>
      </c>
      <c r="I102" t="s">
        <v>83</v>
      </c>
      <c r="J102" t="s">
        <v>35</v>
      </c>
      <c r="K102" t="s">
        <v>44</v>
      </c>
      <c r="L102" t="s">
        <v>54</v>
      </c>
      <c r="M102">
        <v>900</v>
      </c>
      <c r="N102">
        <v>1400</v>
      </c>
      <c r="O102" t="s">
        <v>64</v>
      </c>
      <c r="P102">
        <v>471</v>
      </c>
      <c r="Q102" t="s">
        <v>65</v>
      </c>
      <c r="R102" t="s">
        <v>38</v>
      </c>
      <c r="S102" s="1">
        <v>43479</v>
      </c>
      <c r="T102" s="1">
        <v>43539</v>
      </c>
      <c r="U102" t="s">
        <v>407</v>
      </c>
      <c r="V102" t="s">
        <v>39</v>
      </c>
      <c r="W102">
        <v>0</v>
      </c>
      <c r="X102">
        <v>0</v>
      </c>
      <c r="Y102">
        <v>35</v>
      </c>
      <c r="Z102">
        <v>0</v>
      </c>
      <c r="AD102">
        <v>0</v>
      </c>
      <c r="AE102">
        <v>0</v>
      </c>
      <c r="AF102">
        <v>0</v>
      </c>
      <c r="AG102">
        <v>10</v>
      </c>
      <c r="AH102">
        <v>0</v>
      </c>
      <c r="AI102">
        <v>0</v>
      </c>
      <c r="AJ102">
        <v>0.1</v>
      </c>
      <c r="AK102" t="s">
        <v>1801</v>
      </c>
      <c r="AL102" t="s">
        <v>769</v>
      </c>
      <c r="AN102">
        <v>80</v>
      </c>
      <c r="AO102">
        <f>VLOOKUP(CONCATENATE(F102,TRIM(G102)),'Avg Attend'!$A$2:$D$252,4,FALSE)</f>
        <v>3.11</v>
      </c>
      <c r="AP102">
        <v>3.11</v>
      </c>
      <c r="AQ102" s="15">
        <f t="shared" si="1"/>
        <v>0.47390476190476188</v>
      </c>
    </row>
    <row r="103" spans="1:43" x14ac:dyDescent="0.25">
      <c r="A103" t="s">
        <v>1774</v>
      </c>
      <c r="B103" t="s">
        <v>32</v>
      </c>
      <c r="C103" t="s">
        <v>40</v>
      </c>
      <c r="D103" t="s">
        <v>41</v>
      </c>
      <c r="E103">
        <v>47085</v>
      </c>
      <c r="F103" t="s">
        <v>68</v>
      </c>
      <c r="G103">
        <v>9942</v>
      </c>
      <c r="H103">
        <v>703</v>
      </c>
      <c r="I103" t="s">
        <v>83</v>
      </c>
      <c r="J103" t="s">
        <v>35</v>
      </c>
      <c r="K103" t="s">
        <v>44</v>
      </c>
      <c r="L103" t="s">
        <v>54</v>
      </c>
      <c r="M103">
        <v>910</v>
      </c>
      <c r="N103">
        <v>1400</v>
      </c>
      <c r="O103" t="s">
        <v>64</v>
      </c>
      <c r="P103">
        <v>471</v>
      </c>
      <c r="Q103" t="s">
        <v>65</v>
      </c>
      <c r="R103" t="s">
        <v>38</v>
      </c>
      <c r="S103" s="1">
        <v>43542</v>
      </c>
      <c r="T103" s="1">
        <v>43607</v>
      </c>
      <c r="U103" t="s">
        <v>407</v>
      </c>
      <c r="V103" t="s">
        <v>39</v>
      </c>
      <c r="W103">
        <v>0</v>
      </c>
      <c r="X103">
        <v>0</v>
      </c>
      <c r="Y103">
        <v>40</v>
      </c>
      <c r="Z103">
        <v>0</v>
      </c>
      <c r="AD103">
        <v>0</v>
      </c>
      <c r="AE103">
        <v>0</v>
      </c>
      <c r="AF103">
        <v>0</v>
      </c>
      <c r="AG103">
        <v>10</v>
      </c>
      <c r="AH103">
        <v>0</v>
      </c>
      <c r="AI103">
        <v>0</v>
      </c>
      <c r="AJ103">
        <v>0.1</v>
      </c>
      <c r="AK103" t="s">
        <v>1476</v>
      </c>
      <c r="AL103" t="s">
        <v>769</v>
      </c>
      <c r="AN103">
        <v>80</v>
      </c>
      <c r="AO103">
        <f>VLOOKUP(CONCATENATE(F103,TRIM(G103)),'Avg Attend'!$A$2:$D$252,4,FALSE)</f>
        <v>3.11</v>
      </c>
      <c r="AP103">
        <v>3.11</v>
      </c>
      <c r="AQ103" s="15">
        <f t="shared" si="1"/>
        <v>0.47390476190476188</v>
      </c>
    </row>
    <row r="104" spans="1:43" x14ac:dyDescent="0.25">
      <c r="A104" t="s">
        <v>1774</v>
      </c>
      <c r="B104" t="s">
        <v>32</v>
      </c>
      <c r="C104" t="s">
        <v>40</v>
      </c>
      <c r="D104" t="s">
        <v>41</v>
      </c>
      <c r="E104">
        <v>47087</v>
      </c>
      <c r="F104" t="s">
        <v>68</v>
      </c>
      <c r="G104">
        <v>9942</v>
      </c>
      <c r="H104">
        <v>704</v>
      </c>
      <c r="I104" t="s">
        <v>83</v>
      </c>
      <c r="J104" t="s">
        <v>73</v>
      </c>
      <c r="K104" t="s">
        <v>44</v>
      </c>
      <c r="L104" t="s">
        <v>74</v>
      </c>
      <c r="M104">
        <v>910</v>
      </c>
      <c r="N104">
        <v>1400</v>
      </c>
      <c r="O104" t="s">
        <v>64</v>
      </c>
      <c r="P104">
        <v>471</v>
      </c>
      <c r="Q104" t="s">
        <v>65</v>
      </c>
      <c r="R104" t="s">
        <v>38</v>
      </c>
      <c r="S104" s="1">
        <v>43542</v>
      </c>
      <c r="T104" s="1">
        <v>43607</v>
      </c>
      <c r="U104" t="s">
        <v>407</v>
      </c>
      <c r="V104" t="s">
        <v>39</v>
      </c>
      <c r="W104">
        <v>0</v>
      </c>
      <c r="X104">
        <v>0</v>
      </c>
      <c r="Y104">
        <v>40</v>
      </c>
      <c r="Z104">
        <v>0</v>
      </c>
      <c r="AA104" t="s">
        <v>77</v>
      </c>
      <c r="AB104">
        <v>0</v>
      </c>
      <c r="AC104">
        <v>80</v>
      </c>
      <c r="AD104">
        <v>0</v>
      </c>
      <c r="AE104">
        <v>0</v>
      </c>
      <c r="AF104">
        <v>0</v>
      </c>
      <c r="AG104">
        <v>10</v>
      </c>
      <c r="AH104">
        <v>0</v>
      </c>
      <c r="AI104">
        <v>0</v>
      </c>
      <c r="AJ104">
        <v>0</v>
      </c>
      <c r="AK104" t="s">
        <v>1476</v>
      </c>
      <c r="AL104" t="s">
        <v>769</v>
      </c>
      <c r="AN104">
        <v>40</v>
      </c>
      <c r="AO104">
        <f>VLOOKUP(CONCATENATE(F104,TRIM(G104)),'Avg Attend'!$A$2:$D$252,4,FALSE)</f>
        <v>3.11</v>
      </c>
      <c r="AP104">
        <v>3.11</v>
      </c>
      <c r="AQ104" s="15">
        <f t="shared" si="1"/>
        <v>0.23695238095238094</v>
      </c>
    </row>
    <row r="105" spans="1:43" x14ac:dyDescent="0.25">
      <c r="A105" t="s">
        <v>1774</v>
      </c>
      <c r="B105" t="s">
        <v>32</v>
      </c>
      <c r="C105" t="s">
        <v>40</v>
      </c>
      <c r="D105" t="s">
        <v>41</v>
      </c>
      <c r="E105">
        <v>47962</v>
      </c>
      <c r="F105" t="s">
        <v>68</v>
      </c>
      <c r="G105">
        <v>9942</v>
      </c>
      <c r="H105">
        <v>705</v>
      </c>
      <c r="I105" t="s">
        <v>83</v>
      </c>
      <c r="J105" t="s">
        <v>35</v>
      </c>
      <c r="K105" t="s">
        <v>44</v>
      </c>
      <c r="L105" t="s">
        <v>189</v>
      </c>
      <c r="M105">
        <v>1540</v>
      </c>
      <c r="N105">
        <v>1755</v>
      </c>
      <c r="O105" t="s">
        <v>64</v>
      </c>
      <c r="P105">
        <v>471</v>
      </c>
      <c r="Q105" t="s">
        <v>65</v>
      </c>
      <c r="R105" t="s">
        <v>38</v>
      </c>
      <c r="S105" s="1">
        <v>43479</v>
      </c>
      <c r="T105" s="1">
        <v>43538</v>
      </c>
      <c r="U105" t="s">
        <v>392</v>
      </c>
      <c r="V105" t="s">
        <v>39</v>
      </c>
      <c r="W105">
        <v>0</v>
      </c>
      <c r="X105">
        <v>0</v>
      </c>
      <c r="Y105">
        <v>35</v>
      </c>
      <c r="Z105">
        <v>0</v>
      </c>
      <c r="AA105" t="s">
        <v>226</v>
      </c>
      <c r="AB105">
        <v>0</v>
      </c>
      <c r="AC105">
        <v>40</v>
      </c>
      <c r="AD105">
        <v>0</v>
      </c>
      <c r="AE105">
        <v>0</v>
      </c>
      <c r="AF105">
        <v>0</v>
      </c>
      <c r="AG105">
        <v>10</v>
      </c>
      <c r="AH105">
        <v>0</v>
      </c>
      <c r="AI105">
        <v>0</v>
      </c>
      <c r="AJ105">
        <v>0.1</v>
      </c>
      <c r="AK105" t="s">
        <v>1800</v>
      </c>
      <c r="AL105" t="s">
        <v>769</v>
      </c>
      <c r="AN105">
        <v>85</v>
      </c>
      <c r="AO105">
        <f>VLOOKUP(CONCATENATE(F105,TRIM(G105)),'Avg Attend'!$A$2:$D$252,4,FALSE)</f>
        <v>3.11</v>
      </c>
      <c r="AP105">
        <v>3.11</v>
      </c>
      <c r="AQ105" s="15">
        <f t="shared" si="1"/>
        <v>0.50352380952380948</v>
      </c>
    </row>
    <row r="106" spans="1:43" x14ac:dyDescent="0.25">
      <c r="A106" t="s">
        <v>1774</v>
      </c>
      <c r="B106" t="s">
        <v>32</v>
      </c>
      <c r="C106" t="s">
        <v>40</v>
      </c>
      <c r="D106" t="s">
        <v>41</v>
      </c>
      <c r="E106">
        <v>47964</v>
      </c>
      <c r="F106" t="s">
        <v>68</v>
      </c>
      <c r="G106">
        <v>9959</v>
      </c>
      <c r="H106">
        <v>501</v>
      </c>
      <c r="I106" t="s">
        <v>229</v>
      </c>
      <c r="J106" t="s">
        <v>35</v>
      </c>
      <c r="K106" t="s">
        <v>44</v>
      </c>
      <c r="L106" t="s">
        <v>189</v>
      </c>
      <c r="M106">
        <v>1310</v>
      </c>
      <c r="N106">
        <v>1540</v>
      </c>
      <c r="O106" t="s">
        <v>49</v>
      </c>
      <c r="P106" t="s">
        <v>1802</v>
      </c>
      <c r="Q106" t="s">
        <v>51</v>
      </c>
      <c r="R106" t="s">
        <v>38</v>
      </c>
      <c r="S106" s="1">
        <v>43479</v>
      </c>
      <c r="T106" s="1">
        <v>43538</v>
      </c>
      <c r="U106" t="s">
        <v>404</v>
      </c>
      <c r="V106" t="s">
        <v>39</v>
      </c>
      <c r="W106">
        <v>0</v>
      </c>
      <c r="X106">
        <v>0</v>
      </c>
      <c r="Y106">
        <v>40</v>
      </c>
      <c r="Z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0.1</v>
      </c>
      <c r="AK106" t="s">
        <v>1803</v>
      </c>
      <c r="AL106" t="s">
        <v>1804</v>
      </c>
      <c r="AN106">
        <v>95.2</v>
      </c>
      <c r="AO106">
        <f>VLOOKUP(CONCATENATE(F106,TRIM(G106)),'Avg Attend'!$A$2:$D$252,4,FALSE)</f>
        <v>14.91</v>
      </c>
      <c r="AP106">
        <v>14.91</v>
      </c>
      <c r="AQ106" s="15">
        <f t="shared" si="1"/>
        <v>2.7036799999999999</v>
      </c>
    </row>
    <row r="107" spans="1:43" x14ac:dyDescent="0.25">
      <c r="A107" t="s">
        <v>1774</v>
      </c>
      <c r="B107" t="s">
        <v>32</v>
      </c>
      <c r="C107" t="s">
        <v>40</v>
      </c>
      <c r="D107" t="s">
        <v>41</v>
      </c>
      <c r="E107">
        <v>47645</v>
      </c>
      <c r="F107" t="s">
        <v>68</v>
      </c>
      <c r="G107">
        <v>9959</v>
      </c>
      <c r="H107">
        <v>502</v>
      </c>
      <c r="I107" t="s">
        <v>229</v>
      </c>
      <c r="J107" t="s">
        <v>35</v>
      </c>
      <c r="K107" t="s">
        <v>44</v>
      </c>
      <c r="L107" t="s">
        <v>72</v>
      </c>
      <c r="M107">
        <v>1010</v>
      </c>
      <c r="N107">
        <v>1255</v>
      </c>
      <c r="O107" t="s">
        <v>49</v>
      </c>
      <c r="P107" t="s">
        <v>59</v>
      </c>
      <c r="Q107" t="s">
        <v>51</v>
      </c>
      <c r="R107" t="s">
        <v>38</v>
      </c>
      <c r="S107" s="1">
        <v>43479</v>
      </c>
      <c r="T107" s="1">
        <v>43537</v>
      </c>
      <c r="U107" t="s">
        <v>388</v>
      </c>
      <c r="V107" t="s">
        <v>39</v>
      </c>
      <c r="W107">
        <v>0</v>
      </c>
      <c r="X107">
        <v>0</v>
      </c>
      <c r="Y107">
        <v>40</v>
      </c>
      <c r="Z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0.1</v>
      </c>
      <c r="AK107" t="s">
        <v>1805</v>
      </c>
      <c r="AL107" t="s">
        <v>773</v>
      </c>
      <c r="AN107">
        <v>98.6</v>
      </c>
      <c r="AO107">
        <f>VLOOKUP(CONCATENATE(F107,TRIM(G107)),'Avg Attend'!$A$2:$D$252,4,FALSE)</f>
        <v>14.91</v>
      </c>
      <c r="AP107">
        <v>14.91</v>
      </c>
      <c r="AQ107" s="15">
        <f t="shared" si="1"/>
        <v>2.8002400000000001</v>
      </c>
    </row>
    <row r="108" spans="1:43" x14ac:dyDescent="0.25">
      <c r="A108" t="s">
        <v>1774</v>
      </c>
      <c r="B108" t="s">
        <v>32</v>
      </c>
      <c r="C108" t="s">
        <v>40</v>
      </c>
      <c r="D108" t="s">
        <v>41</v>
      </c>
      <c r="E108">
        <v>47648</v>
      </c>
      <c r="F108" t="s">
        <v>68</v>
      </c>
      <c r="G108">
        <v>9959</v>
      </c>
      <c r="H108">
        <v>701</v>
      </c>
      <c r="I108" t="s">
        <v>229</v>
      </c>
      <c r="J108" t="s">
        <v>35</v>
      </c>
      <c r="K108" t="s">
        <v>44</v>
      </c>
      <c r="L108" t="s">
        <v>189</v>
      </c>
      <c r="M108">
        <v>1310</v>
      </c>
      <c r="N108">
        <v>1525</v>
      </c>
      <c r="O108" t="s">
        <v>64</v>
      </c>
      <c r="P108">
        <v>475</v>
      </c>
      <c r="Q108" t="s">
        <v>65</v>
      </c>
      <c r="R108" t="s">
        <v>38</v>
      </c>
      <c r="S108" s="1">
        <v>43480</v>
      </c>
      <c r="T108" s="1">
        <v>43538</v>
      </c>
      <c r="U108" t="s">
        <v>398</v>
      </c>
      <c r="V108" t="s">
        <v>39</v>
      </c>
      <c r="W108">
        <v>0</v>
      </c>
      <c r="X108">
        <v>0</v>
      </c>
      <c r="Y108">
        <v>40</v>
      </c>
      <c r="Z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0.1</v>
      </c>
      <c r="AK108" t="s">
        <v>877</v>
      </c>
      <c r="AL108" t="s">
        <v>816</v>
      </c>
      <c r="AN108">
        <v>85</v>
      </c>
      <c r="AO108">
        <f>VLOOKUP(CONCATENATE(F108,TRIM(G108)),'Avg Attend'!$A$2:$D$252,4,FALSE)</f>
        <v>14.91</v>
      </c>
      <c r="AP108">
        <v>14.91</v>
      </c>
      <c r="AQ108" s="15">
        <f t="shared" si="1"/>
        <v>2.4139999999999997</v>
      </c>
    </row>
    <row r="109" spans="1:43" x14ac:dyDescent="0.25">
      <c r="A109" t="s">
        <v>1774</v>
      </c>
      <c r="B109" t="s">
        <v>32</v>
      </c>
      <c r="C109" t="s">
        <v>40</v>
      </c>
      <c r="D109" t="s">
        <v>41</v>
      </c>
      <c r="E109">
        <v>47649</v>
      </c>
      <c r="F109" t="s">
        <v>68</v>
      </c>
      <c r="G109">
        <v>9959</v>
      </c>
      <c r="H109">
        <v>702</v>
      </c>
      <c r="I109" t="s">
        <v>229</v>
      </c>
      <c r="J109" t="s">
        <v>35</v>
      </c>
      <c r="K109" t="s">
        <v>44</v>
      </c>
      <c r="L109" t="s">
        <v>189</v>
      </c>
      <c r="M109">
        <v>1310</v>
      </c>
      <c r="N109">
        <v>1525</v>
      </c>
      <c r="O109" t="s">
        <v>64</v>
      </c>
      <c r="P109">
        <v>475</v>
      </c>
      <c r="Q109" t="s">
        <v>65</v>
      </c>
      <c r="R109" t="s">
        <v>38</v>
      </c>
      <c r="S109" s="1">
        <v>43543</v>
      </c>
      <c r="T109" s="1">
        <v>43606</v>
      </c>
      <c r="U109" t="s">
        <v>398</v>
      </c>
      <c r="V109" t="s">
        <v>39</v>
      </c>
      <c r="W109">
        <v>0</v>
      </c>
      <c r="X109">
        <v>0</v>
      </c>
      <c r="Y109">
        <v>40</v>
      </c>
      <c r="Z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0.1</v>
      </c>
      <c r="AK109" t="s">
        <v>877</v>
      </c>
      <c r="AL109" t="s">
        <v>816</v>
      </c>
      <c r="AN109">
        <v>85</v>
      </c>
      <c r="AO109">
        <f>VLOOKUP(CONCATENATE(F109,TRIM(G109)),'Avg Attend'!$A$2:$D$252,4,FALSE)</f>
        <v>14.91</v>
      </c>
      <c r="AP109">
        <v>14.91</v>
      </c>
      <c r="AQ109" s="15">
        <f t="shared" si="1"/>
        <v>2.4139999999999997</v>
      </c>
    </row>
    <row r="110" spans="1:43" x14ac:dyDescent="0.25">
      <c r="A110" t="s">
        <v>1774</v>
      </c>
      <c r="B110" t="s">
        <v>32</v>
      </c>
      <c r="C110" t="s">
        <v>40</v>
      </c>
      <c r="D110" t="s">
        <v>41</v>
      </c>
      <c r="E110">
        <v>47965</v>
      </c>
      <c r="F110" t="s">
        <v>68</v>
      </c>
      <c r="G110">
        <v>9967</v>
      </c>
      <c r="H110">
        <v>401</v>
      </c>
      <c r="I110" t="s">
        <v>830</v>
      </c>
      <c r="J110" t="s">
        <v>35</v>
      </c>
      <c r="K110" t="s">
        <v>44</v>
      </c>
      <c r="L110" t="s">
        <v>189</v>
      </c>
      <c r="M110">
        <v>1410</v>
      </c>
      <c r="N110">
        <v>1625</v>
      </c>
      <c r="O110" t="s">
        <v>55</v>
      </c>
      <c r="P110">
        <v>1202</v>
      </c>
      <c r="Q110" t="s">
        <v>56</v>
      </c>
      <c r="R110" t="s">
        <v>38</v>
      </c>
      <c r="S110" s="1">
        <v>43480</v>
      </c>
      <c r="T110" s="1">
        <v>43538</v>
      </c>
      <c r="U110" t="s">
        <v>383</v>
      </c>
      <c r="V110" t="s">
        <v>39</v>
      </c>
      <c r="W110">
        <v>0</v>
      </c>
      <c r="X110">
        <v>0</v>
      </c>
      <c r="Y110">
        <v>40</v>
      </c>
      <c r="Z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0.10290000000000001</v>
      </c>
      <c r="AK110" t="s">
        <v>1784</v>
      </c>
      <c r="AL110" t="s">
        <v>780</v>
      </c>
      <c r="AN110">
        <v>42.5</v>
      </c>
      <c r="AO110">
        <f>VLOOKUP(CONCATENATE(F110,TRIM(G110)),'Avg Attend'!$A$2:$D$252,4,FALSE)</f>
        <v>17.43</v>
      </c>
      <c r="AP110">
        <v>17.43</v>
      </c>
      <c r="AQ110" s="15">
        <f t="shared" si="1"/>
        <v>1.411</v>
      </c>
    </row>
    <row r="111" spans="1:43" x14ac:dyDescent="0.25">
      <c r="A111" t="s">
        <v>1774</v>
      </c>
      <c r="B111" t="s">
        <v>32</v>
      </c>
      <c r="C111" t="s">
        <v>40</v>
      </c>
      <c r="D111" t="s">
        <v>41</v>
      </c>
      <c r="E111">
        <v>46498</v>
      </c>
      <c r="F111" t="s">
        <v>68</v>
      </c>
      <c r="G111">
        <v>9967</v>
      </c>
      <c r="H111">
        <v>501</v>
      </c>
      <c r="I111" t="s">
        <v>830</v>
      </c>
      <c r="J111" t="s">
        <v>73</v>
      </c>
      <c r="K111" t="s">
        <v>44</v>
      </c>
      <c r="L111" t="s">
        <v>189</v>
      </c>
      <c r="M111">
        <v>1040</v>
      </c>
      <c r="N111">
        <v>1255</v>
      </c>
      <c r="O111" t="s">
        <v>49</v>
      </c>
      <c r="P111">
        <v>516</v>
      </c>
      <c r="Q111" t="s">
        <v>51</v>
      </c>
      <c r="R111" t="s">
        <v>38</v>
      </c>
      <c r="S111" s="1">
        <v>43543</v>
      </c>
      <c r="T111" s="1">
        <v>43606</v>
      </c>
      <c r="U111" t="s">
        <v>401</v>
      </c>
      <c r="V111" t="s">
        <v>39</v>
      </c>
      <c r="W111">
        <v>0</v>
      </c>
      <c r="X111">
        <v>0</v>
      </c>
      <c r="Y111">
        <v>40</v>
      </c>
      <c r="Z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0.10290000000000001</v>
      </c>
      <c r="AK111" t="s">
        <v>889</v>
      </c>
      <c r="AL111" t="s">
        <v>767</v>
      </c>
      <c r="AN111">
        <v>42.5</v>
      </c>
      <c r="AO111">
        <f>VLOOKUP(CONCATENATE(F111,TRIM(G111)),'Avg Attend'!$A$2:$D$252,4,FALSE)</f>
        <v>17.43</v>
      </c>
      <c r="AP111">
        <v>17.43</v>
      </c>
      <c r="AQ111" s="15">
        <f t="shared" si="1"/>
        <v>1.411</v>
      </c>
    </row>
    <row r="112" spans="1:43" x14ac:dyDescent="0.25">
      <c r="A112" t="s">
        <v>1774</v>
      </c>
      <c r="B112" t="s">
        <v>32</v>
      </c>
      <c r="C112" t="s">
        <v>40</v>
      </c>
      <c r="D112" t="s">
        <v>41</v>
      </c>
      <c r="E112">
        <v>47966</v>
      </c>
      <c r="F112" t="s">
        <v>68</v>
      </c>
      <c r="G112">
        <v>9968</v>
      </c>
      <c r="H112">
        <v>401</v>
      </c>
      <c r="I112" t="s">
        <v>831</v>
      </c>
      <c r="J112" t="s">
        <v>35</v>
      </c>
      <c r="K112" t="s">
        <v>44</v>
      </c>
      <c r="L112" t="s">
        <v>189</v>
      </c>
      <c r="M112">
        <v>1610</v>
      </c>
      <c r="N112">
        <v>1825</v>
      </c>
      <c r="O112" t="s">
        <v>55</v>
      </c>
      <c r="P112">
        <v>1202</v>
      </c>
      <c r="Q112" t="s">
        <v>56</v>
      </c>
      <c r="R112" t="s">
        <v>38</v>
      </c>
      <c r="S112" s="1">
        <v>43543</v>
      </c>
      <c r="T112" s="1">
        <v>43606</v>
      </c>
      <c r="U112" t="s">
        <v>401</v>
      </c>
      <c r="V112" t="s">
        <v>39</v>
      </c>
      <c r="W112">
        <v>0</v>
      </c>
      <c r="X112">
        <v>0</v>
      </c>
      <c r="Y112">
        <v>40</v>
      </c>
      <c r="Z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0.10290000000000001</v>
      </c>
      <c r="AK112" t="s">
        <v>1806</v>
      </c>
      <c r="AL112" t="s">
        <v>780</v>
      </c>
      <c r="AN112">
        <v>85</v>
      </c>
      <c r="AO112">
        <f>VLOOKUP(CONCATENATE(F112,TRIM(G112)),'Avg Attend'!$A$2:$D$252,4,FALSE)</f>
        <v>18.82</v>
      </c>
      <c r="AP112">
        <v>18.82</v>
      </c>
      <c r="AQ112" s="15">
        <f t="shared" si="1"/>
        <v>3.047047619047619</v>
      </c>
    </row>
    <row r="113" spans="1:43" x14ac:dyDescent="0.25">
      <c r="A113" t="s">
        <v>1774</v>
      </c>
      <c r="B113" t="s">
        <v>32</v>
      </c>
      <c r="C113" t="s">
        <v>40</v>
      </c>
      <c r="D113" t="s">
        <v>41</v>
      </c>
      <c r="E113">
        <v>48170</v>
      </c>
      <c r="F113" t="s">
        <v>68</v>
      </c>
      <c r="G113">
        <v>9968</v>
      </c>
      <c r="H113">
        <v>501</v>
      </c>
      <c r="I113" t="s">
        <v>831</v>
      </c>
      <c r="J113" t="s">
        <v>35</v>
      </c>
      <c r="K113" t="s">
        <v>44</v>
      </c>
      <c r="L113" t="s">
        <v>189</v>
      </c>
      <c r="M113">
        <v>1310</v>
      </c>
      <c r="N113">
        <v>1540</v>
      </c>
      <c r="O113" t="s">
        <v>49</v>
      </c>
      <c r="P113">
        <v>516</v>
      </c>
      <c r="Q113" t="s">
        <v>51</v>
      </c>
      <c r="R113" t="s">
        <v>38</v>
      </c>
      <c r="S113" s="1">
        <v>43543</v>
      </c>
      <c r="T113" s="1">
        <v>43606</v>
      </c>
      <c r="U113" t="s">
        <v>401</v>
      </c>
      <c r="V113" t="s">
        <v>39</v>
      </c>
      <c r="W113">
        <v>0</v>
      </c>
      <c r="X113">
        <v>0</v>
      </c>
      <c r="Y113">
        <v>40</v>
      </c>
      <c r="Z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1.03E-2</v>
      </c>
      <c r="AK113" t="s">
        <v>1803</v>
      </c>
      <c r="AL113" t="s">
        <v>767</v>
      </c>
      <c r="AN113">
        <v>47.6</v>
      </c>
      <c r="AO113">
        <f>VLOOKUP(CONCATENATE(F113,TRIM(G113)),'Avg Attend'!$A$2:$D$252,4,FALSE)</f>
        <v>18.82</v>
      </c>
      <c r="AP113">
        <v>18.82</v>
      </c>
      <c r="AQ113" s="15">
        <f t="shared" si="1"/>
        <v>1.7063466666666667</v>
      </c>
    </row>
    <row r="114" spans="1:43" x14ac:dyDescent="0.25">
      <c r="A114" t="s">
        <v>1774</v>
      </c>
      <c r="B114" t="s">
        <v>32</v>
      </c>
      <c r="C114" t="s">
        <v>40</v>
      </c>
      <c r="D114" t="s">
        <v>41</v>
      </c>
      <c r="E114">
        <v>47277</v>
      </c>
      <c r="F114" t="s">
        <v>68</v>
      </c>
      <c r="G114">
        <v>9975</v>
      </c>
      <c r="H114">
        <v>701</v>
      </c>
      <c r="I114" t="s">
        <v>164</v>
      </c>
      <c r="J114" t="s">
        <v>73</v>
      </c>
      <c r="K114" t="s">
        <v>44</v>
      </c>
      <c r="L114" t="s">
        <v>74</v>
      </c>
      <c r="M114">
        <v>910</v>
      </c>
      <c r="N114">
        <v>1400</v>
      </c>
      <c r="O114" t="s">
        <v>64</v>
      </c>
      <c r="P114">
        <v>471</v>
      </c>
      <c r="Q114" t="s">
        <v>65</v>
      </c>
      <c r="R114" t="s">
        <v>38</v>
      </c>
      <c r="S114" s="1">
        <v>43479</v>
      </c>
      <c r="T114" s="1">
        <v>43539</v>
      </c>
      <c r="U114" t="s">
        <v>407</v>
      </c>
      <c r="V114" t="s">
        <v>39</v>
      </c>
      <c r="W114">
        <v>0</v>
      </c>
      <c r="X114">
        <v>0</v>
      </c>
      <c r="Y114">
        <v>40</v>
      </c>
      <c r="Z114">
        <v>0</v>
      </c>
      <c r="AA114" t="s">
        <v>365</v>
      </c>
      <c r="AB114">
        <v>0</v>
      </c>
      <c r="AC114">
        <v>80</v>
      </c>
      <c r="AD114">
        <v>0</v>
      </c>
      <c r="AE114">
        <v>0</v>
      </c>
      <c r="AF114">
        <v>0</v>
      </c>
      <c r="AG114">
        <v>10</v>
      </c>
      <c r="AH114">
        <v>0</v>
      </c>
      <c r="AI114">
        <v>0</v>
      </c>
      <c r="AJ114">
        <v>0.10290000000000001</v>
      </c>
      <c r="AK114" t="s">
        <v>1476</v>
      </c>
      <c r="AL114" t="s">
        <v>769</v>
      </c>
      <c r="AN114">
        <v>80</v>
      </c>
      <c r="AO114">
        <f>VLOOKUP(CONCATENATE(F114,TRIM(G114)),'Avg Attend'!$A$2:$D$252,4,FALSE)</f>
        <v>10.64</v>
      </c>
      <c r="AP114">
        <v>10.64</v>
      </c>
      <c r="AQ114" s="15">
        <f t="shared" si="1"/>
        <v>1.6213333333333335</v>
      </c>
    </row>
    <row r="115" spans="1:43" x14ac:dyDescent="0.25">
      <c r="A115" t="s">
        <v>1774</v>
      </c>
      <c r="B115" t="s">
        <v>32</v>
      </c>
      <c r="C115" t="s">
        <v>40</v>
      </c>
      <c r="D115" t="s">
        <v>41</v>
      </c>
      <c r="E115">
        <v>47278</v>
      </c>
      <c r="F115" t="s">
        <v>68</v>
      </c>
      <c r="G115">
        <v>9975</v>
      </c>
      <c r="H115">
        <v>801</v>
      </c>
      <c r="I115" t="s">
        <v>164</v>
      </c>
      <c r="J115" t="s">
        <v>35</v>
      </c>
      <c r="K115" t="s">
        <v>44</v>
      </c>
      <c r="L115" t="s">
        <v>72</v>
      </c>
      <c r="M115">
        <v>1210</v>
      </c>
      <c r="N115">
        <v>1425</v>
      </c>
      <c r="O115" t="s">
        <v>112</v>
      </c>
      <c r="P115">
        <v>253</v>
      </c>
      <c r="Q115" t="s">
        <v>113</v>
      </c>
      <c r="R115" t="s">
        <v>38</v>
      </c>
      <c r="S115" s="1">
        <v>43479</v>
      </c>
      <c r="T115" s="1">
        <v>43537</v>
      </c>
      <c r="U115" t="s">
        <v>407</v>
      </c>
      <c r="V115" t="s">
        <v>39</v>
      </c>
      <c r="W115">
        <v>0</v>
      </c>
      <c r="X115">
        <v>0</v>
      </c>
      <c r="Y115">
        <v>40</v>
      </c>
      <c r="Z115">
        <v>0</v>
      </c>
      <c r="AA115" t="s">
        <v>832</v>
      </c>
      <c r="AB115">
        <v>0</v>
      </c>
      <c r="AC115">
        <v>40</v>
      </c>
      <c r="AD115">
        <v>0</v>
      </c>
      <c r="AE115">
        <v>0</v>
      </c>
      <c r="AF115">
        <v>0</v>
      </c>
      <c r="AG115">
        <v>10</v>
      </c>
      <c r="AH115">
        <v>0</v>
      </c>
      <c r="AI115">
        <v>0</v>
      </c>
      <c r="AJ115">
        <v>0.10290000000000001</v>
      </c>
      <c r="AK115" t="s">
        <v>1807</v>
      </c>
      <c r="AL115" t="s">
        <v>835</v>
      </c>
      <c r="AN115">
        <v>40</v>
      </c>
      <c r="AO115">
        <f>VLOOKUP(CONCATENATE(F115,TRIM(G115)),'Avg Attend'!$A$2:$D$252,4,FALSE)</f>
        <v>10.64</v>
      </c>
      <c r="AP115">
        <v>10.64</v>
      </c>
      <c r="AQ115" s="15">
        <f t="shared" si="1"/>
        <v>0.81066666666666676</v>
      </c>
    </row>
    <row r="116" spans="1:43" x14ac:dyDescent="0.25">
      <c r="A116" t="s">
        <v>1774</v>
      </c>
      <c r="B116" t="s">
        <v>32</v>
      </c>
      <c r="C116" t="s">
        <v>40</v>
      </c>
      <c r="D116" t="s">
        <v>41</v>
      </c>
      <c r="E116">
        <v>48017</v>
      </c>
      <c r="F116" t="s">
        <v>68</v>
      </c>
      <c r="G116">
        <v>9976</v>
      </c>
      <c r="H116">
        <v>702</v>
      </c>
      <c r="I116" t="s">
        <v>191</v>
      </c>
      <c r="J116" t="s">
        <v>73</v>
      </c>
      <c r="K116" t="s">
        <v>44</v>
      </c>
      <c r="L116" t="s">
        <v>74</v>
      </c>
      <c r="M116">
        <v>910</v>
      </c>
      <c r="N116">
        <v>1400</v>
      </c>
      <c r="O116" t="s">
        <v>64</v>
      </c>
      <c r="P116">
        <v>471</v>
      </c>
      <c r="Q116" t="s">
        <v>65</v>
      </c>
      <c r="R116" t="s">
        <v>38</v>
      </c>
      <c r="S116" s="1">
        <v>43542</v>
      </c>
      <c r="T116" s="1">
        <v>43607</v>
      </c>
      <c r="U116" t="s">
        <v>407</v>
      </c>
      <c r="V116" t="s">
        <v>39</v>
      </c>
      <c r="W116">
        <v>0</v>
      </c>
      <c r="X116">
        <v>0</v>
      </c>
      <c r="Y116">
        <v>40</v>
      </c>
      <c r="Z116">
        <v>0</v>
      </c>
      <c r="AA116" t="s">
        <v>77</v>
      </c>
      <c r="AB116">
        <v>0</v>
      </c>
      <c r="AC116">
        <v>80</v>
      </c>
      <c r="AD116">
        <v>0</v>
      </c>
      <c r="AE116">
        <v>0</v>
      </c>
      <c r="AF116">
        <v>0</v>
      </c>
      <c r="AG116">
        <v>10</v>
      </c>
      <c r="AH116">
        <v>0</v>
      </c>
      <c r="AI116">
        <v>0</v>
      </c>
      <c r="AJ116">
        <v>0.10290000000000001</v>
      </c>
      <c r="AK116" t="s">
        <v>1476</v>
      </c>
      <c r="AL116" t="s">
        <v>769</v>
      </c>
      <c r="AN116">
        <v>40</v>
      </c>
      <c r="AO116">
        <f>VLOOKUP(CONCATENATE(F116,TRIM(G116)),'Avg Attend'!$A$2:$D$252,4,FALSE)</f>
        <v>15.16</v>
      </c>
      <c r="AP116">
        <v>15.16</v>
      </c>
      <c r="AQ116" s="15">
        <f t="shared" si="1"/>
        <v>1.1550476190476191</v>
      </c>
    </row>
    <row r="117" spans="1:43" x14ac:dyDescent="0.25">
      <c r="A117" t="s">
        <v>1774</v>
      </c>
      <c r="B117" t="s">
        <v>32</v>
      </c>
      <c r="C117" t="s">
        <v>40</v>
      </c>
      <c r="D117" t="s">
        <v>41</v>
      </c>
      <c r="E117">
        <v>47097</v>
      </c>
      <c r="F117" t="s">
        <v>68</v>
      </c>
      <c r="G117">
        <v>9976</v>
      </c>
      <c r="H117">
        <v>801</v>
      </c>
      <c r="I117" t="s">
        <v>191</v>
      </c>
      <c r="J117" t="s">
        <v>35</v>
      </c>
      <c r="K117" t="s">
        <v>44</v>
      </c>
      <c r="L117" t="s">
        <v>72</v>
      </c>
      <c r="M117">
        <v>1210</v>
      </c>
      <c r="N117">
        <v>1425</v>
      </c>
      <c r="O117" t="s">
        <v>112</v>
      </c>
      <c r="P117">
        <v>253</v>
      </c>
      <c r="Q117" t="s">
        <v>113</v>
      </c>
      <c r="R117" t="s">
        <v>38</v>
      </c>
      <c r="S117" s="1">
        <v>43542</v>
      </c>
      <c r="T117" s="1">
        <v>43607</v>
      </c>
      <c r="U117" t="s">
        <v>407</v>
      </c>
      <c r="V117" t="s">
        <v>39</v>
      </c>
      <c r="W117">
        <v>0</v>
      </c>
      <c r="X117">
        <v>0</v>
      </c>
      <c r="Y117">
        <v>40</v>
      </c>
      <c r="Z117">
        <v>0</v>
      </c>
      <c r="AA117" t="s">
        <v>832</v>
      </c>
      <c r="AB117">
        <v>0</v>
      </c>
      <c r="AC117">
        <v>40</v>
      </c>
      <c r="AD117">
        <v>0</v>
      </c>
      <c r="AE117">
        <v>0</v>
      </c>
      <c r="AF117">
        <v>0</v>
      </c>
      <c r="AG117">
        <v>10</v>
      </c>
      <c r="AH117">
        <v>0</v>
      </c>
      <c r="AI117">
        <v>0</v>
      </c>
      <c r="AJ117">
        <v>0.10290000000000001</v>
      </c>
      <c r="AK117" t="s">
        <v>1807</v>
      </c>
      <c r="AL117" t="s">
        <v>835</v>
      </c>
      <c r="AN117">
        <v>45</v>
      </c>
      <c r="AO117">
        <f>VLOOKUP(CONCATENATE(F117,TRIM(G117)),'Avg Attend'!$A$2:$D$252,4,FALSE)</f>
        <v>15.16</v>
      </c>
      <c r="AP117">
        <v>15.16</v>
      </c>
      <c r="AQ117" s="15">
        <f t="shared" si="1"/>
        <v>1.2994285714285716</v>
      </c>
    </row>
    <row r="118" spans="1:43" x14ac:dyDescent="0.25">
      <c r="A118" t="s">
        <v>1774</v>
      </c>
      <c r="B118" t="s">
        <v>32</v>
      </c>
      <c r="C118" t="s">
        <v>40</v>
      </c>
      <c r="D118" t="s">
        <v>41</v>
      </c>
      <c r="E118">
        <v>40383</v>
      </c>
      <c r="F118" t="s">
        <v>231</v>
      </c>
      <c r="G118">
        <v>9419</v>
      </c>
      <c r="H118">
        <v>501</v>
      </c>
      <c r="I118" t="s">
        <v>232</v>
      </c>
      <c r="J118" t="s">
        <v>76</v>
      </c>
      <c r="K118" t="s">
        <v>44</v>
      </c>
      <c r="L118" t="s">
        <v>86</v>
      </c>
      <c r="M118">
        <v>1810</v>
      </c>
      <c r="N118">
        <v>2100</v>
      </c>
      <c r="O118" t="s">
        <v>49</v>
      </c>
      <c r="P118">
        <v>514</v>
      </c>
      <c r="Q118" t="s">
        <v>51</v>
      </c>
      <c r="R118" t="s">
        <v>38</v>
      </c>
      <c r="S118" s="1">
        <v>43563</v>
      </c>
      <c r="T118" s="1">
        <v>43598</v>
      </c>
      <c r="U118" t="s">
        <v>408</v>
      </c>
      <c r="V118" t="s">
        <v>39</v>
      </c>
      <c r="W118">
        <v>0</v>
      </c>
      <c r="X118">
        <v>0</v>
      </c>
      <c r="Y118">
        <v>40</v>
      </c>
      <c r="Z118">
        <v>0</v>
      </c>
      <c r="AD118">
        <v>0</v>
      </c>
      <c r="AE118">
        <v>0</v>
      </c>
      <c r="AF118">
        <v>0</v>
      </c>
      <c r="AG118">
        <v>10</v>
      </c>
      <c r="AH118">
        <v>0</v>
      </c>
      <c r="AI118">
        <v>0</v>
      </c>
      <c r="AJ118">
        <v>4.1099999999999998E-2</v>
      </c>
      <c r="AK118" t="s">
        <v>1808</v>
      </c>
      <c r="AL118" t="s">
        <v>774</v>
      </c>
      <c r="AN118">
        <v>18</v>
      </c>
      <c r="AO118">
        <f>VLOOKUP(CONCATENATE(F118,TRIM(G118)),'Avg Attend'!$A$2:$D$252,4,FALSE)</f>
        <v>14.17</v>
      </c>
      <c r="AP118">
        <v>14.17</v>
      </c>
      <c r="AQ118" s="15">
        <f t="shared" si="1"/>
        <v>0.48582857142857144</v>
      </c>
    </row>
    <row r="119" spans="1:43" x14ac:dyDescent="0.25">
      <c r="A119" t="s">
        <v>1774</v>
      </c>
      <c r="B119" t="s">
        <v>32</v>
      </c>
      <c r="C119" t="s">
        <v>40</v>
      </c>
      <c r="D119" t="s">
        <v>41</v>
      </c>
      <c r="E119">
        <v>40411</v>
      </c>
      <c r="F119" t="s">
        <v>231</v>
      </c>
      <c r="G119">
        <v>9467</v>
      </c>
      <c r="H119">
        <v>501</v>
      </c>
      <c r="I119" t="s">
        <v>233</v>
      </c>
      <c r="J119" t="s">
        <v>76</v>
      </c>
      <c r="K119" t="s">
        <v>44</v>
      </c>
      <c r="L119" t="s">
        <v>75</v>
      </c>
      <c r="M119">
        <v>1810</v>
      </c>
      <c r="N119">
        <v>2100</v>
      </c>
      <c r="O119" t="s">
        <v>49</v>
      </c>
      <c r="P119">
        <v>318</v>
      </c>
      <c r="Q119" t="s">
        <v>51</v>
      </c>
      <c r="R119" t="s">
        <v>38</v>
      </c>
      <c r="S119" s="1">
        <v>43487</v>
      </c>
      <c r="T119" s="1">
        <v>43529</v>
      </c>
      <c r="U119" t="s">
        <v>409</v>
      </c>
      <c r="V119" t="s">
        <v>39</v>
      </c>
      <c r="W119">
        <v>0</v>
      </c>
      <c r="X119">
        <v>0</v>
      </c>
      <c r="Y119">
        <v>40</v>
      </c>
      <c r="Z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0.04</v>
      </c>
      <c r="AK119" t="s">
        <v>1808</v>
      </c>
      <c r="AL119" t="s">
        <v>838</v>
      </c>
      <c r="AN119">
        <v>18</v>
      </c>
      <c r="AO119">
        <f>VLOOKUP(CONCATENATE(F119,TRIM(G119)),'Avg Attend'!$A$2:$D$252,4,FALSE)</f>
        <v>27.92</v>
      </c>
      <c r="AP119">
        <v>27.92</v>
      </c>
      <c r="AQ119" s="15">
        <f t="shared" si="1"/>
        <v>0.95725714285714292</v>
      </c>
    </row>
    <row r="120" spans="1:43" x14ac:dyDescent="0.25">
      <c r="A120" t="s">
        <v>1774</v>
      </c>
      <c r="B120" t="s">
        <v>32</v>
      </c>
      <c r="C120" t="s">
        <v>40</v>
      </c>
      <c r="D120" t="s">
        <v>41</v>
      </c>
      <c r="E120">
        <v>44853</v>
      </c>
      <c r="F120" t="s">
        <v>231</v>
      </c>
      <c r="G120">
        <v>9476</v>
      </c>
      <c r="H120">
        <v>501</v>
      </c>
      <c r="I120" t="s">
        <v>234</v>
      </c>
      <c r="J120" t="s">
        <v>76</v>
      </c>
      <c r="K120" t="s">
        <v>44</v>
      </c>
      <c r="L120" t="s">
        <v>73</v>
      </c>
      <c r="M120">
        <v>1810</v>
      </c>
      <c r="N120">
        <v>2100</v>
      </c>
      <c r="O120" t="s">
        <v>49</v>
      </c>
      <c r="P120">
        <v>318</v>
      </c>
      <c r="Q120" t="s">
        <v>51</v>
      </c>
      <c r="R120" t="s">
        <v>38</v>
      </c>
      <c r="S120" s="1">
        <v>43488</v>
      </c>
      <c r="T120" s="1">
        <v>43523</v>
      </c>
      <c r="U120" t="s">
        <v>410</v>
      </c>
      <c r="V120" t="s">
        <v>39</v>
      </c>
      <c r="W120">
        <v>0</v>
      </c>
      <c r="X120">
        <v>0</v>
      </c>
      <c r="Y120">
        <v>40</v>
      </c>
      <c r="Z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4.1099999999999998E-2</v>
      </c>
      <c r="AK120" t="s">
        <v>1808</v>
      </c>
      <c r="AL120" t="s">
        <v>838</v>
      </c>
      <c r="AN120">
        <v>54</v>
      </c>
      <c r="AO120">
        <f>VLOOKUP(CONCATENATE(F120,TRIM(G120)),'Avg Attend'!$A$2:$D$252,4,FALSE)</f>
        <v>7</v>
      </c>
      <c r="AP120">
        <v>7</v>
      </c>
      <c r="AQ120" s="15">
        <f t="shared" si="1"/>
        <v>0.72</v>
      </c>
    </row>
    <row r="121" spans="1:43" x14ac:dyDescent="0.25">
      <c r="A121" t="s">
        <v>1774</v>
      </c>
      <c r="B121" t="s">
        <v>32</v>
      </c>
      <c r="C121" t="s">
        <v>40</v>
      </c>
      <c r="D121" t="s">
        <v>41</v>
      </c>
      <c r="E121">
        <v>40424</v>
      </c>
      <c r="F121" t="s">
        <v>231</v>
      </c>
      <c r="G121">
        <v>9793</v>
      </c>
      <c r="H121">
        <v>501</v>
      </c>
      <c r="I121" t="s">
        <v>236</v>
      </c>
      <c r="J121" t="s">
        <v>76</v>
      </c>
      <c r="K121" t="s">
        <v>44</v>
      </c>
      <c r="L121" t="s">
        <v>67</v>
      </c>
      <c r="M121">
        <v>1810</v>
      </c>
      <c r="N121">
        <v>2100</v>
      </c>
      <c r="O121" t="s">
        <v>49</v>
      </c>
      <c r="P121">
        <v>318</v>
      </c>
      <c r="Q121" t="s">
        <v>51</v>
      </c>
      <c r="R121" t="s">
        <v>38</v>
      </c>
      <c r="S121" s="1">
        <v>43566</v>
      </c>
      <c r="T121" s="1">
        <v>43601</v>
      </c>
      <c r="U121" t="s">
        <v>408</v>
      </c>
      <c r="V121" t="s">
        <v>39</v>
      </c>
      <c r="W121">
        <v>0</v>
      </c>
      <c r="X121">
        <v>0</v>
      </c>
      <c r="Y121">
        <v>40</v>
      </c>
      <c r="Z121">
        <v>0</v>
      </c>
      <c r="AD121">
        <v>0</v>
      </c>
      <c r="AE121">
        <v>0</v>
      </c>
      <c r="AF121">
        <v>0</v>
      </c>
      <c r="AG121">
        <v>10</v>
      </c>
      <c r="AH121">
        <v>0</v>
      </c>
      <c r="AI121">
        <v>0</v>
      </c>
      <c r="AJ121">
        <v>4.1099999999999998E-2</v>
      </c>
      <c r="AK121" t="s">
        <v>1808</v>
      </c>
      <c r="AL121" t="s">
        <v>838</v>
      </c>
      <c r="AN121">
        <v>18</v>
      </c>
      <c r="AO121">
        <f>VLOOKUP(CONCATENATE(F121,TRIM(G121)),'Avg Attend'!$A$2:$D$252,4,FALSE)</f>
        <v>15.68</v>
      </c>
      <c r="AP121">
        <v>15.68</v>
      </c>
      <c r="AQ121" s="15">
        <f t="shared" si="1"/>
        <v>0.53759999999999997</v>
      </c>
    </row>
    <row r="122" spans="1:43" x14ac:dyDescent="0.25">
      <c r="A122" t="s">
        <v>1774</v>
      </c>
      <c r="B122" t="s">
        <v>32</v>
      </c>
      <c r="C122" t="s">
        <v>40</v>
      </c>
      <c r="D122" t="s">
        <v>41</v>
      </c>
      <c r="E122">
        <v>48039</v>
      </c>
      <c r="F122" t="s">
        <v>231</v>
      </c>
      <c r="G122">
        <v>9799</v>
      </c>
      <c r="H122">
        <v>501</v>
      </c>
      <c r="I122" t="s">
        <v>237</v>
      </c>
      <c r="J122" t="s">
        <v>76</v>
      </c>
      <c r="K122" t="s">
        <v>44</v>
      </c>
      <c r="L122" t="s">
        <v>73</v>
      </c>
      <c r="M122">
        <v>1810</v>
      </c>
      <c r="N122">
        <v>2100</v>
      </c>
      <c r="O122" t="s">
        <v>49</v>
      </c>
      <c r="P122">
        <v>516</v>
      </c>
      <c r="Q122" t="s">
        <v>51</v>
      </c>
      <c r="R122" t="s">
        <v>38</v>
      </c>
      <c r="S122" s="1">
        <v>43530</v>
      </c>
      <c r="T122" s="1">
        <v>43572</v>
      </c>
      <c r="U122" t="s">
        <v>401</v>
      </c>
      <c r="V122" t="s">
        <v>39</v>
      </c>
      <c r="W122">
        <v>0</v>
      </c>
      <c r="X122">
        <v>0</v>
      </c>
      <c r="Y122">
        <v>40</v>
      </c>
      <c r="Z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4.1000000000000002E-2</v>
      </c>
      <c r="AK122" t="s">
        <v>1808</v>
      </c>
      <c r="AL122" t="s">
        <v>767</v>
      </c>
      <c r="AN122">
        <v>54</v>
      </c>
      <c r="AO122">
        <f>VLOOKUP(CONCATENATE(F122,TRIM(G122)),'Avg Attend'!$A$2:$D$252,4,FALSE)</f>
        <v>6.92</v>
      </c>
      <c r="AP122">
        <v>6.92</v>
      </c>
      <c r="AQ122" s="15">
        <f t="shared" si="1"/>
        <v>0.71177142857142861</v>
      </c>
    </row>
    <row r="123" spans="1:43" x14ac:dyDescent="0.25">
      <c r="A123" t="s">
        <v>1774</v>
      </c>
      <c r="B123" t="s">
        <v>32</v>
      </c>
      <c r="C123" t="s">
        <v>40</v>
      </c>
      <c r="D123" t="s">
        <v>41</v>
      </c>
      <c r="E123">
        <v>48169</v>
      </c>
      <c r="F123" t="s">
        <v>91</v>
      </c>
      <c r="G123">
        <v>9990</v>
      </c>
      <c r="H123">
        <v>703</v>
      </c>
      <c r="I123" t="s">
        <v>709</v>
      </c>
      <c r="J123" t="s">
        <v>35</v>
      </c>
      <c r="K123" t="s">
        <v>44</v>
      </c>
      <c r="L123" t="s">
        <v>189</v>
      </c>
      <c r="M123">
        <v>1540</v>
      </c>
      <c r="N123">
        <v>1755</v>
      </c>
      <c r="O123" t="s">
        <v>64</v>
      </c>
      <c r="P123">
        <v>471</v>
      </c>
      <c r="Q123" t="s">
        <v>65</v>
      </c>
      <c r="R123">
        <v>1</v>
      </c>
      <c r="S123" s="1">
        <v>43479</v>
      </c>
      <c r="T123" s="1">
        <v>43607</v>
      </c>
      <c r="U123" t="s">
        <v>392</v>
      </c>
      <c r="V123" t="s">
        <v>39</v>
      </c>
      <c r="W123">
        <v>0</v>
      </c>
      <c r="X123">
        <v>0</v>
      </c>
      <c r="Y123">
        <v>40</v>
      </c>
      <c r="Z123">
        <v>0</v>
      </c>
      <c r="AA123" t="s">
        <v>226</v>
      </c>
      <c r="AB123">
        <v>0</v>
      </c>
      <c r="AC123">
        <v>40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0.2</v>
      </c>
      <c r="AK123" t="s">
        <v>1800</v>
      </c>
      <c r="AL123" t="s">
        <v>769</v>
      </c>
      <c r="AN123">
        <v>85</v>
      </c>
      <c r="AO123">
        <f>VLOOKUP(CONCATENATE(F123,TRIM(G123)),'Avg Attend'!$A$2:$D$252,4,FALSE)</f>
        <v>12.99</v>
      </c>
      <c r="AP123">
        <v>12.99</v>
      </c>
      <c r="AQ123" s="15">
        <f t="shared" si="1"/>
        <v>2.1031428571428572</v>
      </c>
    </row>
    <row r="124" spans="1:43" x14ac:dyDescent="0.25">
      <c r="A124" t="s">
        <v>1774</v>
      </c>
      <c r="B124" t="s">
        <v>32</v>
      </c>
      <c r="C124" t="s">
        <v>40</v>
      </c>
      <c r="D124" t="s">
        <v>41</v>
      </c>
      <c r="E124">
        <v>47867</v>
      </c>
      <c r="F124" t="s">
        <v>91</v>
      </c>
      <c r="G124">
        <v>9995</v>
      </c>
      <c r="H124">
        <v>401</v>
      </c>
      <c r="I124" t="s">
        <v>840</v>
      </c>
      <c r="J124" t="s">
        <v>76</v>
      </c>
      <c r="K124" t="s">
        <v>44</v>
      </c>
      <c r="L124" t="s">
        <v>189</v>
      </c>
      <c r="M124">
        <v>1810</v>
      </c>
      <c r="N124">
        <v>2025</v>
      </c>
      <c r="O124" t="s">
        <v>55</v>
      </c>
      <c r="P124">
        <v>1102</v>
      </c>
      <c r="Q124" t="s">
        <v>56</v>
      </c>
      <c r="R124" t="s">
        <v>38</v>
      </c>
      <c r="S124" s="1">
        <v>43480</v>
      </c>
      <c r="T124" s="1">
        <v>43538</v>
      </c>
      <c r="U124" t="s">
        <v>383</v>
      </c>
      <c r="V124" t="s">
        <v>39</v>
      </c>
      <c r="W124">
        <v>0</v>
      </c>
      <c r="X124">
        <v>0</v>
      </c>
      <c r="Y124">
        <v>40</v>
      </c>
      <c r="Z124">
        <v>0</v>
      </c>
      <c r="AD124">
        <v>0</v>
      </c>
      <c r="AE124">
        <v>0</v>
      </c>
      <c r="AF124">
        <v>0</v>
      </c>
      <c r="AG124">
        <v>10</v>
      </c>
      <c r="AH124">
        <v>0</v>
      </c>
      <c r="AI124">
        <v>0</v>
      </c>
      <c r="AJ124">
        <v>0.1</v>
      </c>
      <c r="AK124" t="s">
        <v>1783</v>
      </c>
      <c r="AL124" t="s">
        <v>765</v>
      </c>
      <c r="AN124">
        <v>42.5</v>
      </c>
      <c r="AO124">
        <f>VLOOKUP(CONCATENATE(F124,TRIM(G124)),'Avg Attend'!$A$2:$D$252,4,FALSE)</f>
        <v>15.8</v>
      </c>
      <c r="AP124">
        <v>15.8</v>
      </c>
      <c r="AQ124" s="15">
        <f t="shared" si="1"/>
        <v>1.279047619047619</v>
      </c>
    </row>
    <row r="125" spans="1:43" x14ac:dyDescent="0.25">
      <c r="A125" t="s">
        <v>1774</v>
      </c>
      <c r="B125" t="s">
        <v>32</v>
      </c>
      <c r="C125" t="s">
        <v>40</v>
      </c>
      <c r="D125" t="s">
        <v>41</v>
      </c>
      <c r="E125">
        <v>48021</v>
      </c>
      <c r="F125" t="s">
        <v>91</v>
      </c>
      <c r="G125">
        <v>9995</v>
      </c>
      <c r="H125">
        <v>501</v>
      </c>
      <c r="I125" t="s">
        <v>840</v>
      </c>
      <c r="J125" t="s">
        <v>35</v>
      </c>
      <c r="K125" t="s">
        <v>44</v>
      </c>
      <c r="L125" t="s">
        <v>72</v>
      </c>
      <c r="M125">
        <v>810</v>
      </c>
      <c r="N125">
        <v>1025</v>
      </c>
      <c r="O125" t="s">
        <v>49</v>
      </c>
      <c r="P125">
        <v>516</v>
      </c>
      <c r="Q125" t="s">
        <v>51</v>
      </c>
      <c r="R125" t="s">
        <v>38</v>
      </c>
      <c r="S125" s="1">
        <v>43479</v>
      </c>
      <c r="T125" s="1">
        <v>43607</v>
      </c>
      <c r="U125" t="s">
        <v>406</v>
      </c>
      <c r="V125" t="s">
        <v>39</v>
      </c>
      <c r="W125">
        <v>0</v>
      </c>
      <c r="X125">
        <v>0</v>
      </c>
      <c r="Y125">
        <v>40</v>
      </c>
      <c r="Z125">
        <v>0</v>
      </c>
      <c r="AA125" t="s">
        <v>366</v>
      </c>
      <c r="AB125">
        <v>0</v>
      </c>
      <c r="AC125">
        <v>80</v>
      </c>
      <c r="AD125">
        <v>0</v>
      </c>
      <c r="AE125">
        <v>0</v>
      </c>
      <c r="AF125">
        <v>0</v>
      </c>
      <c r="AG125">
        <v>10</v>
      </c>
      <c r="AH125">
        <v>0</v>
      </c>
      <c r="AI125">
        <v>0</v>
      </c>
      <c r="AJ125">
        <v>0.1</v>
      </c>
      <c r="AK125" t="s">
        <v>910</v>
      </c>
      <c r="AL125" t="s">
        <v>767</v>
      </c>
      <c r="AN125">
        <v>85</v>
      </c>
      <c r="AO125">
        <f>VLOOKUP(CONCATENATE(F125,TRIM(G125)),'Avg Attend'!$A$2:$D$252,4,FALSE)</f>
        <v>15.8</v>
      </c>
      <c r="AP125">
        <v>15.8</v>
      </c>
      <c r="AQ125" s="15">
        <f t="shared" si="1"/>
        <v>2.558095238095238</v>
      </c>
    </row>
    <row r="126" spans="1:43" x14ac:dyDescent="0.25">
      <c r="A126" t="s">
        <v>1774</v>
      </c>
      <c r="B126" t="s">
        <v>32</v>
      </c>
      <c r="C126" t="s">
        <v>40</v>
      </c>
      <c r="D126" t="s">
        <v>41</v>
      </c>
      <c r="E126">
        <v>47653</v>
      </c>
      <c r="F126" t="s">
        <v>91</v>
      </c>
      <c r="G126">
        <v>9995</v>
      </c>
      <c r="H126">
        <v>701</v>
      </c>
      <c r="I126" t="s">
        <v>840</v>
      </c>
      <c r="J126" t="s">
        <v>76</v>
      </c>
      <c r="K126" t="s">
        <v>44</v>
      </c>
      <c r="L126" t="s">
        <v>72</v>
      </c>
      <c r="M126">
        <v>1810</v>
      </c>
      <c r="N126">
        <v>2025</v>
      </c>
      <c r="O126" t="s">
        <v>64</v>
      </c>
      <c r="P126">
        <v>471</v>
      </c>
      <c r="Q126" t="s">
        <v>65</v>
      </c>
      <c r="R126" t="s">
        <v>38</v>
      </c>
      <c r="S126" s="1">
        <v>43479</v>
      </c>
      <c r="T126" s="1">
        <v>43537</v>
      </c>
      <c r="U126" t="s">
        <v>404</v>
      </c>
      <c r="V126" t="s">
        <v>39</v>
      </c>
      <c r="W126">
        <v>0</v>
      </c>
      <c r="X126">
        <v>0</v>
      </c>
      <c r="Y126">
        <v>40</v>
      </c>
      <c r="Z126">
        <v>0</v>
      </c>
      <c r="AD126">
        <v>0</v>
      </c>
      <c r="AE126">
        <v>0</v>
      </c>
      <c r="AF126">
        <v>0</v>
      </c>
      <c r="AG126">
        <v>10</v>
      </c>
      <c r="AH126">
        <v>0</v>
      </c>
      <c r="AI126">
        <v>0</v>
      </c>
      <c r="AJ126">
        <v>0.1</v>
      </c>
      <c r="AK126" t="s">
        <v>1783</v>
      </c>
      <c r="AL126" t="s">
        <v>769</v>
      </c>
      <c r="AN126">
        <v>85</v>
      </c>
      <c r="AO126">
        <f>VLOOKUP(CONCATENATE(F126,TRIM(G126)),'Avg Attend'!$A$2:$D$252,4,FALSE)</f>
        <v>15.8</v>
      </c>
      <c r="AP126">
        <v>15.8</v>
      </c>
      <c r="AQ126" s="15">
        <f t="shared" si="1"/>
        <v>2.558095238095238</v>
      </c>
    </row>
    <row r="127" spans="1:43" x14ac:dyDescent="0.25">
      <c r="A127" t="s">
        <v>1774</v>
      </c>
      <c r="B127" t="s">
        <v>32</v>
      </c>
      <c r="C127" t="s">
        <v>40</v>
      </c>
      <c r="D127" t="s">
        <v>41</v>
      </c>
      <c r="E127">
        <v>47967</v>
      </c>
      <c r="F127" t="s">
        <v>91</v>
      </c>
      <c r="G127">
        <v>9996</v>
      </c>
      <c r="H127">
        <v>401</v>
      </c>
      <c r="I127" t="s">
        <v>841</v>
      </c>
      <c r="J127" t="s">
        <v>76</v>
      </c>
      <c r="K127" t="s">
        <v>44</v>
      </c>
      <c r="L127" t="s">
        <v>189</v>
      </c>
      <c r="M127">
        <v>1810</v>
      </c>
      <c r="N127">
        <v>2025</v>
      </c>
      <c r="O127" t="s">
        <v>55</v>
      </c>
      <c r="P127">
        <v>1102</v>
      </c>
      <c r="Q127" t="s">
        <v>56</v>
      </c>
      <c r="R127" t="s">
        <v>38</v>
      </c>
      <c r="S127" s="1">
        <v>43543</v>
      </c>
      <c r="T127" s="1">
        <v>43606</v>
      </c>
      <c r="U127" t="s">
        <v>383</v>
      </c>
      <c r="V127" t="s">
        <v>39</v>
      </c>
      <c r="W127">
        <v>0</v>
      </c>
      <c r="X127">
        <v>0</v>
      </c>
      <c r="Y127">
        <v>40</v>
      </c>
      <c r="Z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0.1</v>
      </c>
      <c r="AK127" t="s">
        <v>1783</v>
      </c>
      <c r="AL127" t="s">
        <v>765</v>
      </c>
      <c r="AN127">
        <v>85</v>
      </c>
      <c r="AO127">
        <f>VLOOKUP(CONCATENATE(F127,TRIM(G127)),'Avg Attend'!$A$2:$D$252,4,FALSE)</f>
        <v>15.92</v>
      </c>
      <c r="AP127">
        <v>15.92</v>
      </c>
      <c r="AQ127" s="15">
        <f t="shared" si="1"/>
        <v>2.5775238095238096</v>
      </c>
    </row>
    <row r="128" spans="1:43" s="2" customFormat="1" x14ac:dyDescent="0.25">
      <c r="AI128" s="2" t="s">
        <v>203</v>
      </c>
      <c r="AJ128" s="2">
        <f>SUM(AJ2:AJ127)</f>
        <v>10.933799999999984</v>
      </c>
      <c r="AP128" s="2" t="s">
        <v>203</v>
      </c>
      <c r="AQ128" s="16">
        <f>SUM(AQ2:AQ127)</f>
        <v>260.16379999999987</v>
      </c>
    </row>
  </sheetData>
  <autoFilter ref="A1:AN127"/>
  <conditionalFormatting sqref="AO2:AO127">
    <cfRule type="cellIs" dxfId="6" priority="1" operator="lessThan">
      <formula>20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topLeftCell="U1" workbookViewId="0">
      <selection activeCell="AJ7" sqref="AJ7"/>
    </sheetView>
  </sheetViews>
  <sheetFormatPr defaultColWidth="8.875" defaultRowHeight="15.75" x14ac:dyDescent="0.25"/>
  <sheetData>
    <row r="1" spans="1:43" ht="47.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751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752</v>
      </c>
      <c r="AG1" t="s">
        <v>753</v>
      </c>
      <c r="AH1" t="s">
        <v>754</v>
      </c>
      <c r="AI1" t="s">
        <v>30</v>
      </c>
      <c r="AJ1" t="s">
        <v>31</v>
      </c>
      <c r="AK1" t="s">
        <v>755</v>
      </c>
      <c r="AL1" t="s">
        <v>756</v>
      </c>
      <c r="AM1" t="s">
        <v>757</v>
      </c>
      <c r="AN1" t="s">
        <v>758</v>
      </c>
      <c r="AO1" s="17" t="s">
        <v>2165</v>
      </c>
      <c r="AP1" s="17" t="s">
        <v>2166</v>
      </c>
      <c r="AQ1" s="17" t="s">
        <v>2164</v>
      </c>
    </row>
    <row r="2" spans="1:43" x14ac:dyDescent="0.25">
      <c r="A2" t="s">
        <v>1774</v>
      </c>
      <c r="B2" t="s">
        <v>32</v>
      </c>
      <c r="C2" t="s">
        <v>40</v>
      </c>
      <c r="D2" t="s">
        <v>242</v>
      </c>
      <c r="E2">
        <v>47153</v>
      </c>
      <c r="F2" t="s">
        <v>243</v>
      </c>
      <c r="G2">
        <v>6008</v>
      </c>
      <c r="H2">
        <v>201</v>
      </c>
      <c r="I2" t="s">
        <v>244</v>
      </c>
      <c r="J2" t="s">
        <v>35</v>
      </c>
      <c r="K2" t="s">
        <v>44</v>
      </c>
      <c r="L2" t="s">
        <v>54</v>
      </c>
      <c r="M2">
        <v>930</v>
      </c>
      <c r="N2">
        <v>1345</v>
      </c>
      <c r="O2" t="s">
        <v>46</v>
      </c>
      <c r="P2">
        <v>64</v>
      </c>
      <c r="Q2" t="s">
        <v>47</v>
      </c>
      <c r="R2">
        <v>1</v>
      </c>
      <c r="S2" s="1">
        <v>43479</v>
      </c>
      <c r="T2" s="1">
        <v>43607</v>
      </c>
      <c r="U2" t="s">
        <v>413</v>
      </c>
      <c r="V2" t="s">
        <v>39</v>
      </c>
      <c r="W2">
        <v>0</v>
      </c>
      <c r="X2">
        <v>0</v>
      </c>
      <c r="Y2">
        <v>25</v>
      </c>
      <c r="Z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0.16</v>
      </c>
      <c r="AK2" t="s">
        <v>860</v>
      </c>
      <c r="AL2" t="s">
        <v>861</v>
      </c>
      <c r="AN2">
        <v>72</v>
      </c>
      <c r="AO2">
        <f>VLOOKUP(CONCATENATE(F2,TRIM(G2)),'Avg Attend'!$A$2:$D$252,4,FALSE)</f>
        <v>18.39</v>
      </c>
      <c r="AP2">
        <v>18.39</v>
      </c>
      <c r="AQ2" s="15">
        <f>AP2*AN2/525</f>
        <v>2.5220571428571428</v>
      </c>
    </row>
    <row r="3" spans="1:43" x14ac:dyDescent="0.25">
      <c r="A3" t="s">
        <v>1774</v>
      </c>
      <c r="B3" t="s">
        <v>32</v>
      </c>
      <c r="C3" t="s">
        <v>40</v>
      </c>
      <c r="D3" t="s">
        <v>242</v>
      </c>
      <c r="E3">
        <v>47062</v>
      </c>
      <c r="F3" t="s">
        <v>243</v>
      </c>
      <c r="G3">
        <v>6025</v>
      </c>
      <c r="H3">
        <v>401</v>
      </c>
      <c r="I3" t="s">
        <v>245</v>
      </c>
      <c r="J3" t="s">
        <v>73</v>
      </c>
      <c r="K3" t="s">
        <v>44</v>
      </c>
      <c r="L3" t="s">
        <v>48</v>
      </c>
      <c r="M3">
        <v>900</v>
      </c>
      <c r="N3">
        <v>1150</v>
      </c>
      <c r="O3" t="s">
        <v>55</v>
      </c>
      <c r="P3">
        <v>701</v>
      </c>
      <c r="Q3" t="s">
        <v>56</v>
      </c>
      <c r="R3">
        <v>1</v>
      </c>
      <c r="S3" s="1">
        <v>43479</v>
      </c>
      <c r="T3" s="1">
        <v>43607</v>
      </c>
      <c r="U3" t="s">
        <v>414</v>
      </c>
      <c r="V3" t="s">
        <v>39</v>
      </c>
      <c r="W3">
        <v>0</v>
      </c>
      <c r="X3">
        <v>0</v>
      </c>
      <c r="Y3">
        <v>30</v>
      </c>
      <c r="Z3">
        <v>0</v>
      </c>
      <c r="AD3">
        <v>0</v>
      </c>
      <c r="AE3">
        <v>0</v>
      </c>
      <c r="AF3">
        <v>0</v>
      </c>
      <c r="AG3">
        <v>10</v>
      </c>
      <c r="AH3">
        <v>0</v>
      </c>
      <c r="AI3">
        <v>0</v>
      </c>
      <c r="AJ3">
        <v>0.12</v>
      </c>
      <c r="AK3" t="s">
        <v>862</v>
      </c>
      <c r="AL3" t="s">
        <v>863</v>
      </c>
      <c r="AN3">
        <v>48</v>
      </c>
      <c r="AO3">
        <f>VLOOKUP(CONCATENATE(F3,TRIM(G3)),'Avg Attend'!$A$2:$D$252,4,FALSE)</f>
        <v>16.690000000000001</v>
      </c>
      <c r="AP3">
        <v>16.690000000000001</v>
      </c>
      <c r="AQ3" s="15">
        <f t="shared" ref="AQ3:AQ6" si="0">AP3*AN3/525</f>
        <v>1.5259428571428573</v>
      </c>
    </row>
    <row r="4" spans="1:43" x14ac:dyDescent="0.25">
      <c r="A4" t="s">
        <v>1774</v>
      </c>
      <c r="B4" t="s">
        <v>32</v>
      </c>
      <c r="C4" t="s">
        <v>40</v>
      </c>
      <c r="D4" t="s">
        <v>242</v>
      </c>
      <c r="E4">
        <v>47154</v>
      </c>
      <c r="F4" t="s">
        <v>243</v>
      </c>
      <c r="G4">
        <v>6055</v>
      </c>
      <c r="H4">
        <v>801</v>
      </c>
      <c r="I4" t="s">
        <v>367</v>
      </c>
      <c r="J4" t="s">
        <v>73</v>
      </c>
      <c r="K4" t="s">
        <v>44</v>
      </c>
      <c r="L4" t="s">
        <v>74</v>
      </c>
      <c r="M4">
        <v>1010</v>
      </c>
      <c r="N4">
        <v>1400</v>
      </c>
      <c r="O4" t="s">
        <v>112</v>
      </c>
      <c r="P4">
        <v>232</v>
      </c>
      <c r="Q4" t="s">
        <v>113</v>
      </c>
      <c r="R4">
        <v>1</v>
      </c>
      <c r="S4" s="1">
        <v>43479</v>
      </c>
      <c r="T4" s="1">
        <v>43607</v>
      </c>
      <c r="U4" t="s">
        <v>415</v>
      </c>
      <c r="V4" t="s">
        <v>39</v>
      </c>
      <c r="W4">
        <v>0</v>
      </c>
      <c r="X4">
        <v>0</v>
      </c>
      <c r="Y4">
        <v>25</v>
      </c>
      <c r="Z4">
        <v>0</v>
      </c>
      <c r="AD4">
        <v>0</v>
      </c>
      <c r="AE4">
        <v>0</v>
      </c>
      <c r="AF4">
        <v>0</v>
      </c>
      <c r="AG4">
        <v>10</v>
      </c>
      <c r="AH4">
        <v>0</v>
      </c>
      <c r="AI4">
        <v>0</v>
      </c>
      <c r="AJ4">
        <v>0.16</v>
      </c>
      <c r="AK4" t="s">
        <v>864</v>
      </c>
      <c r="AL4" t="s">
        <v>865</v>
      </c>
      <c r="AN4">
        <v>64</v>
      </c>
      <c r="AO4">
        <f>VLOOKUP(CONCATENATE(F4,TRIM(G4)),'Avg Attend'!$A$2:$D$252,4,FALSE)</f>
        <v>19.88</v>
      </c>
      <c r="AP4">
        <v>19.88</v>
      </c>
      <c r="AQ4" s="15">
        <f t="shared" si="0"/>
        <v>2.4234666666666667</v>
      </c>
    </row>
    <row r="5" spans="1:43" x14ac:dyDescent="0.25">
      <c r="A5" t="s">
        <v>1774</v>
      </c>
      <c r="B5" t="s">
        <v>32</v>
      </c>
      <c r="C5" t="s">
        <v>40</v>
      </c>
      <c r="D5" t="s">
        <v>242</v>
      </c>
      <c r="E5">
        <v>48022</v>
      </c>
      <c r="F5" t="s">
        <v>243</v>
      </c>
      <c r="G5">
        <v>6055</v>
      </c>
      <c r="H5">
        <v>802</v>
      </c>
      <c r="I5" t="s">
        <v>367</v>
      </c>
      <c r="J5" t="s">
        <v>76</v>
      </c>
      <c r="K5" t="s">
        <v>44</v>
      </c>
      <c r="L5" t="s">
        <v>73</v>
      </c>
      <c r="M5">
        <v>1630</v>
      </c>
      <c r="N5">
        <v>2020</v>
      </c>
      <c r="O5" t="s">
        <v>112</v>
      </c>
      <c r="P5">
        <v>232</v>
      </c>
      <c r="Q5" t="s">
        <v>113</v>
      </c>
      <c r="R5" t="s">
        <v>38</v>
      </c>
      <c r="S5" s="1">
        <v>43479</v>
      </c>
      <c r="T5" s="1">
        <v>43607</v>
      </c>
      <c r="U5" t="s">
        <v>415</v>
      </c>
      <c r="V5" t="s">
        <v>39</v>
      </c>
      <c r="W5">
        <v>0</v>
      </c>
      <c r="X5">
        <v>0</v>
      </c>
      <c r="Y5">
        <v>25</v>
      </c>
      <c r="Z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0.2</v>
      </c>
      <c r="AK5" t="s">
        <v>866</v>
      </c>
      <c r="AL5" t="s">
        <v>865</v>
      </c>
      <c r="AN5">
        <v>72</v>
      </c>
      <c r="AO5">
        <f>VLOOKUP(CONCATENATE(F5,TRIM(G5)),'Avg Attend'!$A$2:$D$252,4,FALSE)</f>
        <v>19.88</v>
      </c>
      <c r="AP5">
        <v>19.88</v>
      </c>
      <c r="AQ5" s="15">
        <f t="shared" si="0"/>
        <v>2.7263999999999999</v>
      </c>
    </row>
    <row r="6" spans="1:43" x14ac:dyDescent="0.25">
      <c r="A6" t="s">
        <v>1774</v>
      </c>
      <c r="B6" t="s">
        <v>32</v>
      </c>
      <c r="C6" t="s">
        <v>40</v>
      </c>
      <c r="D6" t="s">
        <v>242</v>
      </c>
      <c r="E6">
        <v>47155</v>
      </c>
      <c r="F6" t="s">
        <v>243</v>
      </c>
      <c r="G6">
        <v>6056</v>
      </c>
      <c r="H6">
        <v>801</v>
      </c>
      <c r="I6" t="s">
        <v>368</v>
      </c>
      <c r="J6" t="s">
        <v>76</v>
      </c>
      <c r="K6" t="s">
        <v>44</v>
      </c>
      <c r="L6" t="s">
        <v>189</v>
      </c>
      <c r="M6">
        <v>1800</v>
      </c>
      <c r="N6">
        <v>1950</v>
      </c>
      <c r="O6" t="s">
        <v>112</v>
      </c>
      <c r="P6">
        <v>232</v>
      </c>
      <c r="Q6" t="s">
        <v>113</v>
      </c>
      <c r="R6">
        <v>1</v>
      </c>
      <c r="S6" s="1">
        <v>43479</v>
      </c>
      <c r="T6" s="1">
        <v>43607</v>
      </c>
      <c r="U6" t="s">
        <v>415</v>
      </c>
      <c r="V6" t="s">
        <v>39</v>
      </c>
      <c r="W6">
        <v>0</v>
      </c>
      <c r="X6">
        <v>0</v>
      </c>
      <c r="Y6">
        <v>25</v>
      </c>
      <c r="Z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0.16</v>
      </c>
      <c r="AK6" t="s">
        <v>867</v>
      </c>
      <c r="AL6" t="s">
        <v>865</v>
      </c>
      <c r="AN6">
        <v>68</v>
      </c>
      <c r="AO6">
        <f>VLOOKUP(CONCATENATE(F6,TRIM(G6)),'Avg Attend'!$A$2:$D$252,4,FALSE)</f>
        <v>16.52</v>
      </c>
      <c r="AP6">
        <v>16.52</v>
      </c>
      <c r="AQ6" s="15">
        <f t="shared" si="0"/>
        <v>2.139733333333333</v>
      </c>
    </row>
    <row r="7" spans="1:43" s="2" customFormat="1" x14ac:dyDescent="0.25">
      <c r="AI7" s="2" t="s">
        <v>203</v>
      </c>
      <c r="AJ7" s="2">
        <f>SUM(AJ2:AJ6)</f>
        <v>0.80000000000000016</v>
      </c>
      <c r="AP7" s="2" t="s">
        <v>203</v>
      </c>
      <c r="AQ7" s="16">
        <f>SUM(AQ2:AQ6)</f>
        <v>11.337599999999998</v>
      </c>
    </row>
  </sheetData>
  <conditionalFormatting sqref="AO2:AO6">
    <cfRule type="cellIs" dxfId="5" priority="1" operator="lessThan">
      <formula>20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opLeftCell="X1" workbookViewId="0">
      <selection activeCell="AQ8" sqref="AQ8"/>
    </sheetView>
  </sheetViews>
  <sheetFormatPr defaultColWidth="8.875" defaultRowHeight="15.75" x14ac:dyDescent="0.25"/>
  <sheetData>
    <row r="1" spans="1:43" ht="47.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751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752</v>
      </c>
      <c r="AG1" t="s">
        <v>753</v>
      </c>
      <c r="AH1" t="s">
        <v>754</v>
      </c>
      <c r="AI1" t="s">
        <v>30</v>
      </c>
      <c r="AJ1" t="s">
        <v>31</v>
      </c>
      <c r="AK1" t="s">
        <v>755</v>
      </c>
      <c r="AL1" t="s">
        <v>756</v>
      </c>
      <c r="AM1" t="s">
        <v>757</v>
      </c>
      <c r="AN1" t="s">
        <v>758</v>
      </c>
      <c r="AO1" s="17" t="s">
        <v>2165</v>
      </c>
      <c r="AP1" s="17" t="s">
        <v>2166</v>
      </c>
      <c r="AQ1" s="17" t="s">
        <v>2164</v>
      </c>
    </row>
    <row r="2" spans="1:43" x14ac:dyDescent="0.25">
      <c r="A2" t="s">
        <v>1774</v>
      </c>
      <c r="B2" t="s">
        <v>32</v>
      </c>
      <c r="C2" t="s">
        <v>40</v>
      </c>
      <c r="D2" t="s">
        <v>165</v>
      </c>
      <c r="E2">
        <v>48164</v>
      </c>
      <c r="F2" t="s">
        <v>166</v>
      </c>
      <c r="G2">
        <v>9000</v>
      </c>
      <c r="H2">
        <v>100</v>
      </c>
      <c r="I2" t="s">
        <v>842</v>
      </c>
      <c r="J2" t="s">
        <v>35</v>
      </c>
      <c r="K2" t="s">
        <v>44</v>
      </c>
      <c r="L2" t="s">
        <v>108</v>
      </c>
      <c r="M2">
        <v>830</v>
      </c>
      <c r="N2">
        <v>1450</v>
      </c>
      <c r="O2" t="s">
        <v>55</v>
      </c>
      <c r="P2" t="s">
        <v>240</v>
      </c>
      <c r="Q2" t="s">
        <v>56</v>
      </c>
      <c r="R2" t="s">
        <v>38</v>
      </c>
      <c r="S2" s="1">
        <v>43479</v>
      </c>
      <c r="T2" s="1">
        <v>43536</v>
      </c>
      <c r="U2" t="s">
        <v>411</v>
      </c>
      <c r="V2" t="s">
        <v>39</v>
      </c>
      <c r="W2">
        <v>0</v>
      </c>
      <c r="X2">
        <v>0</v>
      </c>
      <c r="Y2">
        <v>15</v>
      </c>
      <c r="Z2">
        <v>0</v>
      </c>
      <c r="AD2">
        <v>0</v>
      </c>
      <c r="AE2">
        <v>0</v>
      </c>
      <c r="AF2">
        <v>0</v>
      </c>
      <c r="AG2">
        <v>10</v>
      </c>
      <c r="AH2">
        <v>0</v>
      </c>
      <c r="AI2">
        <v>0</v>
      </c>
      <c r="AJ2">
        <v>0.57140000000000002</v>
      </c>
      <c r="AK2" t="s">
        <v>1775</v>
      </c>
      <c r="AL2" t="s">
        <v>845</v>
      </c>
      <c r="AN2">
        <v>250.8</v>
      </c>
      <c r="AO2">
        <f>VLOOKUP(CONCATENATE(F2,TRIM(G2)),'Avg Attend'!$A$2:$D$252,4,FALSE)</f>
        <v>8.98</v>
      </c>
      <c r="AP2">
        <v>8.98</v>
      </c>
      <c r="AQ2" s="15">
        <f>AP2*AN2/525</f>
        <v>4.2898742857142862</v>
      </c>
    </row>
    <row r="3" spans="1:43" x14ac:dyDescent="0.25">
      <c r="A3" t="s">
        <v>1774</v>
      </c>
      <c r="B3" t="s">
        <v>32</v>
      </c>
      <c r="C3" t="s">
        <v>40</v>
      </c>
      <c r="D3" t="s">
        <v>165</v>
      </c>
      <c r="E3">
        <v>47739</v>
      </c>
      <c r="F3" t="s">
        <v>166</v>
      </c>
      <c r="G3">
        <v>9000</v>
      </c>
      <c r="H3">
        <v>101</v>
      </c>
      <c r="I3" t="s">
        <v>842</v>
      </c>
      <c r="J3" t="s">
        <v>35</v>
      </c>
      <c r="K3" t="s">
        <v>44</v>
      </c>
      <c r="L3" t="s">
        <v>108</v>
      </c>
      <c r="M3">
        <v>900</v>
      </c>
      <c r="N3">
        <v>1450</v>
      </c>
      <c r="O3" t="s">
        <v>55</v>
      </c>
      <c r="P3" t="s">
        <v>240</v>
      </c>
      <c r="Q3" t="s">
        <v>56</v>
      </c>
      <c r="R3" t="s">
        <v>38</v>
      </c>
      <c r="S3" s="1">
        <v>43479</v>
      </c>
      <c r="T3" s="1">
        <v>43599</v>
      </c>
      <c r="U3" t="s">
        <v>843</v>
      </c>
      <c r="V3" t="s">
        <v>39</v>
      </c>
      <c r="W3">
        <v>0</v>
      </c>
      <c r="X3">
        <v>0</v>
      </c>
      <c r="Y3">
        <v>15</v>
      </c>
      <c r="Z3">
        <v>0</v>
      </c>
      <c r="AD3">
        <v>0</v>
      </c>
      <c r="AE3">
        <v>0</v>
      </c>
      <c r="AF3">
        <v>0</v>
      </c>
      <c r="AG3">
        <v>10</v>
      </c>
      <c r="AH3">
        <v>0</v>
      </c>
      <c r="AI3">
        <v>0</v>
      </c>
      <c r="AJ3">
        <v>0.57140000000000002</v>
      </c>
      <c r="AK3" t="s">
        <v>844</v>
      </c>
      <c r="AL3" t="s">
        <v>845</v>
      </c>
      <c r="AN3">
        <v>504</v>
      </c>
      <c r="AO3">
        <f>VLOOKUP(CONCATENATE(F3,TRIM(G3)),'Avg Attend'!$A$2:$D$252,4,FALSE)</f>
        <v>8.98</v>
      </c>
      <c r="AP3">
        <v>8.98</v>
      </c>
      <c r="AQ3" s="15">
        <f t="shared" ref="AQ3:AQ7" si="0">AP3*AN3/525</f>
        <v>8.6208000000000009</v>
      </c>
    </row>
    <row r="4" spans="1:43" x14ac:dyDescent="0.25">
      <c r="A4" t="s">
        <v>1774</v>
      </c>
      <c r="B4" t="s">
        <v>32</v>
      </c>
      <c r="C4" t="s">
        <v>40</v>
      </c>
      <c r="D4" t="s">
        <v>165</v>
      </c>
      <c r="E4">
        <v>45468</v>
      </c>
      <c r="F4" t="s">
        <v>238</v>
      </c>
      <c r="G4">
        <v>9650</v>
      </c>
      <c r="H4">
        <v>501</v>
      </c>
      <c r="I4" t="s">
        <v>239</v>
      </c>
      <c r="J4" t="s">
        <v>35</v>
      </c>
      <c r="K4" t="s">
        <v>44</v>
      </c>
      <c r="L4" t="s">
        <v>108</v>
      </c>
      <c r="M4">
        <v>700</v>
      </c>
      <c r="N4">
        <v>1250</v>
      </c>
      <c r="O4" t="s">
        <v>49</v>
      </c>
      <c r="P4" t="s">
        <v>240</v>
      </c>
      <c r="Q4" t="s">
        <v>51</v>
      </c>
      <c r="R4">
        <v>1</v>
      </c>
      <c r="S4" s="1">
        <v>43479</v>
      </c>
      <c r="T4" s="1">
        <v>43607</v>
      </c>
      <c r="U4" t="s">
        <v>412</v>
      </c>
      <c r="V4" t="s">
        <v>39</v>
      </c>
      <c r="W4">
        <v>0</v>
      </c>
      <c r="X4">
        <v>0</v>
      </c>
      <c r="Y4">
        <v>15</v>
      </c>
      <c r="Z4">
        <v>0</v>
      </c>
      <c r="AA4" t="s">
        <v>846</v>
      </c>
      <c r="AB4">
        <v>0</v>
      </c>
      <c r="AC4">
        <v>30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 t="s">
        <v>1776</v>
      </c>
      <c r="AL4" t="s">
        <v>848</v>
      </c>
      <c r="AN4">
        <v>504</v>
      </c>
      <c r="AO4">
        <f>VLOOKUP(CONCATENATE(F4,TRIM(G4)),'Avg Attend'!$A$2:$D$252,4,FALSE)</f>
        <v>14.71</v>
      </c>
      <c r="AP4">
        <v>14.71</v>
      </c>
      <c r="AQ4" s="15">
        <f t="shared" si="0"/>
        <v>14.121600000000001</v>
      </c>
    </row>
    <row r="5" spans="1:43" x14ac:dyDescent="0.25">
      <c r="A5" t="s">
        <v>1774</v>
      </c>
      <c r="B5" t="s">
        <v>32</v>
      </c>
      <c r="C5" t="s">
        <v>40</v>
      </c>
      <c r="D5" t="s">
        <v>165</v>
      </c>
      <c r="E5">
        <v>45469</v>
      </c>
      <c r="F5" t="s">
        <v>238</v>
      </c>
      <c r="G5">
        <v>9651</v>
      </c>
      <c r="H5">
        <v>501</v>
      </c>
      <c r="I5" t="s">
        <v>241</v>
      </c>
      <c r="J5" t="s">
        <v>35</v>
      </c>
      <c r="K5" t="s">
        <v>44</v>
      </c>
      <c r="L5" t="s">
        <v>503</v>
      </c>
      <c r="M5" t="s">
        <v>1777</v>
      </c>
      <c r="N5" t="s">
        <v>1778</v>
      </c>
      <c r="O5" t="s">
        <v>712</v>
      </c>
      <c r="P5" t="s">
        <v>240</v>
      </c>
      <c r="Q5" t="s">
        <v>51</v>
      </c>
      <c r="R5">
        <v>1</v>
      </c>
      <c r="S5" s="1">
        <v>43479</v>
      </c>
      <c r="T5" s="1">
        <v>43607</v>
      </c>
      <c r="U5" t="s">
        <v>851</v>
      </c>
      <c r="V5" t="s">
        <v>39</v>
      </c>
      <c r="W5">
        <v>0</v>
      </c>
      <c r="X5">
        <v>0</v>
      </c>
      <c r="Y5">
        <v>15</v>
      </c>
      <c r="Z5">
        <v>0</v>
      </c>
      <c r="AA5" t="s">
        <v>846</v>
      </c>
      <c r="AB5">
        <v>0</v>
      </c>
      <c r="AC5">
        <v>30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1.1657</v>
      </c>
      <c r="AK5" t="s">
        <v>1779</v>
      </c>
      <c r="AL5" t="s">
        <v>853</v>
      </c>
      <c r="AN5">
        <v>504</v>
      </c>
      <c r="AO5">
        <f>VLOOKUP(CONCATENATE(F5,TRIM(G5)),'Avg Attend'!$A$2:$D$252,4,FALSE)</f>
        <v>20.67</v>
      </c>
      <c r="AP5">
        <v>20.67</v>
      </c>
      <c r="AQ5" s="15">
        <f t="shared" si="0"/>
        <v>19.8432</v>
      </c>
    </row>
    <row r="6" spans="1:43" x14ac:dyDescent="0.25">
      <c r="A6" t="s">
        <v>1774</v>
      </c>
      <c r="B6" t="s">
        <v>32</v>
      </c>
      <c r="C6" t="s">
        <v>40</v>
      </c>
      <c r="D6" t="s">
        <v>165</v>
      </c>
      <c r="E6">
        <v>46128</v>
      </c>
      <c r="F6" t="s">
        <v>238</v>
      </c>
      <c r="G6">
        <v>9660</v>
      </c>
      <c r="H6">
        <v>381</v>
      </c>
      <c r="I6" t="s">
        <v>854</v>
      </c>
      <c r="J6" t="s">
        <v>35</v>
      </c>
      <c r="K6" t="s">
        <v>44</v>
      </c>
      <c r="L6" t="s">
        <v>503</v>
      </c>
      <c r="M6" t="s">
        <v>710</v>
      </c>
      <c r="N6" t="s">
        <v>711</v>
      </c>
      <c r="O6" t="s">
        <v>712</v>
      </c>
      <c r="P6" t="s">
        <v>357</v>
      </c>
      <c r="Q6" t="s">
        <v>51</v>
      </c>
      <c r="R6">
        <v>1</v>
      </c>
      <c r="S6" s="1">
        <v>43479</v>
      </c>
      <c r="T6" s="1">
        <v>43607</v>
      </c>
      <c r="U6" t="s">
        <v>713</v>
      </c>
      <c r="V6" t="s">
        <v>39</v>
      </c>
      <c r="W6">
        <v>0</v>
      </c>
      <c r="X6">
        <v>0</v>
      </c>
      <c r="Y6">
        <v>20</v>
      </c>
      <c r="Z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1.1657</v>
      </c>
      <c r="AK6" t="s">
        <v>1525</v>
      </c>
      <c r="AL6" t="s">
        <v>857</v>
      </c>
      <c r="AN6">
        <v>504</v>
      </c>
      <c r="AO6">
        <f>VLOOKUP(CONCATENATE(F6,TRIM(G6)),'Avg Attend'!$A$2:$D$252,4,FALSE)</f>
        <v>21.74</v>
      </c>
      <c r="AP6">
        <v>21.74</v>
      </c>
      <c r="AQ6" s="15">
        <f t="shared" si="0"/>
        <v>20.8704</v>
      </c>
    </row>
    <row r="7" spans="1:43" x14ac:dyDescent="0.25">
      <c r="A7" t="s">
        <v>1774</v>
      </c>
      <c r="B7" t="s">
        <v>32</v>
      </c>
      <c r="C7" t="s">
        <v>40</v>
      </c>
      <c r="D7" t="s">
        <v>165</v>
      </c>
      <c r="E7">
        <v>46129</v>
      </c>
      <c r="F7" t="s">
        <v>238</v>
      </c>
      <c r="G7">
        <v>9661</v>
      </c>
      <c r="H7">
        <v>381</v>
      </c>
      <c r="I7" t="s">
        <v>858</v>
      </c>
      <c r="J7" t="s">
        <v>35</v>
      </c>
      <c r="K7" t="s">
        <v>44</v>
      </c>
      <c r="L7" t="s">
        <v>503</v>
      </c>
      <c r="M7" t="s">
        <v>855</v>
      </c>
      <c r="N7" t="s">
        <v>704</v>
      </c>
      <c r="O7" t="s">
        <v>712</v>
      </c>
      <c r="P7" t="s">
        <v>240</v>
      </c>
      <c r="Q7" t="s">
        <v>51</v>
      </c>
      <c r="R7">
        <v>1</v>
      </c>
      <c r="S7" s="1">
        <v>43479</v>
      </c>
      <c r="T7" s="1">
        <v>43607</v>
      </c>
      <c r="U7" t="s">
        <v>859</v>
      </c>
      <c r="V7" t="s">
        <v>39</v>
      </c>
      <c r="W7">
        <v>0</v>
      </c>
      <c r="X7">
        <v>0</v>
      </c>
      <c r="Y7">
        <v>15</v>
      </c>
      <c r="Z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1.1657</v>
      </c>
      <c r="AK7" t="s">
        <v>856</v>
      </c>
      <c r="AL7" t="s">
        <v>853</v>
      </c>
      <c r="AN7">
        <v>504</v>
      </c>
      <c r="AO7">
        <f>VLOOKUP(CONCATENATE(F7,TRIM(G7)),'Avg Attend'!$A$2:$D$252,4,FALSE)</f>
        <v>22</v>
      </c>
      <c r="AP7">
        <v>22</v>
      </c>
      <c r="AQ7" s="15">
        <f t="shared" si="0"/>
        <v>21.12</v>
      </c>
    </row>
    <row r="8" spans="1:43" s="2" customFormat="1" x14ac:dyDescent="0.25">
      <c r="AI8" s="2" t="s">
        <v>203</v>
      </c>
      <c r="AJ8" s="2">
        <f>SUM(AJ2:AJ7)</f>
        <v>4.6398999999999999</v>
      </c>
      <c r="AP8" s="2" t="s">
        <v>203</v>
      </c>
      <c r="AQ8" s="16">
        <f>SUM(AQ2:AQ7)</f>
        <v>88.865874285714298</v>
      </c>
    </row>
  </sheetData>
  <conditionalFormatting sqref="AO2:AO7">
    <cfRule type="cellIs" dxfId="4" priority="1" operator="lessThan">
      <formula>20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5"/>
  <sheetViews>
    <sheetView topLeftCell="A39" workbookViewId="0">
      <selection activeCell="AQ65" sqref="AQ65"/>
    </sheetView>
  </sheetViews>
  <sheetFormatPr defaultColWidth="8.875" defaultRowHeight="15.75" x14ac:dyDescent="0.25"/>
  <cols>
    <col min="41" max="41" width="8.875" style="20"/>
  </cols>
  <sheetData>
    <row r="1" spans="1:43" ht="47.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751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752</v>
      </c>
      <c r="AG1" t="s">
        <v>753</v>
      </c>
      <c r="AH1" t="s">
        <v>754</v>
      </c>
      <c r="AI1" t="s">
        <v>30</v>
      </c>
      <c r="AJ1" t="s">
        <v>31</v>
      </c>
      <c r="AK1" t="s">
        <v>755</v>
      </c>
      <c r="AL1" t="s">
        <v>756</v>
      </c>
      <c r="AM1" t="s">
        <v>757</v>
      </c>
      <c r="AN1" t="s">
        <v>758</v>
      </c>
      <c r="AO1" s="19" t="s">
        <v>2165</v>
      </c>
      <c r="AP1" s="17" t="s">
        <v>2166</v>
      </c>
      <c r="AQ1" s="17" t="s">
        <v>2164</v>
      </c>
    </row>
    <row r="2" spans="1:43" x14ac:dyDescent="0.25">
      <c r="A2" t="s">
        <v>1774</v>
      </c>
      <c r="B2" t="s">
        <v>32</v>
      </c>
      <c r="C2" t="s">
        <v>125</v>
      </c>
      <c r="D2" t="s">
        <v>249</v>
      </c>
      <c r="E2">
        <v>43660</v>
      </c>
      <c r="F2" t="s">
        <v>250</v>
      </c>
      <c r="G2">
        <v>8002</v>
      </c>
      <c r="H2">
        <v>701</v>
      </c>
      <c r="I2" t="s">
        <v>251</v>
      </c>
      <c r="J2" t="s">
        <v>35</v>
      </c>
      <c r="K2" t="s">
        <v>44</v>
      </c>
      <c r="L2" t="s">
        <v>75</v>
      </c>
      <c r="M2">
        <v>1210</v>
      </c>
      <c r="N2">
        <v>1415</v>
      </c>
      <c r="O2" t="s">
        <v>64</v>
      </c>
      <c r="P2">
        <v>173</v>
      </c>
      <c r="Q2" t="s">
        <v>65</v>
      </c>
      <c r="R2">
        <v>1</v>
      </c>
      <c r="S2" s="1">
        <v>43479</v>
      </c>
      <c r="T2" s="1">
        <v>43607</v>
      </c>
      <c r="U2" t="s">
        <v>603</v>
      </c>
      <c r="V2" t="s">
        <v>39</v>
      </c>
      <c r="W2">
        <v>0</v>
      </c>
      <c r="X2">
        <v>0</v>
      </c>
      <c r="Y2">
        <v>30</v>
      </c>
      <c r="Z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0.1</v>
      </c>
      <c r="AK2" t="s">
        <v>1868</v>
      </c>
      <c r="AL2" t="s">
        <v>1228</v>
      </c>
      <c r="AN2">
        <v>39.1</v>
      </c>
      <c r="AO2" s="20">
        <f>VLOOKUP(CONCATENATE(F2,TRIM(G2)),'Avg Attend'!$A$2:$D$252,4,FALSE)</f>
        <v>15.61</v>
      </c>
      <c r="AP2">
        <v>15.61</v>
      </c>
      <c r="AQ2" s="15">
        <f>AP2*AN2/525</f>
        <v>1.1625733333333332</v>
      </c>
    </row>
    <row r="3" spans="1:43" x14ac:dyDescent="0.25">
      <c r="A3" t="s">
        <v>1774</v>
      </c>
      <c r="B3" t="s">
        <v>32</v>
      </c>
      <c r="C3" t="s">
        <v>125</v>
      </c>
      <c r="D3" t="s">
        <v>249</v>
      </c>
      <c r="E3">
        <v>48011</v>
      </c>
      <c r="F3" t="s">
        <v>250</v>
      </c>
      <c r="G3">
        <v>8003</v>
      </c>
      <c r="H3">
        <v>201</v>
      </c>
      <c r="I3" t="s">
        <v>252</v>
      </c>
      <c r="J3" t="s">
        <v>35</v>
      </c>
      <c r="K3" t="s">
        <v>44</v>
      </c>
      <c r="L3" t="s">
        <v>54</v>
      </c>
      <c r="M3">
        <v>1240</v>
      </c>
      <c r="N3">
        <v>1455</v>
      </c>
      <c r="O3" t="s">
        <v>46</v>
      </c>
      <c r="P3" t="s">
        <v>369</v>
      </c>
      <c r="Q3" t="s">
        <v>47</v>
      </c>
      <c r="R3">
        <v>1</v>
      </c>
      <c r="S3" s="1">
        <v>43479</v>
      </c>
      <c r="T3" s="1">
        <v>43607</v>
      </c>
      <c r="U3" t="s">
        <v>1229</v>
      </c>
      <c r="V3" t="s">
        <v>39</v>
      </c>
      <c r="W3">
        <v>0</v>
      </c>
      <c r="X3">
        <v>0</v>
      </c>
      <c r="Y3">
        <v>45</v>
      </c>
      <c r="Z3">
        <v>0</v>
      </c>
      <c r="AD3">
        <v>0</v>
      </c>
      <c r="AE3">
        <v>0</v>
      </c>
      <c r="AF3">
        <v>0</v>
      </c>
      <c r="AG3">
        <v>5</v>
      </c>
      <c r="AH3">
        <v>0</v>
      </c>
      <c r="AI3">
        <v>0</v>
      </c>
      <c r="AJ3">
        <v>0.1</v>
      </c>
      <c r="AK3" t="s">
        <v>1869</v>
      </c>
      <c r="AL3" t="s">
        <v>1231</v>
      </c>
      <c r="AN3">
        <v>40</v>
      </c>
      <c r="AO3" s="20">
        <f>VLOOKUP(CONCATENATE(F3,TRIM(G3)),'Avg Attend'!$A$2:$D$252,4,FALSE)</f>
        <v>16.649999999999999</v>
      </c>
      <c r="AP3">
        <v>16.649999999999999</v>
      </c>
      <c r="AQ3" s="15">
        <f t="shared" ref="AQ3:AQ64" si="0">AP3*AN3/525</f>
        <v>1.2685714285714285</v>
      </c>
    </row>
    <row r="4" spans="1:43" x14ac:dyDescent="0.25">
      <c r="A4" t="s">
        <v>1774</v>
      </c>
      <c r="B4" t="s">
        <v>32</v>
      </c>
      <c r="C4" t="s">
        <v>125</v>
      </c>
      <c r="D4" t="s">
        <v>249</v>
      </c>
      <c r="E4">
        <v>46535</v>
      </c>
      <c r="F4" t="s">
        <v>250</v>
      </c>
      <c r="G4">
        <v>8003</v>
      </c>
      <c r="H4">
        <v>401</v>
      </c>
      <c r="I4" t="s">
        <v>252</v>
      </c>
      <c r="J4" t="s">
        <v>35</v>
      </c>
      <c r="K4" t="s">
        <v>44</v>
      </c>
      <c r="L4" t="s">
        <v>86</v>
      </c>
      <c r="M4">
        <v>1240</v>
      </c>
      <c r="N4">
        <v>1445</v>
      </c>
      <c r="O4" t="s">
        <v>55</v>
      </c>
      <c r="P4">
        <v>1303</v>
      </c>
      <c r="Q4" t="s">
        <v>56</v>
      </c>
      <c r="R4">
        <v>1</v>
      </c>
      <c r="S4" s="1">
        <v>43479</v>
      </c>
      <c r="T4" s="1">
        <v>43607</v>
      </c>
      <c r="U4" t="s">
        <v>1232</v>
      </c>
      <c r="V4" t="s">
        <v>39</v>
      </c>
      <c r="W4">
        <v>0</v>
      </c>
      <c r="X4">
        <v>0</v>
      </c>
      <c r="Y4">
        <v>30</v>
      </c>
      <c r="Z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0.1</v>
      </c>
      <c r="AK4" t="s">
        <v>1870</v>
      </c>
      <c r="AL4" t="s">
        <v>1233</v>
      </c>
      <c r="AN4">
        <v>36.799999999999997</v>
      </c>
      <c r="AO4" s="20">
        <f>VLOOKUP(CONCATENATE(F4,TRIM(G4)),'Avg Attend'!$A$2:$D$252,4,FALSE)</f>
        <v>16.649999999999999</v>
      </c>
      <c r="AP4">
        <v>16.649999999999999</v>
      </c>
      <c r="AQ4" s="15">
        <f t="shared" si="0"/>
        <v>1.1670857142857141</v>
      </c>
    </row>
    <row r="5" spans="1:43" x14ac:dyDescent="0.25">
      <c r="A5" t="s">
        <v>1774</v>
      </c>
      <c r="B5" t="s">
        <v>32</v>
      </c>
      <c r="C5" t="s">
        <v>125</v>
      </c>
      <c r="D5" t="s">
        <v>249</v>
      </c>
      <c r="E5">
        <v>40479</v>
      </c>
      <c r="F5" t="s">
        <v>250</v>
      </c>
      <c r="G5">
        <v>8003</v>
      </c>
      <c r="H5">
        <v>402</v>
      </c>
      <c r="I5" t="s">
        <v>252</v>
      </c>
      <c r="J5" t="s">
        <v>35</v>
      </c>
      <c r="K5" t="s">
        <v>44</v>
      </c>
      <c r="L5" t="s">
        <v>75</v>
      </c>
      <c r="M5">
        <v>1240</v>
      </c>
      <c r="N5">
        <v>1445</v>
      </c>
      <c r="O5" t="s">
        <v>55</v>
      </c>
      <c r="P5">
        <v>1303</v>
      </c>
      <c r="Q5" t="s">
        <v>56</v>
      </c>
      <c r="R5">
        <v>1</v>
      </c>
      <c r="S5" s="1">
        <v>43479</v>
      </c>
      <c r="T5" s="1">
        <v>43607</v>
      </c>
      <c r="U5" t="s">
        <v>1232</v>
      </c>
      <c r="V5" t="s">
        <v>39</v>
      </c>
      <c r="W5">
        <v>0</v>
      </c>
      <c r="X5">
        <v>0</v>
      </c>
      <c r="Y5">
        <v>30</v>
      </c>
      <c r="Z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0.1</v>
      </c>
      <c r="AK5" t="s">
        <v>1870</v>
      </c>
      <c r="AL5" t="s">
        <v>1233</v>
      </c>
      <c r="AN5">
        <v>39.1</v>
      </c>
      <c r="AO5" s="20">
        <f>VLOOKUP(CONCATENATE(F5,TRIM(G5)),'Avg Attend'!$A$2:$D$252,4,FALSE)</f>
        <v>16.649999999999999</v>
      </c>
      <c r="AP5">
        <v>16.649999999999999</v>
      </c>
      <c r="AQ5" s="15">
        <f t="shared" si="0"/>
        <v>1.2400285714285715</v>
      </c>
    </row>
    <row r="6" spans="1:43" x14ac:dyDescent="0.25">
      <c r="A6" t="s">
        <v>1774</v>
      </c>
      <c r="B6" t="s">
        <v>32</v>
      </c>
      <c r="C6" t="s">
        <v>125</v>
      </c>
      <c r="D6" t="s">
        <v>249</v>
      </c>
      <c r="E6">
        <v>46332</v>
      </c>
      <c r="F6" t="s">
        <v>250</v>
      </c>
      <c r="G6">
        <v>8003</v>
      </c>
      <c r="H6">
        <v>403</v>
      </c>
      <c r="I6" t="s">
        <v>252</v>
      </c>
      <c r="J6" t="s">
        <v>35</v>
      </c>
      <c r="K6" t="s">
        <v>44</v>
      </c>
      <c r="L6" t="s">
        <v>73</v>
      </c>
      <c r="M6">
        <v>1240</v>
      </c>
      <c r="N6">
        <v>1445</v>
      </c>
      <c r="O6" t="s">
        <v>55</v>
      </c>
      <c r="P6">
        <v>1303</v>
      </c>
      <c r="Q6" t="s">
        <v>56</v>
      </c>
      <c r="R6">
        <v>1</v>
      </c>
      <c r="S6" s="1">
        <v>43479</v>
      </c>
      <c r="T6" s="1">
        <v>43607</v>
      </c>
      <c r="U6" t="s">
        <v>604</v>
      </c>
      <c r="V6" t="s">
        <v>39</v>
      </c>
      <c r="W6">
        <v>0</v>
      </c>
      <c r="X6">
        <v>0</v>
      </c>
      <c r="Y6">
        <v>30</v>
      </c>
      <c r="Z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0.1</v>
      </c>
      <c r="AK6" t="s">
        <v>1870</v>
      </c>
      <c r="AL6" t="s">
        <v>1233</v>
      </c>
      <c r="AN6">
        <v>41.4</v>
      </c>
      <c r="AO6" s="20">
        <f>VLOOKUP(CONCATENATE(F6,TRIM(G6)),'Avg Attend'!$A$2:$D$252,4,FALSE)</f>
        <v>16.649999999999999</v>
      </c>
      <c r="AP6">
        <v>16.649999999999999</v>
      </c>
      <c r="AQ6" s="15">
        <f t="shared" si="0"/>
        <v>1.3129714285714285</v>
      </c>
    </row>
    <row r="7" spans="1:43" x14ac:dyDescent="0.25">
      <c r="A7" t="s">
        <v>1774</v>
      </c>
      <c r="B7" t="s">
        <v>32</v>
      </c>
      <c r="C7" t="s">
        <v>125</v>
      </c>
      <c r="D7" t="s">
        <v>249</v>
      </c>
      <c r="E7">
        <v>47530</v>
      </c>
      <c r="F7" t="s">
        <v>250</v>
      </c>
      <c r="G7">
        <v>8003</v>
      </c>
      <c r="H7">
        <v>404</v>
      </c>
      <c r="I7" t="s">
        <v>252</v>
      </c>
      <c r="J7" t="s">
        <v>35</v>
      </c>
      <c r="K7" t="s">
        <v>44</v>
      </c>
      <c r="L7" t="s">
        <v>67</v>
      </c>
      <c r="M7">
        <v>1240</v>
      </c>
      <c r="N7">
        <v>1445</v>
      </c>
      <c r="O7" t="s">
        <v>55</v>
      </c>
      <c r="P7">
        <v>1303</v>
      </c>
      <c r="Q7" t="s">
        <v>56</v>
      </c>
      <c r="R7">
        <v>1</v>
      </c>
      <c r="S7" s="1">
        <v>43479</v>
      </c>
      <c r="T7" s="1">
        <v>43607</v>
      </c>
      <c r="U7" t="s">
        <v>604</v>
      </c>
      <c r="V7" t="s">
        <v>39</v>
      </c>
      <c r="W7">
        <v>0</v>
      </c>
      <c r="X7">
        <v>0</v>
      </c>
      <c r="Y7">
        <v>30</v>
      </c>
      <c r="Z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0.1</v>
      </c>
      <c r="AK7" t="s">
        <v>1870</v>
      </c>
      <c r="AL7" t="s">
        <v>1233</v>
      </c>
      <c r="AN7">
        <v>39.1</v>
      </c>
      <c r="AO7" s="20">
        <f>VLOOKUP(CONCATENATE(F7,TRIM(G7)),'Avg Attend'!$A$2:$D$252,4,FALSE)</f>
        <v>16.649999999999999</v>
      </c>
      <c r="AP7">
        <v>16.649999999999999</v>
      </c>
      <c r="AQ7" s="15">
        <f t="shared" si="0"/>
        <v>1.2400285714285715</v>
      </c>
    </row>
    <row r="8" spans="1:43" x14ac:dyDescent="0.25">
      <c r="A8" t="s">
        <v>1774</v>
      </c>
      <c r="B8" t="s">
        <v>32</v>
      </c>
      <c r="C8" t="s">
        <v>125</v>
      </c>
      <c r="D8" t="s">
        <v>249</v>
      </c>
      <c r="E8">
        <v>45167</v>
      </c>
      <c r="F8" t="s">
        <v>250</v>
      </c>
      <c r="G8">
        <v>8003</v>
      </c>
      <c r="H8">
        <v>701</v>
      </c>
      <c r="I8" t="s">
        <v>252</v>
      </c>
      <c r="J8" t="s">
        <v>35</v>
      </c>
      <c r="K8" t="s">
        <v>44</v>
      </c>
      <c r="L8" t="s">
        <v>86</v>
      </c>
      <c r="M8">
        <v>1240</v>
      </c>
      <c r="N8">
        <v>1445</v>
      </c>
      <c r="O8" t="s">
        <v>64</v>
      </c>
      <c r="P8">
        <v>173</v>
      </c>
      <c r="Q8" t="s">
        <v>65</v>
      </c>
      <c r="R8">
        <v>1</v>
      </c>
      <c r="S8" s="1">
        <v>43479</v>
      </c>
      <c r="T8" s="1">
        <v>43607</v>
      </c>
      <c r="U8" t="s">
        <v>605</v>
      </c>
      <c r="V8" t="s">
        <v>39</v>
      </c>
      <c r="W8">
        <v>0</v>
      </c>
      <c r="X8">
        <v>0</v>
      </c>
      <c r="Y8">
        <v>30</v>
      </c>
      <c r="Z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0.1</v>
      </c>
      <c r="AK8" t="s">
        <v>1870</v>
      </c>
      <c r="AL8" t="s">
        <v>1228</v>
      </c>
      <c r="AN8">
        <v>36.799999999999997</v>
      </c>
      <c r="AO8" s="20">
        <f>VLOOKUP(CONCATENATE(F8,TRIM(G8)),'Avg Attend'!$A$2:$D$252,4,FALSE)</f>
        <v>16.649999999999999</v>
      </c>
      <c r="AP8">
        <v>16.649999999999999</v>
      </c>
      <c r="AQ8" s="15">
        <f t="shared" si="0"/>
        <v>1.1670857142857141</v>
      </c>
    </row>
    <row r="9" spans="1:43" x14ac:dyDescent="0.25">
      <c r="A9" t="s">
        <v>1774</v>
      </c>
      <c r="B9" t="s">
        <v>32</v>
      </c>
      <c r="C9" t="s">
        <v>125</v>
      </c>
      <c r="D9" t="s">
        <v>249</v>
      </c>
      <c r="E9">
        <v>43661</v>
      </c>
      <c r="F9" t="s">
        <v>250</v>
      </c>
      <c r="G9">
        <v>8003</v>
      </c>
      <c r="H9">
        <v>702</v>
      </c>
      <c r="I9" t="s">
        <v>252</v>
      </c>
      <c r="J9" t="s">
        <v>35</v>
      </c>
      <c r="K9" t="s">
        <v>44</v>
      </c>
      <c r="L9" t="s">
        <v>75</v>
      </c>
      <c r="M9">
        <v>910</v>
      </c>
      <c r="N9">
        <v>1115</v>
      </c>
      <c r="O9" t="s">
        <v>64</v>
      </c>
      <c r="P9">
        <v>173</v>
      </c>
      <c r="Q9" t="s">
        <v>65</v>
      </c>
      <c r="R9">
        <v>1</v>
      </c>
      <c r="S9" s="1">
        <v>43479</v>
      </c>
      <c r="T9" s="1">
        <v>43607</v>
      </c>
      <c r="U9" t="s">
        <v>603</v>
      </c>
      <c r="V9" t="s">
        <v>39</v>
      </c>
      <c r="W9">
        <v>0</v>
      </c>
      <c r="X9">
        <v>0</v>
      </c>
      <c r="Y9">
        <v>30</v>
      </c>
      <c r="Z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0.1</v>
      </c>
      <c r="AK9" t="s">
        <v>1871</v>
      </c>
      <c r="AL9" t="s">
        <v>1228</v>
      </c>
      <c r="AN9">
        <v>39.1</v>
      </c>
      <c r="AO9" s="20">
        <f>VLOOKUP(CONCATENATE(F9,TRIM(G9)),'Avg Attend'!$A$2:$D$252,4,FALSE)</f>
        <v>16.649999999999999</v>
      </c>
      <c r="AP9">
        <v>16.649999999999999</v>
      </c>
      <c r="AQ9" s="15">
        <f t="shared" si="0"/>
        <v>1.2400285714285715</v>
      </c>
    </row>
    <row r="10" spans="1:43" x14ac:dyDescent="0.25">
      <c r="A10" t="s">
        <v>1774</v>
      </c>
      <c r="B10" t="s">
        <v>32</v>
      </c>
      <c r="C10" t="s">
        <v>125</v>
      </c>
      <c r="D10" t="s">
        <v>249</v>
      </c>
      <c r="E10">
        <v>47532</v>
      </c>
      <c r="F10" t="s">
        <v>250</v>
      </c>
      <c r="G10">
        <v>8003</v>
      </c>
      <c r="H10">
        <v>703</v>
      </c>
      <c r="I10" t="s">
        <v>252</v>
      </c>
      <c r="J10" t="s">
        <v>35</v>
      </c>
      <c r="K10" t="s">
        <v>44</v>
      </c>
      <c r="L10" t="s">
        <v>73</v>
      </c>
      <c r="M10">
        <v>1240</v>
      </c>
      <c r="N10">
        <v>1445</v>
      </c>
      <c r="O10" t="s">
        <v>64</v>
      </c>
      <c r="P10">
        <v>173</v>
      </c>
      <c r="Q10" t="s">
        <v>65</v>
      </c>
      <c r="R10">
        <v>1</v>
      </c>
      <c r="S10" s="1">
        <v>43479</v>
      </c>
      <c r="T10" s="1">
        <v>43607</v>
      </c>
      <c r="U10" t="s">
        <v>606</v>
      </c>
      <c r="V10" t="s">
        <v>39</v>
      </c>
      <c r="W10">
        <v>0</v>
      </c>
      <c r="X10">
        <v>0</v>
      </c>
      <c r="Y10">
        <v>30</v>
      </c>
      <c r="Z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0.1</v>
      </c>
      <c r="AK10" t="s">
        <v>1870</v>
      </c>
      <c r="AL10" t="s">
        <v>1228</v>
      </c>
      <c r="AN10">
        <v>41.4</v>
      </c>
      <c r="AO10" s="20">
        <f>VLOOKUP(CONCATENATE(F10,TRIM(G10)),'Avg Attend'!$A$2:$D$252,4,FALSE)</f>
        <v>16.649999999999999</v>
      </c>
      <c r="AP10">
        <v>16.649999999999999</v>
      </c>
      <c r="AQ10" s="15">
        <f t="shared" si="0"/>
        <v>1.3129714285714285</v>
      </c>
    </row>
    <row r="11" spans="1:43" x14ac:dyDescent="0.25">
      <c r="A11" t="s">
        <v>1774</v>
      </c>
      <c r="B11" t="s">
        <v>32</v>
      </c>
      <c r="C11" t="s">
        <v>125</v>
      </c>
      <c r="D11" t="s">
        <v>249</v>
      </c>
      <c r="E11">
        <v>46001</v>
      </c>
      <c r="F11" t="s">
        <v>250</v>
      </c>
      <c r="G11">
        <v>8003</v>
      </c>
      <c r="H11">
        <v>704</v>
      </c>
      <c r="I11" t="s">
        <v>252</v>
      </c>
      <c r="J11" t="s">
        <v>35</v>
      </c>
      <c r="K11" t="s">
        <v>44</v>
      </c>
      <c r="L11" t="s">
        <v>67</v>
      </c>
      <c r="M11">
        <v>1230</v>
      </c>
      <c r="N11">
        <v>1445</v>
      </c>
      <c r="O11" t="s">
        <v>64</v>
      </c>
      <c r="P11">
        <v>173</v>
      </c>
      <c r="Q11" t="s">
        <v>65</v>
      </c>
      <c r="R11">
        <v>1</v>
      </c>
      <c r="S11" s="1">
        <v>43479</v>
      </c>
      <c r="T11" s="1">
        <v>43607</v>
      </c>
      <c r="U11" t="s">
        <v>606</v>
      </c>
      <c r="V11" t="s">
        <v>39</v>
      </c>
      <c r="W11">
        <v>0</v>
      </c>
      <c r="X11">
        <v>0</v>
      </c>
      <c r="Y11">
        <v>30</v>
      </c>
      <c r="Z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0.1</v>
      </c>
      <c r="AK11" t="s">
        <v>827</v>
      </c>
      <c r="AL11" t="s">
        <v>1228</v>
      </c>
      <c r="AN11">
        <v>42.5</v>
      </c>
      <c r="AO11" s="20">
        <f>VLOOKUP(CONCATENATE(F11,TRIM(G11)),'Avg Attend'!$A$2:$D$252,4,FALSE)</f>
        <v>16.649999999999999</v>
      </c>
      <c r="AP11">
        <v>16.649999999999999</v>
      </c>
      <c r="AQ11" s="15">
        <f t="shared" si="0"/>
        <v>1.3478571428571426</v>
      </c>
    </row>
    <row r="12" spans="1:43" x14ac:dyDescent="0.25">
      <c r="A12" t="s">
        <v>1774</v>
      </c>
      <c r="B12" t="s">
        <v>32</v>
      </c>
      <c r="C12" t="s">
        <v>125</v>
      </c>
      <c r="D12" t="s">
        <v>249</v>
      </c>
      <c r="E12">
        <v>40501</v>
      </c>
      <c r="F12" t="s">
        <v>250</v>
      </c>
      <c r="G12">
        <v>8100</v>
      </c>
      <c r="H12">
        <v>101</v>
      </c>
      <c r="I12" t="s">
        <v>253</v>
      </c>
      <c r="J12" t="s">
        <v>35</v>
      </c>
      <c r="K12" t="s">
        <v>44</v>
      </c>
      <c r="L12" t="s">
        <v>86</v>
      </c>
      <c r="M12">
        <v>910</v>
      </c>
      <c r="N12">
        <v>1200</v>
      </c>
      <c r="O12" t="s">
        <v>200</v>
      </c>
      <c r="P12">
        <v>151</v>
      </c>
      <c r="Q12" t="s">
        <v>37</v>
      </c>
      <c r="R12">
        <v>1</v>
      </c>
      <c r="S12" s="1">
        <v>43479</v>
      </c>
      <c r="T12" s="1">
        <v>43607</v>
      </c>
      <c r="U12" t="s">
        <v>607</v>
      </c>
      <c r="V12" t="s">
        <v>39</v>
      </c>
      <c r="W12">
        <v>0</v>
      </c>
      <c r="X12">
        <v>0</v>
      </c>
      <c r="Y12">
        <v>40</v>
      </c>
      <c r="Z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0.1234</v>
      </c>
      <c r="AK12" t="s">
        <v>1234</v>
      </c>
      <c r="AL12" t="s">
        <v>1235</v>
      </c>
      <c r="AN12">
        <v>48</v>
      </c>
      <c r="AO12" s="20">
        <f>VLOOKUP(CONCATENATE(F12,TRIM(G12)),'Avg Attend'!$A$2:$D$252,4,FALSE)</f>
        <v>19.22</v>
      </c>
      <c r="AP12">
        <v>19.22</v>
      </c>
      <c r="AQ12" s="15">
        <f t="shared" si="0"/>
        <v>1.7572571428571429</v>
      </c>
    </row>
    <row r="13" spans="1:43" x14ac:dyDescent="0.25">
      <c r="A13" t="s">
        <v>1774</v>
      </c>
      <c r="B13" t="s">
        <v>32</v>
      </c>
      <c r="C13" t="s">
        <v>125</v>
      </c>
      <c r="D13" t="s">
        <v>249</v>
      </c>
      <c r="E13">
        <v>40499</v>
      </c>
      <c r="F13" t="s">
        <v>250</v>
      </c>
      <c r="G13">
        <v>8100</v>
      </c>
      <c r="H13">
        <v>102</v>
      </c>
      <c r="I13" t="s">
        <v>253</v>
      </c>
      <c r="J13" t="s">
        <v>35</v>
      </c>
      <c r="K13" t="s">
        <v>44</v>
      </c>
      <c r="L13" t="s">
        <v>75</v>
      </c>
      <c r="M13">
        <v>910</v>
      </c>
      <c r="N13">
        <v>1200</v>
      </c>
      <c r="O13" t="s">
        <v>200</v>
      </c>
      <c r="P13">
        <v>151</v>
      </c>
      <c r="Q13" t="s">
        <v>37</v>
      </c>
      <c r="R13">
        <v>1</v>
      </c>
      <c r="S13" s="1">
        <v>43479</v>
      </c>
      <c r="T13" s="1">
        <v>43607</v>
      </c>
      <c r="U13" t="s">
        <v>607</v>
      </c>
      <c r="V13" t="s">
        <v>39</v>
      </c>
      <c r="W13">
        <v>0</v>
      </c>
      <c r="X13">
        <v>0</v>
      </c>
      <c r="Y13">
        <v>40</v>
      </c>
      <c r="Z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0.1234</v>
      </c>
      <c r="AK13" t="s">
        <v>1234</v>
      </c>
      <c r="AL13" t="s">
        <v>1235</v>
      </c>
      <c r="AN13">
        <v>51</v>
      </c>
      <c r="AO13" s="20">
        <f>VLOOKUP(CONCATENATE(F13,TRIM(G13)),'Avg Attend'!$A$2:$D$252,4,FALSE)</f>
        <v>19.22</v>
      </c>
      <c r="AP13">
        <v>19.22</v>
      </c>
      <c r="AQ13" s="15">
        <f t="shared" si="0"/>
        <v>1.867085714285714</v>
      </c>
    </row>
    <row r="14" spans="1:43" x14ac:dyDescent="0.25">
      <c r="A14" t="s">
        <v>1774</v>
      </c>
      <c r="B14" t="s">
        <v>32</v>
      </c>
      <c r="C14" t="s">
        <v>125</v>
      </c>
      <c r="D14" t="s">
        <v>249</v>
      </c>
      <c r="E14">
        <v>40496</v>
      </c>
      <c r="F14" t="s">
        <v>250</v>
      </c>
      <c r="G14">
        <v>8100</v>
      </c>
      <c r="H14">
        <v>103</v>
      </c>
      <c r="I14" t="s">
        <v>253</v>
      </c>
      <c r="J14" t="s">
        <v>35</v>
      </c>
      <c r="K14" t="s">
        <v>44</v>
      </c>
      <c r="L14" t="s">
        <v>73</v>
      </c>
      <c r="M14">
        <v>910</v>
      </c>
      <c r="N14">
        <v>1200</v>
      </c>
      <c r="O14" t="s">
        <v>200</v>
      </c>
      <c r="P14">
        <v>151</v>
      </c>
      <c r="Q14" t="s">
        <v>37</v>
      </c>
      <c r="R14">
        <v>1</v>
      </c>
      <c r="S14" s="1">
        <v>43479</v>
      </c>
      <c r="T14" s="1">
        <v>43607</v>
      </c>
      <c r="U14" t="s">
        <v>607</v>
      </c>
      <c r="V14" t="s">
        <v>39</v>
      </c>
      <c r="W14">
        <v>0</v>
      </c>
      <c r="X14">
        <v>0</v>
      </c>
      <c r="Y14">
        <v>40</v>
      </c>
      <c r="Z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0.1234</v>
      </c>
      <c r="AK14" t="s">
        <v>1234</v>
      </c>
      <c r="AL14" t="s">
        <v>1235</v>
      </c>
      <c r="AN14">
        <v>54</v>
      </c>
      <c r="AO14" s="20">
        <f>VLOOKUP(CONCATENATE(F14,TRIM(G14)),'Avg Attend'!$A$2:$D$252,4,FALSE)</f>
        <v>19.22</v>
      </c>
      <c r="AP14">
        <v>19.22</v>
      </c>
      <c r="AQ14" s="15">
        <f t="shared" si="0"/>
        <v>1.9769142857142854</v>
      </c>
    </row>
    <row r="15" spans="1:43" x14ac:dyDescent="0.25">
      <c r="A15" t="s">
        <v>1774</v>
      </c>
      <c r="B15" t="s">
        <v>32</v>
      </c>
      <c r="C15" t="s">
        <v>125</v>
      </c>
      <c r="D15" t="s">
        <v>249</v>
      </c>
      <c r="E15">
        <v>40503</v>
      </c>
      <c r="F15" t="s">
        <v>250</v>
      </c>
      <c r="G15">
        <v>8100</v>
      </c>
      <c r="H15">
        <v>104</v>
      </c>
      <c r="I15" t="s">
        <v>253</v>
      </c>
      <c r="J15" t="s">
        <v>35</v>
      </c>
      <c r="K15" t="s">
        <v>44</v>
      </c>
      <c r="L15" t="s">
        <v>67</v>
      </c>
      <c r="M15">
        <v>910</v>
      </c>
      <c r="N15">
        <v>1200</v>
      </c>
      <c r="O15" t="s">
        <v>200</v>
      </c>
      <c r="P15">
        <v>151</v>
      </c>
      <c r="Q15" t="s">
        <v>37</v>
      </c>
      <c r="R15">
        <v>1</v>
      </c>
      <c r="S15" s="1">
        <v>43479</v>
      </c>
      <c r="T15" s="1">
        <v>43607</v>
      </c>
      <c r="U15" t="s">
        <v>607</v>
      </c>
      <c r="V15" t="s">
        <v>39</v>
      </c>
      <c r="W15">
        <v>0</v>
      </c>
      <c r="X15">
        <v>0</v>
      </c>
      <c r="Y15">
        <v>40</v>
      </c>
      <c r="Z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0.1234</v>
      </c>
      <c r="AK15" t="s">
        <v>1234</v>
      </c>
      <c r="AL15" t="s">
        <v>1235</v>
      </c>
      <c r="AN15">
        <v>51</v>
      </c>
      <c r="AO15" s="20">
        <f>VLOOKUP(CONCATENATE(F15,TRIM(G15)),'Avg Attend'!$A$2:$D$252,4,FALSE)</f>
        <v>19.22</v>
      </c>
      <c r="AP15">
        <v>19.22</v>
      </c>
      <c r="AQ15" s="15">
        <f t="shared" si="0"/>
        <v>1.867085714285714</v>
      </c>
    </row>
    <row r="16" spans="1:43" x14ac:dyDescent="0.25">
      <c r="A16" t="s">
        <v>1774</v>
      </c>
      <c r="B16" t="s">
        <v>32</v>
      </c>
      <c r="C16" t="s">
        <v>125</v>
      </c>
      <c r="D16" t="s">
        <v>249</v>
      </c>
      <c r="E16">
        <v>40506</v>
      </c>
      <c r="F16" t="s">
        <v>250</v>
      </c>
      <c r="G16">
        <v>8100</v>
      </c>
      <c r="H16">
        <v>105</v>
      </c>
      <c r="I16" t="s">
        <v>253</v>
      </c>
      <c r="J16" t="s">
        <v>35</v>
      </c>
      <c r="K16" t="s">
        <v>44</v>
      </c>
      <c r="L16" t="s">
        <v>54</v>
      </c>
      <c r="M16">
        <v>910</v>
      </c>
      <c r="N16">
        <v>1200</v>
      </c>
      <c r="O16" t="s">
        <v>200</v>
      </c>
      <c r="P16">
        <v>151</v>
      </c>
      <c r="Q16" t="s">
        <v>37</v>
      </c>
      <c r="R16">
        <v>1</v>
      </c>
      <c r="S16" s="1">
        <v>43479</v>
      </c>
      <c r="T16" s="1">
        <v>43607</v>
      </c>
      <c r="U16" t="s">
        <v>607</v>
      </c>
      <c r="V16" t="s">
        <v>39</v>
      </c>
      <c r="W16">
        <v>0</v>
      </c>
      <c r="X16">
        <v>0</v>
      </c>
      <c r="Y16">
        <v>40</v>
      </c>
      <c r="Z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0.1234</v>
      </c>
      <c r="AK16" t="s">
        <v>1234</v>
      </c>
      <c r="AL16" t="s">
        <v>1235</v>
      </c>
      <c r="AN16">
        <v>48</v>
      </c>
      <c r="AO16" s="20">
        <f>VLOOKUP(CONCATENATE(F16,TRIM(G16)),'Avg Attend'!$A$2:$D$252,4,FALSE)</f>
        <v>19.22</v>
      </c>
      <c r="AP16">
        <v>19.22</v>
      </c>
      <c r="AQ16" s="15">
        <f t="shared" si="0"/>
        <v>1.7572571428571429</v>
      </c>
    </row>
    <row r="17" spans="1:43" x14ac:dyDescent="0.25">
      <c r="A17" t="s">
        <v>1774</v>
      </c>
      <c r="B17" t="s">
        <v>32</v>
      </c>
      <c r="C17" t="s">
        <v>125</v>
      </c>
      <c r="D17" t="s">
        <v>249</v>
      </c>
      <c r="E17">
        <v>45797</v>
      </c>
      <c r="F17" t="s">
        <v>250</v>
      </c>
      <c r="G17">
        <v>8100</v>
      </c>
      <c r="H17">
        <v>106</v>
      </c>
      <c r="I17" t="s">
        <v>253</v>
      </c>
      <c r="J17" t="s">
        <v>35</v>
      </c>
      <c r="K17" t="s">
        <v>44</v>
      </c>
      <c r="L17" t="s">
        <v>86</v>
      </c>
      <c r="M17">
        <v>910</v>
      </c>
      <c r="N17">
        <v>1200</v>
      </c>
      <c r="O17" t="s">
        <v>200</v>
      </c>
      <c r="P17">
        <v>161</v>
      </c>
      <c r="Q17" t="s">
        <v>37</v>
      </c>
      <c r="R17">
        <v>1</v>
      </c>
      <c r="S17" s="1">
        <v>43479</v>
      </c>
      <c r="T17" s="1">
        <v>43607</v>
      </c>
      <c r="U17" t="s">
        <v>608</v>
      </c>
      <c r="V17" t="s">
        <v>39</v>
      </c>
      <c r="W17">
        <v>0</v>
      </c>
      <c r="X17">
        <v>0</v>
      </c>
      <c r="Y17">
        <v>40</v>
      </c>
      <c r="Z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0.1234</v>
      </c>
      <c r="AK17" t="s">
        <v>1234</v>
      </c>
      <c r="AL17" t="s">
        <v>1236</v>
      </c>
      <c r="AN17">
        <v>48</v>
      </c>
      <c r="AO17" s="20">
        <f>VLOOKUP(CONCATENATE(F17,TRIM(G17)),'Avg Attend'!$A$2:$D$252,4,FALSE)</f>
        <v>19.22</v>
      </c>
      <c r="AP17">
        <v>19.22</v>
      </c>
      <c r="AQ17" s="15">
        <f t="shared" si="0"/>
        <v>1.7572571428571429</v>
      </c>
    </row>
    <row r="18" spans="1:43" x14ac:dyDescent="0.25">
      <c r="A18" t="s">
        <v>1774</v>
      </c>
      <c r="B18" t="s">
        <v>32</v>
      </c>
      <c r="C18" t="s">
        <v>125</v>
      </c>
      <c r="D18" t="s">
        <v>249</v>
      </c>
      <c r="E18">
        <v>40489</v>
      </c>
      <c r="F18" t="s">
        <v>250</v>
      </c>
      <c r="G18">
        <v>8100</v>
      </c>
      <c r="H18">
        <v>107</v>
      </c>
      <c r="I18" t="s">
        <v>253</v>
      </c>
      <c r="J18" t="s">
        <v>35</v>
      </c>
      <c r="K18" t="s">
        <v>44</v>
      </c>
      <c r="L18" t="s">
        <v>75</v>
      </c>
      <c r="M18">
        <v>910</v>
      </c>
      <c r="N18">
        <v>1200</v>
      </c>
      <c r="O18" t="s">
        <v>200</v>
      </c>
      <c r="P18">
        <v>161</v>
      </c>
      <c r="Q18" t="s">
        <v>37</v>
      </c>
      <c r="R18">
        <v>1</v>
      </c>
      <c r="S18" s="1">
        <v>43479</v>
      </c>
      <c r="T18" s="1">
        <v>43607</v>
      </c>
      <c r="U18" t="s">
        <v>608</v>
      </c>
      <c r="V18" t="s">
        <v>39</v>
      </c>
      <c r="W18">
        <v>0</v>
      </c>
      <c r="X18">
        <v>0</v>
      </c>
      <c r="Y18">
        <v>40</v>
      </c>
      <c r="Z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0.1234</v>
      </c>
      <c r="AK18" t="s">
        <v>1234</v>
      </c>
      <c r="AL18" t="s">
        <v>1236</v>
      </c>
      <c r="AN18">
        <v>51</v>
      </c>
      <c r="AO18" s="20">
        <f>VLOOKUP(CONCATENATE(F18,TRIM(G18)),'Avg Attend'!$A$2:$D$252,4,FALSE)</f>
        <v>19.22</v>
      </c>
      <c r="AP18">
        <v>19.22</v>
      </c>
      <c r="AQ18" s="15">
        <f t="shared" si="0"/>
        <v>1.867085714285714</v>
      </c>
    </row>
    <row r="19" spans="1:43" x14ac:dyDescent="0.25">
      <c r="A19" t="s">
        <v>1774</v>
      </c>
      <c r="B19" t="s">
        <v>32</v>
      </c>
      <c r="C19" t="s">
        <v>125</v>
      </c>
      <c r="D19" t="s">
        <v>249</v>
      </c>
      <c r="E19">
        <v>40500</v>
      </c>
      <c r="F19" t="s">
        <v>250</v>
      </c>
      <c r="G19">
        <v>8100</v>
      </c>
      <c r="H19">
        <v>108</v>
      </c>
      <c r="I19" t="s">
        <v>253</v>
      </c>
      <c r="J19" t="s">
        <v>35</v>
      </c>
      <c r="K19" t="s">
        <v>44</v>
      </c>
      <c r="L19" t="s">
        <v>73</v>
      </c>
      <c r="M19">
        <v>910</v>
      </c>
      <c r="N19">
        <v>1200</v>
      </c>
      <c r="O19" t="s">
        <v>200</v>
      </c>
      <c r="P19">
        <v>161</v>
      </c>
      <c r="Q19" t="s">
        <v>37</v>
      </c>
      <c r="R19">
        <v>1</v>
      </c>
      <c r="S19" s="1">
        <v>43479</v>
      </c>
      <c r="T19" s="1">
        <v>43607</v>
      </c>
      <c r="U19" t="s">
        <v>608</v>
      </c>
      <c r="V19" t="s">
        <v>39</v>
      </c>
      <c r="W19">
        <v>0</v>
      </c>
      <c r="X19">
        <v>0</v>
      </c>
      <c r="Y19">
        <v>40</v>
      </c>
      <c r="Z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0.1234</v>
      </c>
      <c r="AK19" t="s">
        <v>1234</v>
      </c>
      <c r="AL19" t="s">
        <v>1236</v>
      </c>
      <c r="AN19">
        <v>54</v>
      </c>
      <c r="AO19" s="20">
        <f>VLOOKUP(CONCATENATE(F19,TRIM(G19)),'Avg Attend'!$A$2:$D$252,4,FALSE)</f>
        <v>19.22</v>
      </c>
      <c r="AP19">
        <v>19.22</v>
      </c>
      <c r="AQ19" s="15">
        <f t="shared" si="0"/>
        <v>1.9769142857142854</v>
      </c>
    </row>
    <row r="20" spans="1:43" x14ac:dyDescent="0.25">
      <c r="A20" t="s">
        <v>1774</v>
      </c>
      <c r="B20" t="s">
        <v>32</v>
      </c>
      <c r="C20" t="s">
        <v>125</v>
      </c>
      <c r="D20" t="s">
        <v>249</v>
      </c>
      <c r="E20">
        <v>40493</v>
      </c>
      <c r="F20" t="s">
        <v>250</v>
      </c>
      <c r="G20">
        <v>8100</v>
      </c>
      <c r="H20">
        <v>109</v>
      </c>
      <c r="I20" t="s">
        <v>253</v>
      </c>
      <c r="J20" t="s">
        <v>35</v>
      </c>
      <c r="K20" t="s">
        <v>44</v>
      </c>
      <c r="L20" t="s">
        <v>67</v>
      </c>
      <c r="M20">
        <v>910</v>
      </c>
      <c r="N20">
        <v>1200</v>
      </c>
      <c r="O20" t="s">
        <v>200</v>
      </c>
      <c r="P20">
        <v>161</v>
      </c>
      <c r="Q20" t="s">
        <v>37</v>
      </c>
      <c r="R20">
        <v>1</v>
      </c>
      <c r="S20" s="1">
        <v>43479</v>
      </c>
      <c r="T20" s="1">
        <v>43607</v>
      </c>
      <c r="U20" t="s">
        <v>608</v>
      </c>
      <c r="V20" t="s">
        <v>39</v>
      </c>
      <c r="W20">
        <v>0</v>
      </c>
      <c r="X20">
        <v>0</v>
      </c>
      <c r="Y20">
        <v>40</v>
      </c>
      <c r="Z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0.1234</v>
      </c>
      <c r="AK20" t="s">
        <v>1234</v>
      </c>
      <c r="AL20" t="s">
        <v>1236</v>
      </c>
      <c r="AN20">
        <v>51</v>
      </c>
      <c r="AO20" s="20">
        <f>VLOOKUP(CONCATENATE(F20,TRIM(G20)),'Avg Attend'!$A$2:$D$252,4,FALSE)</f>
        <v>19.22</v>
      </c>
      <c r="AP20">
        <v>19.22</v>
      </c>
      <c r="AQ20" s="15">
        <f t="shared" si="0"/>
        <v>1.867085714285714</v>
      </c>
    </row>
    <row r="21" spans="1:43" x14ac:dyDescent="0.25">
      <c r="A21" t="s">
        <v>1774</v>
      </c>
      <c r="B21" t="s">
        <v>32</v>
      </c>
      <c r="C21" t="s">
        <v>125</v>
      </c>
      <c r="D21" t="s">
        <v>249</v>
      </c>
      <c r="E21">
        <v>40497</v>
      </c>
      <c r="F21" t="s">
        <v>250</v>
      </c>
      <c r="G21">
        <v>8100</v>
      </c>
      <c r="H21">
        <v>110</v>
      </c>
      <c r="I21" t="s">
        <v>253</v>
      </c>
      <c r="J21" t="s">
        <v>35</v>
      </c>
      <c r="K21" t="s">
        <v>44</v>
      </c>
      <c r="L21" t="s">
        <v>54</v>
      </c>
      <c r="M21">
        <v>910</v>
      </c>
      <c r="N21">
        <v>1200</v>
      </c>
      <c r="O21" t="s">
        <v>200</v>
      </c>
      <c r="P21">
        <v>161</v>
      </c>
      <c r="Q21" t="s">
        <v>37</v>
      </c>
      <c r="R21">
        <v>1</v>
      </c>
      <c r="S21" s="1">
        <v>43479</v>
      </c>
      <c r="T21" s="1">
        <v>43607</v>
      </c>
      <c r="U21" t="s">
        <v>608</v>
      </c>
      <c r="V21" t="s">
        <v>39</v>
      </c>
      <c r="W21">
        <v>0</v>
      </c>
      <c r="X21">
        <v>0</v>
      </c>
      <c r="Y21">
        <v>40</v>
      </c>
      <c r="Z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0.1234</v>
      </c>
      <c r="AK21" t="s">
        <v>1234</v>
      </c>
      <c r="AL21" t="s">
        <v>1236</v>
      </c>
      <c r="AN21">
        <v>48</v>
      </c>
      <c r="AO21" s="20">
        <f>VLOOKUP(CONCATENATE(F21,TRIM(G21)),'Avg Attend'!$A$2:$D$252,4,FALSE)</f>
        <v>19.22</v>
      </c>
      <c r="AP21">
        <v>19.22</v>
      </c>
      <c r="AQ21" s="15">
        <f t="shared" si="0"/>
        <v>1.7572571428571429</v>
      </c>
    </row>
    <row r="22" spans="1:43" x14ac:dyDescent="0.25">
      <c r="A22" t="s">
        <v>1774</v>
      </c>
      <c r="B22" t="s">
        <v>32</v>
      </c>
      <c r="C22" t="s">
        <v>125</v>
      </c>
      <c r="D22" t="s">
        <v>249</v>
      </c>
      <c r="E22">
        <v>46941</v>
      </c>
      <c r="F22" t="s">
        <v>250</v>
      </c>
      <c r="G22">
        <v>8100</v>
      </c>
      <c r="H22">
        <v>111</v>
      </c>
      <c r="I22" t="s">
        <v>253</v>
      </c>
      <c r="J22" t="s">
        <v>35</v>
      </c>
      <c r="K22" t="s">
        <v>44</v>
      </c>
      <c r="L22" t="s">
        <v>86</v>
      </c>
      <c r="M22">
        <v>1240</v>
      </c>
      <c r="N22">
        <v>1530</v>
      </c>
      <c r="O22" t="s">
        <v>200</v>
      </c>
      <c r="P22">
        <v>161</v>
      </c>
      <c r="Q22" t="s">
        <v>37</v>
      </c>
      <c r="R22">
        <v>1</v>
      </c>
      <c r="S22" s="1">
        <v>43479</v>
      </c>
      <c r="T22" s="1">
        <v>43607</v>
      </c>
      <c r="U22" t="s">
        <v>395</v>
      </c>
      <c r="V22" t="s">
        <v>39</v>
      </c>
      <c r="W22">
        <v>0</v>
      </c>
      <c r="X22">
        <v>0</v>
      </c>
      <c r="Y22">
        <v>40</v>
      </c>
      <c r="Z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0.1234</v>
      </c>
      <c r="AK22" t="s">
        <v>1237</v>
      </c>
      <c r="AL22" t="s">
        <v>1236</v>
      </c>
      <c r="AN22">
        <v>48</v>
      </c>
      <c r="AO22" s="20">
        <f>VLOOKUP(CONCATENATE(F22,TRIM(G22)),'Avg Attend'!$A$2:$D$252,4,FALSE)</f>
        <v>19.22</v>
      </c>
      <c r="AP22">
        <v>19.22</v>
      </c>
      <c r="AQ22" s="15">
        <f t="shared" si="0"/>
        <v>1.7572571428571429</v>
      </c>
    </row>
    <row r="23" spans="1:43" x14ac:dyDescent="0.25">
      <c r="A23" t="s">
        <v>1774</v>
      </c>
      <c r="B23" t="s">
        <v>32</v>
      </c>
      <c r="C23" t="s">
        <v>125</v>
      </c>
      <c r="D23" t="s">
        <v>249</v>
      </c>
      <c r="E23">
        <v>47942</v>
      </c>
      <c r="F23" t="s">
        <v>250</v>
      </c>
      <c r="G23">
        <v>8100</v>
      </c>
      <c r="H23">
        <v>112</v>
      </c>
      <c r="I23" t="s">
        <v>253</v>
      </c>
      <c r="J23" t="s">
        <v>35</v>
      </c>
      <c r="K23" t="s">
        <v>44</v>
      </c>
      <c r="L23" t="s">
        <v>75</v>
      </c>
      <c r="M23">
        <v>1240</v>
      </c>
      <c r="N23">
        <v>1530</v>
      </c>
      <c r="O23" t="s">
        <v>200</v>
      </c>
      <c r="P23">
        <v>161</v>
      </c>
      <c r="Q23" t="s">
        <v>37</v>
      </c>
      <c r="R23">
        <v>1</v>
      </c>
      <c r="S23" s="1">
        <v>43479</v>
      </c>
      <c r="T23" s="1">
        <v>43607</v>
      </c>
      <c r="U23" t="s">
        <v>612</v>
      </c>
      <c r="V23" t="s">
        <v>39</v>
      </c>
      <c r="W23">
        <v>0</v>
      </c>
      <c r="X23">
        <v>0</v>
      </c>
      <c r="Y23">
        <v>45</v>
      </c>
      <c r="Z23">
        <v>0</v>
      </c>
      <c r="AD23">
        <v>0</v>
      </c>
      <c r="AE23">
        <v>0</v>
      </c>
      <c r="AF23">
        <v>0</v>
      </c>
      <c r="AG23">
        <v>10</v>
      </c>
      <c r="AH23">
        <v>0</v>
      </c>
      <c r="AI23">
        <v>0</v>
      </c>
      <c r="AJ23">
        <v>0.1234</v>
      </c>
      <c r="AK23" t="s">
        <v>1237</v>
      </c>
      <c r="AL23" t="s">
        <v>1236</v>
      </c>
      <c r="AN23">
        <v>51</v>
      </c>
      <c r="AO23" s="20">
        <f>VLOOKUP(CONCATENATE(F23,TRIM(G23)),'Avg Attend'!$A$2:$D$252,4,FALSE)</f>
        <v>19.22</v>
      </c>
      <c r="AP23">
        <v>19.22</v>
      </c>
      <c r="AQ23" s="15">
        <f t="shared" si="0"/>
        <v>1.867085714285714</v>
      </c>
    </row>
    <row r="24" spans="1:43" x14ac:dyDescent="0.25">
      <c r="A24" t="s">
        <v>1774</v>
      </c>
      <c r="B24" t="s">
        <v>32</v>
      </c>
      <c r="C24" t="s">
        <v>125</v>
      </c>
      <c r="D24" t="s">
        <v>249</v>
      </c>
      <c r="E24">
        <v>44086</v>
      </c>
      <c r="F24" t="s">
        <v>250</v>
      </c>
      <c r="G24">
        <v>8100</v>
      </c>
      <c r="H24">
        <v>113</v>
      </c>
      <c r="I24" t="s">
        <v>253</v>
      </c>
      <c r="J24" t="s">
        <v>35</v>
      </c>
      <c r="K24" t="s">
        <v>44</v>
      </c>
      <c r="L24" t="s">
        <v>73</v>
      </c>
      <c r="M24">
        <v>1240</v>
      </c>
      <c r="N24">
        <v>1530</v>
      </c>
      <c r="O24" t="s">
        <v>200</v>
      </c>
      <c r="P24">
        <v>161</v>
      </c>
      <c r="Q24" t="s">
        <v>37</v>
      </c>
      <c r="R24">
        <v>1</v>
      </c>
      <c r="S24" s="1">
        <v>43479</v>
      </c>
      <c r="T24" s="1">
        <v>43607</v>
      </c>
      <c r="U24" t="s">
        <v>395</v>
      </c>
      <c r="V24" t="s">
        <v>39</v>
      </c>
      <c r="W24">
        <v>0</v>
      </c>
      <c r="X24">
        <v>0</v>
      </c>
      <c r="Y24">
        <v>40</v>
      </c>
      <c r="Z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0.1234</v>
      </c>
      <c r="AK24" t="s">
        <v>1237</v>
      </c>
      <c r="AL24" t="s">
        <v>1236</v>
      </c>
      <c r="AN24">
        <v>54</v>
      </c>
      <c r="AO24" s="20">
        <f>VLOOKUP(CONCATENATE(F24,TRIM(G24)),'Avg Attend'!$A$2:$D$252,4,FALSE)</f>
        <v>19.22</v>
      </c>
      <c r="AP24">
        <v>19.22</v>
      </c>
      <c r="AQ24" s="15">
        <f t="shared" si="0"/>
        <v>1.9769142857142854</v>
      </c>
    </row>
    <row r="25" spans="1:43" x14ac:dyDescent="0.25">
      <c r="A25" t="s">
        <v>1774</v>
      </c>
      <c r="B25" t="s">
        <v>32</v>
      </c>
      <c r="C25" t="s">
        <v>125</v>
      </c>
      <c r="D25" t="s">
        <v>249</v>
      </c>
      <c r="E25">
        <v>40491</v>
      </c>
      <c r="F25" t="s">
        <v>250</v>
      </c>
      <c r="G25">
        <v>8100</v>
      </c>
      <c r="H25">
        <v>114</v>
      </c>
      <c r="I25" t="s">
        <v>253</v>
      </c>
      <c r="J25" t="s">
        <v>35</v>
      </c>
      <c r="K25" t="s">
        <v>44</v>
      </c>
      <c r="L25" t="s">
        <v>67</v>
      </c>
      <c r="M25">
        <v>1240</v>
      </c>
      <c r="N25">
        <v>1530</v>
      </c>
      <c r="O25" t="s">
        <v>200</v>
      </c>
      <c r="P25">
        <v>161</v>
      </c>
      <c r="Q25" t="s">
        <v>37</v>
      </c>
      <c r="R25">
        <v>1</v>
      </c>
      <c r="S25" s="1">
        <v>43479</v>
      </c>
      <c r="T25" s="1">
        <v>43607</v>
      </c>
      <c r="U25" t="s">
        <v>612</v>
      </c>
      <c r="V25" t="s">
        <v>39</v>
      </c>
      <c r="W25">
        <v>0</v>
      </c>
      <c r="X25">
        <v>0</v>
      </c>
      <c r="Y25">
        <v>40</v>
      </c>
      <c r="Z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0.1234</v>
      </c>
      <c r="AK25" t="s">
        <v>1237</v>
      </c>
      <c r="AL25" t="s">
        <v>1236</v>
      </c>
      <c r="AN25">
        <v>51</v>
      </c>
      <c r="AO25" s="20">
        <f>VLOOKUP(CONCATENATE(F25,TRIM(G25)),'Avg Attend'!$A$2:$D$252,4,FALSE)</f>
        <v>19.22</v>
      </c>
      <c r="AP25">
        <v>19.22</v>
      </c>
      <c r="AQ25" s="15">
        <f t="shared" si="0"/>
        <v>1.867085714285714</v>
      </c>
    </row>
    <row r="26" spans="1:43" x14ac:dyDescent="0.25">
      <c r="A26" t="s">
        <v>1774</v>
      </c>
      <c r="B26" t="s">
        <v>32</v>
      </c>
      <c r="C26" t="s">
        <v>125</v>
      </c>
      <c r="D26" t="s">
        <v>249</v>
      </c>
      <c r="E26">
        <v>47811</v>
      </c>
      <c r="F26" t="s">
        <v>250</v>
      </c>
      <c r="G26">
        <v>8100</v>
      </c>
      <c r="H26">
        <v>115</v>
      </c>
      <c r="I26" t="s">
        <v>253</v>
      </c>
      <c r="J26" t="s">
        <v>35</v>
      </c>
      <c r="K26" t="s">
        <v>44</v>
      </c>
      <c r="L26" t="s">
        <v>54</v>
      </c>
      <c r="M26">
        <v>1240</v>
      </c>
      <c r="N26">
        <v>1530</v>
      </c>
      <c r="O26" t="s">
        <v>200</v>
      </c>
      <c r="P26">
        <v>161</v>
      </c>
      <c r="Q26" t="s">
        <v>37</v>
      </c>
      <c r="R26">
        <v>1</v>
      </c>
      <c r="S26" s="1">
        <v>43479</v>
      </c>
      <c r="T26" s="1">
        <v>43607</v>
      </c>
      <c r="U26" t="s">
        <v>1238</v>
      </c>
      <c r="V26" t="s">
        <v>39</v>
      </c>
      <c r="W26">
        <v>0</v>
      </c>
      <c r="X26">
        <v>0</v>
      </c>
      <c r="Y26">
        <v>40</v>
      </c>
      <c r="Z26">
        <v>0</v>
      </c>
      <c r="AD26">
        <v>0</v>
      </c>
      <c r="AE26">
        <v>0</v>
      </c>
      <c r="AF26">
        <v>0</v>
      </c>
      <c r="AG26">
        <v>10</v>
      </c>
      <c r="AH26">
        <v>0</v>
      </c>
      <c r="AI26">
        <v>0</v>
      </c>
      <c r="AJ26">
        <v>0.1234</v>
      </c>
      <c r="AK26" t="s">
        <v>1237</v>
      </c>
      <c r="AL26" t="s">
        <v>1236</v>
      </c>
      <c r="AN26">
        <v>48</v>
      </c>
      <c r="AO26" s="20">
        <f>VLOOKUP(CONCATENATE(F26,TRIM(G26)),'Avg Attend'!$A$2:$D$252,4,FALSE)</f>
        <v>19.22</v>
      </c>
      <c r="AP26">
        <v>19.22</v>
      </c>
      <c r="AQ26" s="15">
        <f t="shared" si="0"/>
        <v>1.7572571428571429</v>
      </c>
    </row>
    <row r="27" spans="1:43" x14ac:dyDescent="0.25">
      <c r="A27" t="s">
        <v>1774</v>
      </c>
      <c r="B27" t="s">
        <v>32</v>
      </c>
      <c r="C27" t="s">
        <v>125</v>
      </c>
      <c r="D27" t="s">
        <v>249</v>
      </c>
      <c r="E27">
        <v>47534</v>
      </c>
      <c r="F27" t="s">
        <v>250</v>
      </c>
      <c r="G27">
        <v>8100</v>
      </c>
      <c r="H27">
        <v>201</v>
      </c>
      <c r="I27" t="s">
        <v>253</v>
      </c>
      <c r="J27" t="s">
        <v>35</v>
      </c>
      <c r="K27" t="s">
        <v>44</v>
      </c>
      <c r="L27" t="s">
        <v>86</v>
      </c>
      <c r="M27">
        <v>910</v>
      </c>
      <c r="N27">
        <v>1200</v>
      </c>
      <c r="O27" t="s">
        <v>46</v>
      </c>
      <c r="P27" t="s">
        <v>369</v>
      </c>
      <c r="Q27" t="s">
        <v>47</v>
      </c>
      <c r="R27">
        <v>1</v>
      </c>
      <c r="S27" s="1">
        <v>43479</v>
      </c>
      <c r="T27" s="1">
        <v>43607</v>
      </c>
      <c r="U27" t="s">
        <v>616</v>
      </c>
      <c r="V27" t="s">
        <v>39</v>
      </c>
      <c r="W27">
        <v>0</v>
      </c>
      <c r="X27">
        <v>0</v>
      </c>
      <c r="Y27">
        <v>40</v>
      </c>
      <c r="Z27">
        <v>0</v>
      </c>
      <c r="AD27">
        <v>0</v>
      </c>
      <c r="AE27">
        <v>0</v>
      </c>
      <c r="AF27">
        <v>0</v>
      </c>
      <c r="AG27">
        <v>10</v>
      </c>
      <c r="AH27">
        <v>0</v>
      </c>
      <c r="AI27">
        <v>0</v>
      </c>
      <c r="AJ27">
        <v>0.1234</v>
      </c>
      <c r="AK27" t="s">
        <v>1234</v>
      </c>
      <c r="AL27" t="s">
        <v>1231</v>
      </c>
      <c r="AN27">
        <v>48</v>
      </c>
      <c r="AO27" s="20">
        <f>VLOOKUP(CONCATENATE(F27,TRIM(G27)),'Avg Attend'!$A$2:$D$252,4,FALSE)</f>
        <v>19.22</v>
      </c>
      <c r="AP27">
        <v>19.22</v>
      </c>
      <c r="AQ27" s="15">
        <f t="shared" si="0"/>
        <v>1.7572571428571429</v>
      </c>
    </row>
    <row r="28" spans="1:43" x14ac:dyDescent="0.25">
      <c r="A28" t="s">
        <v>1774</v>
      </c>
      <c r="B28" t="s">
        <v>32</v>
      </c>
      <c r="C28" t="s">
        <v>125</v>
      </c>
      <c r="D28" t="s">
        <v>249</v>
      </c>
      <c r="E28">
        <v>44185</v>
      </c>
      <c r="F28" t="s">
        <v>250</v>
      </c>
      <c r="G28">
        <v>8100</v>
      </c>
      <c r="H28">
        <v>202</v>
      </c>
      <c r="I28" t="s">
        <v>253</v>
      </c>
      <c r="J28" t="s">
        <v>35</v>
      </c>
      <c r="K28" t="s">
        <v>44</v>
      </c>
      <c r="L28" t="s">
        <v>75</v>
      </c>
      <c r="M28">
        <v>910</v>
      </c>
      <c r="N28">
        <v>1200</v>
      </c>
      <c r="O28" t="s">
        <v>46</v>
      </c>
      <c r="P28" t="s">
        <v>369</v>
      </c>
      <c r="Q28" t="s">
        <v>47</v>
      </c>
      <c r="R28">
        <v>1</v>
      </c>
      <c r="S28" s="1">
        <v>43479</v>
      </c>
      <c r="T28" s="1">
        <v>43607</v>
      </c>
      <c r="U28" t="s">
        <v>1229</v>
      </c>
      <c r="V28" t="s">
        <v>39</v>
      </c>
      <c r="W28">
        <v>0</v>
      </c>
      <c r="X28">
        <v>0</v>
      </c>
      <c r="Y28">
        <v>40</v>
      </c>
      <c r="Z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0.1234</v>
      </c>
      <c r="AK28" t="s">
        <v>1234</v>
      </c>
      <c r="AL28" t="s">
        <v>1231</v>
      </c>
      <c r="AN28">
        <v>51</v>
      </c>
      <c r="AO28" s="20">
        <f>VLOOKUP(CONCATENATE(F28,TRIM(G28)),'Avg Attend'!$A$2:$D$252,4,FALSE)</f>
        <v>19.22</v>
      </c>
      <c r="AP28">
        <v>19.22</v>
      </c>
      <c r="AQ28" s="15">
        <f t="shared" si="0"/>
        <v>1.867085714285714</v>
      </c>
    </row>
    <row r="29" spans="1:43" x14ac:dyDescent="0.25">
      <c r="A29" t="s">
        <v>1774</v>
      </c>
      <c r="B29" t="s">
        <v>32</v>
      </c>
      <c r="C29" t="s">
        <v>125</v>
      </c>
      <c r="D29" t="s">
        <v>249</v>
      </c>
      <c r="E29">
        <v>47535</v>
      </c>
      <c r="F29" t="s">
        <v>250</v>
      </c>
      <c r="G29">
        <v>8100</v>
      </c>
      <c r="H29">
        <v>203</v>
      </c>
      <c r="I29" t="s">
        <v>253</v>
      </c>
      <c r="J29" t="s">
        <v>35</v>
      </c>
      <c r="K29" t="s">
        <v>44</v>
      </c>
      <c r="L29" t="s">
        <v>73</v>
      </c>
      <c r="M29">
        <v>910</v>
      </c>
      <c r="N29">
        <v>1200</v>
      </c>
      <c r="O29" t="s">
        <v>46</v>
      </c>
      <c r="P29" t="s">
        <v>369</v>
      </c>
      <c r="Q29" t="s">
        <v>47</v>
      </c>
      <c r="R29">
        <v>1</v>
      </c>
      <c r="S29" s="1">
        <v>43479</v>
      </c>
      <c r="T29" s="1">
        <v>43607</v>
      </c>
      <c r="U29" t="s">
        <v>1229</v>
      </c>
      <c r="V29" t="s">
        <v>39</v>
      </c>
      <c r="W29">
        <v>0</v>
      </c>
      <c r="X29">
        <v>0</v>
      </c>
      <c r="Y29">
        <v>45</v>
      </c>
      <c r="Z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0.1234</v>
      </c>
      <c r="AK29" t="s">
        <v>1234</v>
      </c>
      <c r="AL29" t="s">
        <v>1231</v>
      </c>
      <c r="AN29">
        <v>54</v>
      </c>
      <c r="AO29" s="20">
        <f>VLOOKUP(CONCATENATE(F29,TRIM(G29)),'Avg Attend'!$A$2:$D$252,4,FALSE)</f>
        <v>19.22</v>
      </c>
      <c r="AP29">
        <v>19.22</v>
      </c>
      <c r="AQ29" s="15">
        <f t="shared" si="0"/>
        <v>1.9769142857142854</v>
      </c>
    </row>
    <row r="30" spans="1:43" x14ac:dyDescent="0.25">
      <c r="A30" t="s">
        <v>1774</v>
      </c>
      <c r="B30" t="s">
        <v>32</v>
      </c>
      <c r="C30" t="s">
        <v>125</v>
      </c>
      <c r="D30" t="s">
        <v>249</v>
      </c>
      <c r="E30">
        <v>47539</v>
      </c>
      <c r="F30" t="s">
        <v>250</v>
      </c>
      <c r="G30">
        <v>8100</v>
      </c>
      <c r="H30">
        <v>204</v>
      </c>
      <c r="I30" t="s">
        <v>253</v>
      </c>
      <c r="J30" t="s">
        <v>35</v>
      </c>
      <c r="K30" t="s">
        <v>44</v>
      </c>
      <c r="L30" t="s">
        <v>67</v>
      </c>
      <c r="M30">
        <v>910</v>
      </c>
      <c r="N30">
        <v>1200</v>
      </c>
      <c r="O30" t="s">
        <v>46</v>
      </c>
      <c r="P30" t="s">
        <v>369</v>
      </c>
      <c r="Q30" t="s">
        <v>47</v>
      </c>
      <c r="R30">
        <v>1</v>
      </c>
      <c r="S30" s="1">
        <v>43479</v>
      </c>
      <c r="T30" s="1">
        <v>43607</v>
      </c>
      <c r="U30" t="s">
        <v>1229</v>
      </c>
      <c r="V30" t="s">
        <v>39</v>
      </c>
      <c r="W30">
        <v>0</v>
      </c>
      <c r="X30">
        <v>0</v>
      </c>
      <c r="Y30">
        <v>40</v>
      </c>
      <c r="Z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0.1234</v>
      </c>
      <c r="AK30" t="s">
        <v>1234</v>
      </c>
      <c r="AL30" t="s">
        <v>1231</v>
      </c>
      <c r="AN30">
        <v>51</v>
      </c>
      <c r="AO30" s="20">
        <f>VLOOKUP(CONCATENATE(F30,TRIM(G30)),'Avg Attend'!$A$2:$D$252,4,FALSE)</f>
        <v>19.22</v>
      </c>
      <c r="AP30">
        <v>19.22</v>
      </c>
      <c r="AQ30" s="15">
        <f t="shared" si="0"/>
        <v>1.867085714285714</v>
      </c>
    </row>
    <row r="31" spans="1:43" x14ac:dyDescent="0.25">
      <c r="A31" t="s">
        <v>1774</v>
      </c>
      <c r="B31" t="s">
        <v>32</v>
      </c>
      <c r="C31" t="s">
        <v>125</v>
      </c>
      <c r="D31" t="s">
        <v>249</v>
      </c>
      <c r="E31">
        <v>45168</v>
      </c>
      <c r="F31" t="s">
        <v>250</v>
      </c>
      <c r="G31">
        <v>8100</v>
      </c>
      <c r="H31">
        <v>205</v>
      </c>
      <c r="I31" t="s">
        <v>253</v>
      </c>
      <c r="J31" t="s">
        <v>35</v>
      </c>
      <c r="K31" t="s">
        <v>44</v>
      </c>
      <c r="L31" t="s">
        <v>54</v>
      </c>
      <c r="M31">
        <v>910</v>
      </c>
      <c r="N31">
        <v>1200</v>
      </c>
      <c r="O31" t="s">
        <v>46</v>
      </c>
      <c r="P31" t="s">
        <v>369</v>
      </c>
      <c r="Q31" t="s">
        <v>47</v>
      </c>
      <c r="R31">
        <v>1</v>
      </c>
      <c r="S31" s="1">
        <v>43479</v>
      </c>
      <c r="T31" s="1">
        <v>43607</v>
      </c>
      <c r="U31" t="s">
        <v>1229</v>
      </c>
      <c r="V31" t="s">
        <v>39</v>
      </c>
      <c r="W31">
        <v>0</v>
      </c>
      <c r="X31">
        <v>0</v>
      </c>
      <c r="Y31">
        <v>40</v>
      </c>
      <c r="Z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0.1234</v>
      </c>
      <c r="AK31" t="s">
        <v>1234</v>
      </c>
      <c r="AL31" t="s">
        <v>1231</v>
      </c>
      <c r="AN31">
        <v>48</v>
      </c>
      <c r="AO31" s="20">
        <f>VLOOKUP(CONCATENATE(F31,TRIM(G31)),'Avg Attend'!$A$2:$D$252,4,FALSE)</f>
        <v>19.22</v>
      </c>
      <c r="AP31">
        <v>19.22</v>
      </c>
      <c r="AQ31" s="15">
        <f t="shared" si="0"/>
        <v>1.7572571428571429</v>
      </c>
    </row>
    <row r="32" spans="1:43" x14ac:dyDescent="0.25">
      <c r="A32" t="s">
        <v>1774</v>
      </c>
      <c r="B32" t="s">
        <v>32</v>
      </c>
      <c r="C32" t="s">
        <v>125</v>
      </c>
      <c r="D32" t="s">
        <v>249</v>
      </c>
      <c r="E32">
        <v>41842</v>
      </c>
      <c r="F32" t="s">
        <v>250</v>
      </c>
      <c r="G32">
        <v>8100</v>
      </c>
      <c r="H32">
        <v>206</v>
      </c>
      <c r="I32" t="s">
        <v>253</v>
      </c>
      <c r="J32" t="s">
        <v>35</v>
      </c>
      <c r="K32" t="s">
        <v>44</v>
      </c>
      <c r="L32" t="s">
        <v>75</v>
      </c>
      <c r="M32">
        <v>1240</v>
      </c>
      <c r="N32">
        <v>1530</v>
      </c>
      <c r="O32" t="s">
        <v>46</v>
      </c>
      <c r="P32" t="s">
        <v>369</v>
      </c>
      <c r="Q32" t="s">
        <v>47</v>
      </c>
      <c r="R32">
        <v>1</v>
      </c>
      <c r="S32" s="1">
        <v>43479</v>
      </c>
      <c r="T32" s="1">
        <v>43607</v>
      </c>
      <c r="U32" t="s">
        <v>1872</v>
      </c>
      <c r="V32" t="s">
        <v>39</v>
      </c>
      <c r="W32">
        <v>0</v>
      </c>
      <c r="X32">
        <v>0</v>
      </c>
      <c r="Y32">
        <v>40</v>
      </c>
      <c r="Z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0.1234</v>
      </c>
      <c r="AK32" t="s">
        <v>1237</v>
      </c>
      <c r="AL32" t="s">
        <v>1231</v>
      </c>
      <c r="AN32">
        <v>51</v>
      </c>
      <c r="AO32" s="20">
        <f>VLOOKUP(CONCATENATE(F32,TRIM(G32)),'Avg Attend'!$A$2:$D$252,4,FALSE)</f>
        <v>19.22</v>
      </c>
      <c r="AP32">
        <v>19.22</v>
      </c>
      <c r="AQ32" s="15">
        <f t="shared" si="0"/>
        <v>1.867085714285714</v>
      </c>
    </row>
    <row r="33" spans="1:43" x14ac:dyDescent="0.25">
      <c r="A33" t="s">
        <v>1774</v>
      </c>
      <c r="B33" t="s">
        <v>32</v>
      </c>
      <c r="C33" t="s">
        <v>125</v>
      </c>
      <c r="D33" t="s">
        <v>249</v>
      </c>
      <c r="E33">
        <v>41530</v>
      </c>
      <c r="F33" t="s">
        <v>250</v>
      </c>
      <c r="G33">
        <v>8100</v>
      </c>
      <c r="H33">
        <v>207</v>
      </c>
      <c r="I33" t="s">
        <v>253</v>
      </c>
      <c r="J33" t="s">
        <v>35</v>
      </c>
      <c r="K33" t="s">
        <v>44</v>
      </c>
      <c r="L33" t="s">
        <v>73</v>
      </c>
      <c r="M33">
        <v>1240</v>
      </c>
      <c r="N33">
        <v>1530</v>
      </c>
      <c r="O33" t="s">
        <v>46</v>
      </c>
      <c r="P33" t="s">
        <v>369</v>
      </c>
      <c r="Q33" t="s">
        <v>47</v>
      </c>
      <c r="R33">
        <v>1</v>
      </c>
      <c r="S33" s="1">
        <v>43479</v>
      </c>
      <c r="T33" s="1">
        <v>43607</v>
      </c>
      <c r="U33" t="s">
        <v>1872</v>
      </c>
      <c r="V33" t="s">
        <v>39</v>
      </c>
      <c r="W33">
        <v>0</v>
      </c>
      <c r="X33">
        <v>0</v>
      </c>
      <c r="Y33">
        <v>40</v>
      </c>
      <c r="Z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0.1234</v>
      </c>
      <c r="AK33" t="s">
        <v>1237</v>
      </c>
      <c r="AL33" t="s">
        <v>1231</v>
      </c>
      <c r="AN33">
        <v>54</v>
      </c>
      <c r="AO33" s="20">
        <f>VLOOKUP(CONCATENATE(F33,TRIM(G33)),'Avg Attend'!$A$2:$D$252,4,FALSE)</f>
        <v>19.22</v>
      </c>
      <c r="AP33">
        <v>19.22</v>
      </c>
      <c r="AQ33" s="15">
        <f t="shared" si="0"/>
        <v>1.9769142857142854</v>
      </c>
    </row>
    <row r="34" spans="1:43" x14ac:dyDescent="0.25">
      <c r="A34" t="s">
        <v>1774</v>
      </c>
      <c r="B34" t="s">
        <v>32</v>
      </c>
      <c r="C34" t="s">
        <v>125</v>
      </c>
      <c r="D34" t="s">
        <v>249</v>
      </c>
      <c r="E34">
        <v>40488</v>
      </c>
      <c r="F34" t="s">
        <v>250</v>
      </c>
      <c r="G34">
        <v>8100</v>
      </c>
      <c r="H34">
        <v>401</v>
      </c>
      <c r="I34" t="s">
        <v>253</v>
      </c>
      <c r="J34" t="s">
        <v>35</v>
      </c>
      <c r="K34" t="s">
        <v>44</v>
      </c>
      <c r="L34" t="s">
        <v>86</v>
      </c>
      <c r="M34">
        <v>910</v>
      </c>
      <c r="N34">
        <v>1200</v>
      </c>
      <c r="O34" t="s">
        <v>55</v>
      </c>
      <c r="P34">
        <v>1303</v>
      </c>
      <c r="Q34" t="s">
        <v>56</v>
      </c>
      <c r="R34">
        <v>1</v>
      </c>
      <c r="S34" s="1">
        <v>43479</v>
      </c>
      <c r="T34" s="1">
        <v>43607</v>
      </c>
      <c r="U34" t="s">
        <v>1232</v>
      </c>
      <c r="V34" t="s">
        <v>39</v>
      </c>
      <c r="W34">
        <v>0</v>
      </c>
      <c r="X34">
        <v>0</v>
      </c>
      <c r="Y34">
        <v>40</v>
      </c>
      <c r="Z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0.1234</v>
      </c>
      <c r="AK34" t="s">
        <v>1234</v>
      </c>
      <c r="AL34" t="s">
        <v>1233</v>
      </c>
      <c r="AN34">
        <v>48</v>
      </c>
      <c r="AO34" s="20">
        <f>VLOOKUP(CONCATENATE(F34,TRIM(G34)),'Avg Attend'!$A$2:$D$252,4,FALSE)</f>
        <v>19.22</v>
      </c>
      <c r="AP34">
        <v>19.22</v>
      </c>
      <c r="AQ34" s="15">
        <f t="shared" si="0"/>
        <v>1.7572571428571429</v>
      </c>
    </row>
    <row r="35" spans="1:43" x14ac:dyDescent="0.25">
      <c r="A35" t="s">
        <v>1774</v>
      </c>
      <c r="B35" t="s">
        <v>32</v>
      </c>
      <c r="C35" t="s">
        <v>125</v>
      </c>
      <c r="D35" t="s">
        <v>249</v>
      </c>
      <c r="E35">
        <v>40494</v>
      </c>
      <c r="F35" t="s">
        <v>250</v>
      </c>
      <c r="G35">
        <v>8100</v>
      </c>
      <c r="H35">
        <v>402</v>
      </c>
      <c r="I35" t="s">
        <v>253</v>
      </c>
      <c r="J35" t="s">
        <v>35</v>
      </c>
      <c r="K35" t="s">
        <v>44</v>
      </c>
      <c r="L35" t="s">
        <v>75</v>
      </c>
      <c r="M35">
        <v>910</v>
      </c>
      <c r="N35">
        <v>1200</v>
      </c>
      <c r="O35" t="s">
        <v>55</v>
      </c>
      <c r="P35">
        <v>1303</v>
      </c>
      <c r="Q35" t="s">
        <v>56</v>
      </c>
      <c r="R35">
        <v>1</v>
      </c>
      <c r="S35" s="1">
        <v>43479</v>
      </c>
      <c r="T35" s="1">
        <v>43607</v>
      </c>
      <c r="U35" t="s">
        <v>1232</v>
      </c>
      <c r="V35" t="s">
        <v>39</v>
      </c>
      <c r="W35">
        <v>0</v>
      </c>
      <c r="X35">
        <v>0</v>
      </c>
      <c r="Y35">
        <v>40</v>
      </c>
      <c r="Z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0.1234</v>
      </c>
      <c r="AK35" t="s">
        <v>1234</v>
      </c>
      <c r="AL35" t="s">
        <v>1233</v>
      </c>
      <c r="AN35">
        <v>51</v>
      </c>
      <c r="AO35" s="20">
        <f>VLOOKUP(CONCATENATE(F35,TRIM(G35)),'Avg Attend'!$A$2:$D$252,4,FALSE)</f>
        <v>19.22</v>
      </c>
      <c r="AP35">
        <v>19.22</v>
      </c>
      <c r="AQ35" s="15">
        <f t="shared" si="0"/>
        <v>1.867085714285714</v>
      </c>
    </row>
    <row r="36" spans="1:43" x14ac:dyDescent="0.25">
      <c r="A36" t="s">
        <v>1774</v>
      </c>
      <c r="B36" t="s">
        <v>32</v>
      </c>
      <c r="C36" t="s">
        <v>125</v>
      </c>
      <c r="D36" t="s">
        <v>249</v>
      </c>
      <c r="E36">
        <v>46540</v>
      </c>
      <c r="F36" t="s">
        <v>250</v>
      </c>
      <c r="G36">
        <v>8100</v>
      </c>
      <c r="H36">
        <v>403</v>
      </c>
      <c r="I36" t="s">
        <v>253</v>
      </c>
      <c r="J36" t="s">
        <v>35</v>
      </c>
      <c r="K36" t="s">
        <v>44</v>
      </c>
      <c r="L36" t="s">
        <v>73</v>
      </c>
      <c r="M36">
        <v>910</v>
      </c>
      <c r="N36">
        <v>1200</v>
      </c>
      <c r="O36" t="s">
        <v>55</v>
      </c>
      <c r="P36">
        <v>1303</v>
      </c>
      <c r="Q36" t="s">
        <v>56</v>
      </c>
      <c r="R36">
        <v>1</v>
      </c>
      <c r="S36" s="1">
        <v>43479</v>
      </c>
      <c r="T36" s="1">
        <v>43607</v>
      </c>
      <c r="U36" t="s">
        <v>604</v>
      </c>
      <c r="V36" t="s">
        <v>39</v>
      </c>
      <c r="W36">
        <v>0</v>
      </c>
      <c r="X36">
        <v>0</v>
      </c>
      <c r="Y36">
        <v>40</v>
      </c>
      <c r="Z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0.1234</v>
      </c>
      <c r="AK36" t="s">
        <v>1234</v>
      </c>
      <c r="AL36" t="s">
        <v>1233</v>
      </c>
      <c r="AN36">
        <v>54</v>
      </c>
      <c r="AO36" s="20">
        <f>VLOOKUP(CONCATENATE(F36,TRIM(G36)),'Avg Attend'!$A$2:$D$252,4,FALSE)</f>
        <v>19.22</v>
      </c>
      <c r="AP36">
        <v>19.22</v>
      </c>
      <c r="AQ36" s="15">
        <f t="shared" si="0"/>
        <v>1.9769142857142854</v>
      </c>
    </row>
    <row r="37" spans="1:43" x14ac:dyDescent="0.25">
      <c r="A37" t="s">
        <v>1774</v>
      </c>
      <c r="B37" t="s">
        <v>32</v>
      </c>
      <c r="C37" t="s">
        <v>125</v>
      </c>
      <c r="D37" t="s">
        <v>249</v>
      </c>
      <c r="E37">
        <v>46539</v>
      </c>
      <c r="F37" t="s">
        <v>250</v>
      </c>
      <c r="G37">
        <v>8100</v>
      </c>
      <c r="H37">
        <v>404</v>
      </c>
      <c r="I37" t="s">
        <v>253</v>
      </c>
      <c r="J37" t="s">
        <v>35</v>
      </c>
      <c r="K37" t="s">
        <v>44</v>
      </c>
      <c r="L37" t="s">
        <v>67</v>
      </c>
      <c r="M37">
        <v>910</v>
      </c>
      <c r="N37">
        <v>1200</v>
      </c>
      <c r="O37" t="s">
        <v>55</v>
      </c>
      <c r="P37">
        <v>1303</v>
      </c>
      <c r="Q37" t="s">
        <v>56</v>
      </c>
      <c r="R37">
        <v>1</v>
      </c>
      <c r="S37" s="1">
        <v>43479</v>
      </c>
      <c r="T37" s="1">
        <v>43607</v>
      </c>
      <c r="U37" t="s">
        <v>604</v>
      </c>
      <c r="V37" t="s">
        <v>39</v>
      </c>
      <c r="W37">
        <v>0</v>
      </c>
      <c r="X37">
        <v>0</v>
      </c>
      <c r="Y37">
        <v>40</v>
      </c>
      <c r="Z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0.1234</v>
      </c>
      <c r="AK37" t="s">
        <v>1234</v>
      </c>
      <c r="AL37" t="s">
        <v>1233</v>
      </c>
      <c r="AN37">
        <v>51</v>
      </c>
      <c r="AO37" s="20">
        <f>VLOOKUP(CONCATENATE(F37,TRIM(G37)),'Avg Attend'!$A$2:$D$252,4,FALSE)</f>
        <v>19.22</v>
      </c>
      <c r="AP37">
        <v>19.22</v>
      </c>
      <c r="AQ37" s="15">
        <f t="shared" si="0"/>
        <v>1.867085714285714</v>
      </c>
    </row>
    <row r="38" spans="1:43" x14ac:dyDescent="0.25">
      <c r="A38" t="s">
        <v>1774</v>
      </c>
      <c r="B38" t="s">
        <v>32</v>
      </c>
      <c r="C38" t="s">
        <v>125</v>
      </c>
      <c r="D38" t="s">
        <v>249</v>
      </c>
      <c r="E38">
        <v>46538</v>
      </c>
      <c r="F38" t="s">
        <v>250</v>
      </c>
      <c r="G38">
        <v>8100</v>
      </c>
      <c r="H38">
        <v>405</v>
      </c>
      <c r="I38" t="s">
        <v>253</v>
      </c>
      <c r="J38" t="s">
        <v>35</v>
      </c>
      <c r="K38" t="s">
        <v>44</v>
      </c>
      <c r="L38" t="s">
        <v>54</v>
      </c>
      <c r="M38">
        <v>910</v>
      </c>
      <c r="N38">
        <v>1200</v>
      </c>
      <c r="O38" t="s">
        <v>55</v>
      </c>
      <c r="P38">
        <v>1303</v>
      </c>
      <c r="Q38" t="s">
        <v>56</v>
      </c>
      <c r="R38">
        <v>1</v>
      </c>
      <c r="S38" s="1">
        <v>43479</v>
      </c>
      <c r="T38" s="1">
        <v>43607</v>
      </c>
      <c r="U38" t="s">
        <v>604</v>
      </c>
      <c r="V38" t="s">
        <v>39</v>
      </c>
      <c r="W38">
        <v>0</v>
      </c>
      <c r="X38">
        <v>0</v>
      </c>
      <c r="Y38">
        <v>40</v>
      </c>
      <c r="Z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0.1234</v>
      </c>
      <c r="AK38" t="s">
        <v>1234</v>
      </c>
      <c r="AL38" t="s">
        <v>1233</v>
      </c>
      <c r="AN38">
        <v>48</v>
      </c>
      <c r="AO38" s="20">
        <f>VLOOKUP(CONCATENATE(F38,TRIM(G38)),'Avg Attend'!$A$2:$D$252,4,FALSE)</f>
        <v>19.22</v>
      </c>
      <c r="AP38">
        <v>19.22</v>
      </c>
      <c r="AQ38" s="15">
        <f t="shared" si="0"/>
        <v>1.7572571428571429</v>
      </c>
    </row>
    <row r="39" spans="1:43" x14ac:dyDescent="0.25">
      <c r="A39" t="s">
        <v>1774</v>
      </c>
      <c r="B39" t="s">
        <v>32</v>
      </c>
      <c r="C39" t="s">
        <v>125</v>
      </c>
      <c r="D39" t="s">
        <v>249</v>
      </c>
      <c r="E39">
        <v>45010</v>
      </c>
      <c r="F39" t="s">
        <v>250</v>
      </c>
      <c r="G39">
        <v>8100</v>
      </c>
      <c r="H39">
        <v>701</v>
      </c>
      <c r="I39" t="s">
        <v>253</v>
      </c>
      <c r="J39" t="s">
        <v>35</v>
      </c>
      <c r="K39" t="s">
        <v>44</v>
      </c>
      <c r="L39" t="s">
        <v>86</v>
      </c>
      <c r="M39">
        <v>900</v>
      </c>
      <c r="N39">
        <v>1150</v>
      </c>
      <c r="O39" t="s">
        <v>64</v>
      </c>
      <c r="P39">
        <v>173</v>
      </c>
      <c r="Q39" t="s">
        <v>65</v>
      </c>
      <c r="R39">
        <v>1</v>
      </c>
      <c r="S39" s="1">
        <v>43479</v>
      </c>
      <c r="T39" s="1">
        <v>43607</v>
      </c>
      <c r="U39" t="s">
        <v>606</v>
      </c>
      <c r="V39" t="s">
        <v>39</v>
      </c>
      <c r="W39">
        <v>0</v>
      </c>
      <c r="X39">
        <v>0</v>
      </c>
      <c r="Y39">
        <v>40</v>
      </c>
      <c r="Z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0.1234</v>
      </c>
      <c r="AK39" t="s">
        <v>862</v>
      </c>
      <c r="AL39" t="s">
        <v>1228</v>
      </c>
      <c r="AN39">
        <v>48</v>
      </c>
      <c r="AO39" s="20">
        <f>VLOOKUP(CONCATENATE(F39,TRIM(G39)),'Avg Attend'!$A$2:$D$252,4,FALSE)</f>
        <v>19.22</v>
      </c>
      <c r="AP39">
        <v>19.22</v>
      </c>
      <c r="AQ39" s="15">
        <f t="shared" si="0"/>
        <v>1.7572571428571429</v>
      </c>
    </row>
    <row r="40" spans="1:43" x14ac:dyDescent="0.25">
      <c r="A40" t="s">
        <v>1774</v>
      </c>
      <c r="B40" t="s">
        <v>32</v>
      </c>
      <c r="C40" t="s">
        <v>125</v>
      </c>
      <c r="D40" t="s">
        <v>249</v>
      </c>
      <c r="E40">
        <v>47538</v>
      </c>
      <c r="F40" t="s">
        <v>250</v>
      </c>
      <c r="G40">
        <v>8100</v>
      </c>
      <c r="H40">
        <v>702</v>
      </c>
      <c r="I40" t="s">
        <v>253</v>
      </c>
      <c r="J40" t="s">
        <v>35</v>
      </c>
      <c r="K40" t="s">
        <v>44</v>
      </c>
      <c r="L40" t="s">
        <v>73</v>
      </c>
      <c r="M40">
        <v>900</v>
      </c>
      <c r="N40">
        <v>1150</v>
      </c>
      <c r="O40" t="s">
        <v>64</v>
      </c>
      <c r="P40">
        <v>173</v>
      </c>
      <c r="Q40" t="s">
        <v>65</v>
      </c>
      <c r="R40">
        <v>1</v>
      </c>
      <c r="S40" s="1">
        <v>43479</v>
      </c>
      <c r="T40" s="1">
        <v>43607</v>
      </c>
      <c r="U40" t="s">
        <v>606</v>
      </c>
      <c r="V40" t="s">
        <v>39</v>
      </c>
      <c r="W40">
        <v>0</v>
      </c>
      <c r="X40">
        <v>0</v>
      </c>
      <c r="Y40">
        <v>40</v>
      </c>
      <c r="Z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0.1234</v>
      </c>
      <c r="AK40" t="s">
        <v>862</v>
      </c>
      <c r="AL40" t="s">
        <v>1228</v>
      </c>
      <c r="AN40">
        <v>54</v>
      </c>
      <c r="AO40" s="20">
        <f>VLOOKUP(CONCATENATE(F40,TRIM(G40)),'Avg Attend'!$A$2:$D$252,4,FALSE)</f>
        <v>19.22</v>
      </c>
      <c r="AP40">
        <v>19.22</v>
      </c>
      <c r="AQ40" s="15">
        <f t="shared" si="0"/>
        <v>1.9769142857142854</v>
      </c>
    </row>
    <row r="41" spans="1:43" x14ac:dyDescent="0.25">
      <c r="A41" t="s">
        <v>1774</v>
      </c>
      <c r="B41" t="s">
        <v>32</v>
      </c>
      <c r="C41" t="s">
        <v>125</v>
      </c>
      <c r="D41" t="s">
        <v>249</v>
      </c>
      <c r="E41">
        <v>43838</v>
      </c>
      <c r="F41" t="s">
        <v>250</v>
      </c>
      <c r="G41">
        <v>8100</v>
      </c>
      <c r="H41">
        <v>703</v>
      </c>
      <c r="I41" t="s">
        <v>253</v>
      </c>
      <c r="J41" t="s">
        <v>35</v>
      </c>
      <c r="K41" t="s">
        <v>44</v>
      </c>
      <c r="L41" t="s">
        <v>67</v>
      </c>
      <c r="M41">
        <v>900</v>
      </c>
      <c r="N41">
        <v>1150</v>
      </c>
      <c r="O41" t="s">
        <v>64</v>
      </c>
      <c r="P41">
        <v>173</v>
      </c>
      <c r="Q41" t="s">
        <v>65</v>
      </c>
      <c r="R41">
        <v>1</v>
      </c>
      <c r="S41" s="1">
        <v>43479</v>
      </c>
      <c r="T41" s="1">
        <v>43607</v>
      </c>
      <c r="U41" t="s">
        <v>606</v>
      </c>
      <c r="V41" t="s">
        <v>39</v>
      </c>
      <c r="W41">
        <v>0</v>
      </c>
      <c r="X41">
        <v>0</v>
      </c>
      <c r="Y41">
        <v>40</v>
      </c>
      <c r="Z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0.1234</v>
      </c>
      <c r="AK41" t="s">
        <v>862</v>
      </c>
      <c r="AL41" t="s">
        <v>1228</v>
      </c>
      <c r="AN41">
        <v>51</v>
      </c>
      <c r="AO41" s="20">
        <f>VLOOKUP(CONCATENATE(F41,TRIM(G41)),'Avg Attend'!$A$2:$D$252,4,FALSE)</f>
        <v>19.22</v>
      </c>
      <c r="AP41">
        <v>19.22</v>
      </c>
      <c r="AQ41" s="15">
        <f t="shared" si="0"/>
        <v>1.867085714285714</v>
      </c>
    </row>
    <row r="42" spans="1:43" x14ac:dyDescent="0.25">
      <c r="A42" t="s">
        <v>1774</v>
      </c>
      <c r="B42" t="s">
        <v>32</v>
      </c>
      <c r="C42" t="s">
        <v>125</v>
      </c>
      <c r="D42" t="s">
        <v>249</v>
      </c>
      <c r="E42">
        <v>48087</v>
      </c>
      <c r="F42" t="s">
        <v>250</v>
      </c>
      <c r="G42">
        <v>8100</v>
      </c>
      <c r="H42">
        <v>704</v>
      </c>
      <c r="I42" t="s">
        <v>253</v>
      </c>
      <c r="J42" t="s">
        <v>35</v>
      </c>
      <c r="K42" t="s">
        <v>44</v>
      </c>
      <c r="L42" t="s">
        <v>54</v>
      </c>
      <c r="M42">
        <v>910</v>
      </c>
      <c r="N42">
        <v>1200</v>
      </c>
      <c r="O42" t="s">
        <v>64</v>
      </c>
      <c r="P42">
        <v>173</v>
      </c>
      <c r="Q42" t="s">
        <v>65</v>
      </c>
      <c r="R42">
        <v>1</v>
      </c>
      <c r="S42" s="1">
        <v>43479</v>
      </c>
      <c r="T42" s="1">
        <v>43607</v>
      </c>
      <c r="U42" t="s">
        <v>395</v>
      </c>
      <c r="V42" t="s">
        <v>39</v>
      </c>
      <c r="W42">
        <v>0</v>
      </c>
      <c r="X42">
        <v>0</v>
      </c>
      <c r="Y42">
        <v>40</v>
      </c>
      <c r="Z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0.1234</v>
      </c>
      <c r="AK42" t="s">
        <v>1234</v>
      </c>
      <c r="AL42" t="s">
        <v>1228</v>
      </c>
      <c r="AN42">
        <v>48</v>
      </c>
      <c r="AO42" s="20">
        <f>VLOOKUP(CONCATENATE(F42,TRIM(G42)),'Avg Attend'!$A$2:$D$252,4,FALSE)</f>
        <v>19.22</v>
      </c>
      <c r="AP42">
        <v>19.22</v>
      </c>
      <c r="AQ42" s="15">
        <f t="shared" si="0"/>
        <v>1.7572571428571429</v>
      </c>
    </row>
    <row r="43" spans="1:43" x14ac:dyDescent="0.25">
      <c r="A43" t="s">
        <v>1774</v>
      </c>
      <c r="B43" t="s">
        <v>32</v>
      </c>
      <c r="C43" t="s">
        <v>125</v>
      </c>
      <c r="D43" t="s">
        <v>249</v>
      </c>
      <c r="E43">
        <v>46541</v>
      </c>
      <c r="F43" t="s">
        <v>250</v>
      </c>
      <c r="G43">
        <v>8101</v>
      </c>
      <c r="H43">
        <v>101</v>
      </c>
      <c r="I43" t="s">
        <v>1246</v>
      </c>
      <c r="J43" t="s">
        <v>35</v>
      </c>
      <c r="K43" t="s">
        <v>44</v>
      </c>
      <c r="L43" t="s">
        <v>86</v>
      </c>
      <c r="M43">
        <v>900</v>
      </c>
      <c r="N43">
        <v>1150</v>
      </c>
      <c r="O43" t="s">
        <v>307</v>
      </c>
      <c r="P43">
        <v>212</v>
      </c>
      <c r="Q43" t="s">
        <v>37</v>
      </c>
      <c r="R43">
        <v>1</v>
      </c>
      <c r="S43" s="1">
        <v>43479</v>
      </c>
      <c r="T43" s="1">
        <v>43607</v>
      </c>
      <c r="U43" t="s">
        <v>617</v>
      </c>
      <c r="V43" t="s">
        <v>39</v>
      </c>
      <c r="W43">
        <v>0</v>
      </c>
      <c r="X43">
        <v>0</v>
      </c>
      <c r="Y43">
        <v>25</v>
      </c>
      <c r="Z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0.1234</v>
      </c>
      <c r="AK43" t="s">
        <v>862</v>
      </c>
      <c r="AL43" t="s">
        <v>1247</v>
      </c>
      <c r="AN43">
        <v>48</v>
      </c>
      <c r="AO43" s="20">
        <f>VLOOKUP(CONCATENATE(F43,TRIM(G43)),'Avg Attend'!$A$2:$D$252,4,FALSE)</f>
        <v>24.11</v>
      </c>
      <c r="AP43">
        <v>24.11</v>
      </c>
      <c r="AQ43" s="15">
        <f t="shared" si="0"/>
        <v>2.2043428571428572</v>
      </c>
    </row>
    <row r="44" spans="1:43" x14ac:dyDescent="0.25">
      <c r="A44" t="s">
        <v>1774</v>
      </c>
      <c r="B44" t="s">
        <v>32</v>
      </c>
      <c r="C44" t="s">
        <v>125</v>
      </c>
      <c r="D44" t="s">
        <v>249</v>
      </c>
      <c r="E44">
        <v>46542</v>
      </c>
      <c r="F44" t="s">
        <v>250</v>
      </c>
      <c r="G44">
        <v>8101</v>
      </c>
      <c r="H44">
        <v>102</v>
      </c>
      <c r="I44" t="s">
        <v>1246</v>
      </c>
      <c r="J44" t="s">
        <v>35</v>
      </c>
      <c r="K44" t="s">
        <v>44</v>
      </c>
      <c r="L44" t="s">
        <v>75</v>
      </c>
      <c r="M44">
        <v>900</v>
      </c>
      <c r="N44">
        <v>1150</v>
      </c>
      <c r="O44" t="s">
        <v>307</v>
      </c>
      <c r="P44">
        <v>212</v>
      </c>
      <c r="Q44" t="s">
        <v>37</v>
      </c>
      <c r="R44">
        <v>1</v>
      </c>
      <c r="S44" s="1">
        <v>43479</v>
      </c>
      <c r="T44" s="1">
        <v>43607</v>
      </c>
      <c r="U44" t="s">
        <v>617</v>
      </c>
      <c r="V44" t="s">
        <v>39</v>
      </c>
      <c r="W44">
        <v>0</v>
      </c>
      <c r="X44">
        <v>0</v>
      </c>
      <c r="Y44">
        <v>25</v>
      </c>
      <c r="Z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0.1234</v>
      </c>
      <c r="AK44" t="s">
        <v>862</v>
      </c>
      <c r="AL44" t="s">
        <v>1247</v>
      </c>
      <c r="AN44">
        <v>51</v>
      </c>
      <c r="AO44" s="20">
        <f>VLOOKUP(CONCATENATE(F44,TRIM(G44)),'Avg Attend'!$A$2:$D$252,4,FALSE)</f>
        <v>24.11</v>
      </c>
      <c r="AP44">
        <v>24.11</v>
      </c>
      <c r="AQ44" s="15">
        <f t="shared" si="0"/>
        <v>2.3421142857142856</v>
      </c>
    </row>
    <row r="45" spans="1:43" x14ac:dyDescent="0.25">
      <c r="A45" t="s">
        <v>1774</v>
      </c>
      <c r="B45" t="s">
        <v>32</v>
      </c>
      <c r="C45" t="s">
        <v>125</v>
      </c>
      <c r="D45" t="s">
        <v>249</v>
      </c>
      <c r="E45">
        <v>46543</v>
      </c>
      <c r="F45" t="s">
        <v>250</v>
      </c>
      <c r="G45">
        <v>8101</v>
      </c>
      <c r="H45">
        <v>103</v>
      </c>
      <c r="I45" t="s">
        <v>1246</v>
      </c>
      <c r="J45" t="s">
        <v>35</v>
      </c>
      <c r="K45" t="s">
        <v>44</v>
      </c>
      <c r="L45" t="s">
        <v>73</v>
      </c>
      <c r="M45">
        <v>900</v>
      </c>
      <c r="N45">
        <v>1150</v>
      </c>
      <c r="O45" t="s">
        <v>307</v>
      </c>
      <c r="P45">
        <v>212</v>
      </c>
      <c r="Q45" t="s">
        <v>37</v>
      </c>
      <c r="R45">
        <v>1</v>
      </c>
      <c r="S45" s="1">
        <v>43479</v>
      </c>
      <c r="T45" s="1">
        <v>43607</v>
      </c>
      <c r="U45" t="s">
        <v>617</v>
      </c>
      <c r="V45" t="s">
        <v>39</v>
      </c>
      <c r="W45">
        <v>0</v>
      </c>
      <c r="X45">
        <v>0</v>
      </c>
      <c r="Y45">
        <v>25</v>
      </c>
      <c r="Z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0.1234</v>
      </c>
      <c r="AK45" t="s">
        <v>862</v>
      </c>
      <c r="AL45" t="s">
        <v>1247</v>
      </c>
      <c r="AN45">
        <v>54</v>
      </c>
      <c r="AO45" s="20">
        <f>VLOOKUP(CONCATENATE(F45,TRIM(G45)),'Avg Attend'!$A$2:$D$252,4,FALSE)</f>
        <v>24.11</v>
      </c>
      <c r="AP45">
        <v>24.11</v>
      </c>
      <c r="AQ45" s="15">
        <f t="shared" si="0"/>
        <v>2.4798857142857145</v>
      </c>
    </row>
    <row r="46" spans="1:43" x14ac:dyDescent="0.25">
      <c r="A46" t="s">
        <v>1774</v>
      </c>
      <c r="B46" t="s">
        <v>32</v>
      </c>
      <c r="C46" t="s">
        <v>125</v>
      </c>
      <c r="D46" t="s">
        <v>249</v>
      </c>
      <c r="E46">
        <v>46544</v>
      </c>
      <c r="F46" t="s">
        <v>250</v>
      </c>
      <c r="G46">
        <v>8101</v>
      </c>
      <c r="H46">
        <v>104</v>
      </c>
      <c r="I46" t="s">
        <v>1246</v>
      </c>
      <c r="J46" t="s">
        <v>35</v>
      </c>
      <c r="K46" t="s">
        <v>44</v>
      </c>
      <c r="L46" t="s">
        <v>67</v>
      </c>
      <c r="M46">
        <v>900</v>
      </c>
      <c r="N46">
        <v>1150</v>
      </c>
      <c r="O46" t="s">
        <v>307</v>
      </c>
      <c r="P46">
        <v>212</v>
      </c>
      <c r="Q46" t="s">
        <v>37</v>
      </c>
      <c r="R46">
        <v>1</v>
      </c>
      <c r="S46" s="1">
        <v>43479</v>
      </c>
      <c r="T46" s="1">
        <v>43607</v>
      </c>
      <c r="U46" t="s">
        <v>617</v>
      </c>
      <c r="V46" t="s">
        <v>39</v>
      </c>
      <c r="W46">
        <v>0</v>
      </c>
      <c r="X46">
        <v>0</v>
      </c>
      <c r="Y46">
        <v>25</v>
      </c>
      <c r="Z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0.1234</v>
      </c>
      <c r="AK46" t="s">
        <v>862</v>
      </c>
      <c r="AL46" t="s">
        <v>1247</v>
      </c>
      <c r="AN46">
        <v>51</v>
      </c>
      <c r="AO46" s="20">
        <f>VLOOKUP(CONCATENATE(F46,TRIM(G46)),'Avg Attend'!$A$2:$D$252,4,FALSE)</f>
        <v>24.11</v>
      </c>
      <c r="AP46">
        <v>24.11</v>
      </c>
      <c r="AQ46" s="15">
        <f t="shared" si="0"/>
        <v>2.3421142857142856</v>
      </c>
    </row>
    <row r="47" spans="1:43" x14ac:dyDescent="0.25">
      <c r="A47" t="s">
        <v>1774</v>
      </c>
      <c r="B47" t="s">
        <v>32</v>
      </c>
      <c r="C47" t="s">
        <v>125</v>
      </c>
      <c r="D47" t="s">
        <v>249</v>
      </c>
      <c r="E47">
        <v>46545</v>
      </c>
      <c r="F47" t="s">
        <v>250</v>
      </c>
      <c r="G47">
        <v>8101</v>
      </c>
      <c r="H47">
        <v>105</v>
      </c>
      <c r="I47" t="s">
        <v>1246</v>
      </c>
      <c r="J47" t="s">
        <v>35</v>
      </c>
      <c r="K47" t="s">
        <v>44</v>
      </c>
      <c r="L47" t="s">
        <v>54</v>
      </c>
      <c r="M47">
        <v>900</v>
      </c>
      <c r="N47">
        <v>1150</v>
      </c>
      <c r="O47" t="s">
        <v>307</v>
      </c>
      <c r="P47">
        <v>212</v>
      </c>
      <c r="Q47" t="s">
        <v>37</v>
      </c>
      <c r="R47">
        <v>1</v>
      </c>
      <c r="S47" s="1">
        <v>43479</v>
      </c>
      <c r="T47" s="1">
        <v>43607</v>
      </c>
      <c r="U47" t="s">
        <v>617</v>
      </c>
      <c r="V47" t="s">
        <v>39</v>
      </c>
      <c r="W47">
        <v>0</v>
      </c>
      <c r="X47">
        <v>0</v>
      </c>
      <c r="Y47">
        <v>25</v>
      </c>
      <c r="Z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0.1234</v>
      </c>
      <c r="AK47" t="s">
        <v>862</v>
      </c>
      <c r="AL47" t="s">
        <v>1247</v>
      </c>
      <c r="AN47">
        <v>48</v>
      </c>
      <c r="AO47" s="20">
        <f>VLOOKUP(CONCATENATE(F47,TRIM(G47)),'Avg Attend'!$A$2:$D$252,4,FALSE)</f>
        <v>24.11</v>
      </c>
      <c r="AP47">
        <v>24.11</v>
      </c>
      <c r="AQ47" s="15">
        <f t="shared" si="0"/>
        <v>2.2043428571428572</v>
      </c>
    </row>
    <row r="48" spans="1:43" x14ac:dyDescent="0.25">
      <c r="A48" t="s">
        <v>1774</v>
      </c>
      <c r="B48" t="s">
        <v>32</v>
      </c>
      <c r="C48" t="s">
        <v>125</v>
      </c>
      <c r="D48" t="s">
        <v>249</v>
      </c>
      <c r="E48">
        <v>46546</v>
      </c>
      <c r="F48" t="s">
        <v>250</v>
      </c>
      <c r="G48">
        <v>8101</v>
      </c>
      <c r="H48">
        <v>106</v>
      </c>
      <c r="I48" t="s">
        <v>1246</v>
      </c>
      <c r="J48" t="s">
        <v>35</v>
      </c>
      <c r="K48" t="s">
        <v>44</v>
      </c>
      <c r="L48" t="s">
        <v>86</v>
      </c>
      <c r="M48">
        <v>940</v>
      </c>
      <c r="N48">
        <v>1230</v>
      </c>
      <c r="O48" t="s">
        <v>307</v>
      </c>
      <c r="P48">
        <v>212</v>
      </c>
      <c r="Q48" t="s">
        <v>37</v>
      </c>
      <c r="R48">
        <v>1</v>
      </c>
      <c r="S48" s="1">
        <v>43479</v>
      </c>
      <c r="T48" s="1">
        <v>43607</v>
      </c>
      <c r="U48" t="s">
        <v>618</v>
      </c>
      <c r="V48" t="s">
        <v>39</v>
      </c>
      <c r="W48">
        <v>0</v>
      </c>
      <c r="X48">
        <v>0</v>
      </c>
      <c r="Y48">
        <v>25</v>
      </c>
      <c r="Z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0.1234</v>
      </c>
      <c r="AK48" t="s">
        <v>1248</v>
      </c>
      <c r="AL48" t="s">
        <v>1247</v>
      </c>
      <c r="AN48">
        <v>48</v>
      </c>
      <c r="AO48" s="20">
        <f>VLOOKUP(CONCATENATE(F48,TRIM(G48)),'Avg Attend'!$A$2:$D$252,4,FALSE)</f>
        <v>24.11</v>
      </c>
      <c r="AP48">
        <v>24.11</v>
      </c>
      <c r="AQ48" s="15">
        <f t="shared" si="0"/>
        <v>2.2043428571428572</v>
      </c>
    </row>
    <row r="49" spans="1:43" x14ac:dyDescent="0.25">
      <c r="A49" t="s">
        <v>1774</v>
      </c>
      <c r="B49" t="s">
        <v>32</v>
      </c>
      <c r="C49" t="s">
        <v>125</v>
      </c>
      <c r="D49" t="s">
        <v>249</v>
      </c>
      <c r="E49">
        <v>46547</v>
      </c>
      <c r="F49" t="s">
        <v>250</v>
      </c>
      <c r="G49">
        <v>8101</v>
      </c>
      <c r="H49">
        <v>107</v>
      </c>
      <c r="I49" t="s">
        <v>1246</v>
      </c>
      <c r="J49" t="s">
        <v>35</v>
      </c>
      <c r="K49" t="s">
        <v>44</v>
      </c>
      <c r="L49" t="s">
        <v>75</v>
      </c>
      <c r="M49">
        <v>940</v>
      </c>
      <c r="N49">
        <v>1230</v>
      </c>
      <c r="O49" t="s">
        <v>307</v>
      </c>
      <c r="P49">
        <v>212</v>
      </c>
      <c r="Q49" t="s">
        <v>37</v>
      </c>
      <c r="R49">
        <v>1</v>
      </c>
      <c r="S49" s="1">
        <v>43479</v>
      </c>
      <c r="T49" s="1">
        <v>43607</v>
      </c>
      <c r="U49" t="s">
        <v>618</v>
      </c>
      <c r="V49" t="s">
        <v>39</v>
      </c>
      <c r="W49">
        <v>0</v>
      </c>
      <c r="X49">
        <v>0</v>
      </c>
      <c r="Y49">
        <v>25</v>
      </c>
      <c r="Z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0.1234</v>
      </c>
      <c r="AK49" t="s">
        <v>1248</v>
      </c>
      <c r="AL49" t="s">
        <v>1247</v>
      </c>
      <c r="AN49">
        <v>51</v>
      </c>
      <c r="AO49" s="20">
        <f>VLOOKUP(CONCATENATE(F49,TRIM(G49)),'Avg Attend'!$A$2:$D$252,4,FALSE)</f>
        <v>24.11</v>
      </c>
      <c r="AP49">
        <v>24.11</v>
      </c>
      <c r="AQ49" s="15">
        <f t="shared" si="0"/>
        <v>2.3421142857142856</v>
      </c>
    </row>
    <row r="50" spans="1:43" x14ac:dyDescent="0.25">
      <c r="A50" t="s">
        <v>1774</v>
      </c>
      <c r="B50" t="s">
        <v>32</v>
      </c>
      <c r="C50" t="s">
        <v>125</v>
      </c>
      <c r="D50" t="s">
        <v>249</v>
      </c>
      <c r="E50">
        <v>46552</v>
      </c>
      <c r="F50" t="s">
        <v>250</v>
      </c>
      <c r="G50">
        <v>8101</v>
      </c>
      <c r="H50">
        <v>108</v>
      </c>
      <c r="I50" t="s">
        <v>1246</v>
      </c>
      <c r="J50" t="s">
        <v>35</v>
      </c>
      <c r="K50" t="s">
        <v>44</v>
      </c>
      <c r="L50" t="s">
        <v>73</v>
      </c>
      <c r="M50">
        <v>940</v>
      </c>
      <c r="N50">
        <v>1230</v>
      </c>
      <c r="O50" t="s">
        <v>307</v>
      </c>
      <c r="P50">
        <v>212</v>
      </c>
      <c r="Q50" t="s">
        <v>37</v>
      </c>
      <c r="R50">
        <v>1</v>
      </c>
      <c r="S50" s="1">
        <v>43479</v>
      </c>
      <c r="T50" s="1">
        <v>43607</v>
      </c>
      <c r="U50" t="s">
        <v>618</v>
      </c>
      <c r="V50" t="s">
        <v>39</v>
      </c>
      <c r="W50">
        <v>0</v>
      </c>
      <c r="X50">
        <v>0</v>
      </c>
      <c r="Y50">
        <v>45</v>
      </c>
      <c r="Z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0.1234</v>
      </c>
      <c r="AK50" t="s">
        <v>1248</v>
      </c>
      <c r="AL50" t="s">
        <v>1247</v>
      </c>
      <c r="AN50">
        <v>54</v>
      </c>
      <c r="AO50" s="20">
        <f>VLOOKUP(CONCATENATE(F50,TRIM(G50)),'Avg Attend'!$A$2:$D$252,4,FALSE)</f>
        <v>24.11</v>
      </c>
      <c r="AP50">
        <v>24.11</v>
      </c>
      <c r="AQ50" s="15">
        <f t="shared" si="0"/>
        <v>2.4798857142857145</v>
      </c>
    </row>
    <row r="51" spans="1:43" x14ac:dyDescent="0.25">
      <c r="A51" t="s">
        <v>1774</v>
      </c>
      <c r="B51" t="s">
        <v>32</v>
      </c>
      <c r="C51" t="s">
        <v>125</v>
      </c>
      <c r="D51" t="s">
        <v>249</v>
      </c>
      <c r="E51">
        <v>46553</v>
      </c>
      <c r="F51" t="s">
        <v>250</v>
      </c>
      <c r="G51">
        <v>8101</v>
      </c>
      <c r="H51">
        <v>109</v>
      </c>
      <c r="I51" t="s">
        <v>1246</v>
      </c>
      <c r="J51" t="s">
        <v>35</v>
      </c>
      <c r="K51" t="s">
        <v>44</v>
      </c>
      <c r="L51" t="s">
        <v>67</v>
      </c>
      <c r="M51">
        <v>940</v>
      </c>
      <c r="N51">
        <v>1230</v>
      </c>
      <c r="O51" t="s">
        <v>307</v>
      </c>
      <c r="P51">
        <v>212</v>
      </c>
      <c r="Q51" t="s">
        <v>37</v>
      </c>
      <c r="R51">
        <v>1</v>
      </c>
      <c r="S51" s="1">
        <v>43479</v>
      </c>
      <c r="T51" s="1">
        <v>43607</v>
      </c>
      <c r="U51" t="s">
        <v>618</v>
      </c>
      <c r="V51" t="s">
        <v>39</v>
      </c>
      <c r="W51">
        <v>0</v>
      </c>
      <c r="X51">
        <v>0</v>
      </c>
      <c r="Y51">
        <v>45</v>
      </c>
      <c r="Z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0.1234</v>
      </c>
      <c r="AK51" t="s">
        <v>1248</v>
      </c>
      <c r="AL51" t="s">
        <v>1247</v>
      </c>
      <c r="AN51">
        <v>51</v>
      </c>
      <c r="AO51" s="20">
        <f>VLOOKUP(CONCATENATE(F51,TRIM(G51)),'Avg Attend'!$A$2:$D$252,4,FALSE)</f>
        <v>24.11</v>
      </c>
      <c r="AP51">
        <v>24.11</v>
      </c>
      <c r="AQ51" s="15">
        <f t="shared" si="0"/>
        <v>2.3421142857142856</v>
      </c>
    </row>
    <row r="52" spans="1:43" x14ac:dyDescent="0.25">
      <c r="A52" t="s">
        <v>1774</v>
      </c>
      <c r="B52" t="s">
        <v>32</v>
      </c>
      <c r="C52" t="s">
        <v>125</v>
      </c>
      <c r="D52" t="s">
        <v>249</v>
      </c>
      <c r="E52">
        <v>46554</v>
      </c>
      <c r="F52" t="s">
        <v>250</v>
      </c>
      <c r="G52">
        <v>8101</v>
      </c>
      <c r="H52">
        <v>110</v>
      </c>
      <c r="I52" t="s">
        <v>1246</v>
      </c>
      <c r="J52" t="s">
        <v>35</v>
      </c>
      <c r="K52" t="s">
        <v>44</v>
      </c>
      <c r="L52" t="s">
        <v>54</v>
      </c>
      <c r="M52">
        <v>940</v>
      </c>
      <c r="N52">
        <v>1230</v>
      </c>
      <c r="O52" t="s">
        <v>307</v>
      </c>
      <c r="P52">
        <v>212</v>
      </c>
      <c r="Q52" t="s">
        <v>37</v>
      </c>
      <c r="R52">
        <v>1</v>
      </c>
      <c r="S52" s="1">
        <v>43479</v>
      </c>
      <c r="T52" s="1">
        <v>43607</v>
      </c>
      <c r="U52" t="s">
        <v>618</v>
      </c>
      <c r="V52" t="s">
        <v>39</v>
      </c>
      <c r="W52">
        <v>0</v>
      </c>
      <c r="X52">
        <v>0</v>
      </c>
      <c r="Y52">
        <v>45</v>
      </c>
      <c r="Z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0.1234</v>
      </c>
      <c r="AK52" t="s">
        <v>1248</v>
      </c>
      <c r="AL52" t="s">
        <v>1247</v>
      </c>
      <c r="AN52">
        <v>48</v>
      </c>
      <c r="AO52" s="20">
        <f>VLOOKUP(CONCATENATE(F52,TRIM(G52)),'Avg Attend'!$A$2:$D$252,4,FALSE)</f>
        <v>24.11</v>
      </c>
      <c r="AP52">
        <v>24.11</v>
      </c>
      <c r="AQ52" s="15">
        <f t="shared" si="0"/>
        <v>2.2043428571428572</v>
      </c>
    </row>
    <row r="53" spans="1:43" x14ac:dyDescent="0.25">
      <c r="A53" t="s">
        <v>1774</v>
      </c>
      <c r="B53" t="s">
        <v>32</v>
      </c>
      <c r="C53" t="s">
        <v>125</v>
      </c>
      <c r="D53" t="s">
        <v>249</v>
      </c>
      <c r="E53">
        <v>46564</v>
      </c>
      <c r="F53" t="s">
        <v>250</v>
      </c>
      <c r="G53">
        <v>8101</v>
      </c>
      <c r="H53">
        <v>701</v>
      </c>
      <c r="I53" t="s">
        <v>1246</v>
      </c>
      <c r="J53" t="s">
        <v>35</v>
      </c>
      <c r="K53" t="s">
        <v>44</v>
      </c>
      <c r="L53" t="s">
        <v>86</v>
      </c>
      <c r="M53">
        <v>900</v>
      </c>
      <c r="N53">
        <v>1150</v>
      </c>
      <c r="O53" t="s">
        <v>64</v>
      </c>
      <c r="P53">
        <v>172</v>
      </c>
      <c r="Q53" t="s">
        <v>65</v>
      </c>
      <c r="R53">
        <v>1</v>
      </c>
      <c r="S53" s="1">
        <v>43479</v>
      </c>
      <c r="T53" s="1">
        <v>43607</v>
      </c>
      <c r="U53" t="s">
        <v>1873</v>
      </c>
      <c r="V53" t="s">
        <v>39</v>
      </c>
      <c r="W53">
        <v>0</v>
      </c>
      <c r="X53">
        <v>0</v>
      </c>
      <c r="Y53">
        <v>40</v>
      </c>
      <c r="Z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0.1234</v>
      </c>
      <c r="AK53" t="s">
        <v>862</v>
      </c>
      <c r="AL53" t="s">
        <v>1249</v>
      </c>
      <c r="AN53">
        <v>48</v>
      </c>
      <c r="AO53" s="20">
        <f>VLOOKUP(CONCATENATE(F53,TRIM(G53)),'Avg Attend'!$A$2:$D$252,4,FALSE)</f>
        <v>24.11</v>
      </c>
      <c r="AP53">
        <v>24.11</v>
      </c>
      <c r="AQ53" s="15">
        <f t="shared" si="0"/>
        <v>2.2043428571428572</v>
      </c>
    </row>
    <row r="54" spans="1:43" x14ac:dyDescent="0.25">
      <c r="A54" t="s">
        <v>1774</v>
      </c>
      <c r="B54" t="s">
        <v>32</v>
      </c>
      <c r="C54" t="s">
        <v>125</v>
      </c>
      <c r="D54" t="s">
        <v>249</v>
      </c>
      <c r="E54">
        <v>46565</v>
      </c>
      <c r="F54" t="s">
        <v>250</v>
      </c>
      <c r="G54">
        <v>8101</v>
      </c>
      <c r="H54">
        <v>702</v>
      </c>
      <c r="I54" t="s">
        <v>1246</v>
      </c>
      <c r="J54" t="s">
        <v>35</v>
      </c>
      <c r="K54" t="s">
        <v>44</v>
      </c>
      <c r="L54" t="s">
        <v>75</v>
      </c>
      <c r="M54">
        <v>900</v>
      </c>
      <c r="N54">
        <v>1150</v>
      </c>
      <c r="O54" t="s">
        <v>64</v>
      </c>
      <c r="P54">
        <v>172</v>
      </c>
      <c r="Q54" t="s">
        <v>65</v>
      </c>
      <c r="R54">
        <v>1</v>
      </c>
      <c r="S54" s="1">
        <v>43479</v>
      </c>
      <c r="T54" s="1">
        <v>43607</v>
      </c>
      <c r="U54" t="s">
        <v>1873</v>
      </c>
      <c r="V54" t="s">
        <v>39</v>
      </c>
      <c r="W54">
        <v>0</v>
      </c>
      <c r="X54">
        <v>0</v>
      </c>
      <c r="Y54">
        <v>40</v>
      </c>
      <c r="Z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0.1234</v>
      </c>
      <c r="AK54" t="s">
        <v>862</v>
      </c>
      <c r="AL54" t="s">
        <v>1249</v>
      </c>
      <c r="AN54">
        <v>51</v>
      </c>
      <c r="AO54" s="20">
        <f>VLOOKUP(CONCATENATE(F54,TRIM(G54)),'Avg Attend'!$A$2:$D$252,4,FALSE)</f>
        <v>24.11</v>
      </c>
      <c r="AP54">
        <v>24.11</v>
      </c>
      <c r="AQ54" s="15">
        <f t="shared" si="0"/>
        <v>2.3421142857142856</v>
      </c>
    </row>
    <row r="55" spans="1:43" x14ac:dyDescent="0.25">
      <c r="A55" t="s">
        <v>1774</v>
      </c>
      <c r="B55" t="s">
        <v>32</v>
      </c>
      <c r="C55" t="s">
        <v>125</v>
      </c>
      <c r="D55" t="s">
        <v>249</v>
      </c>
      <c r="E55">
        <v>46566</v>
      </c>
      <c r="F55" t="s">
        <v>250</v>
      </c>
      <c r="G55">
        <v>8101</v>
      </c>
      <c r="H55">
        <v>703</v>
      </c>
      <c r="I55" t="s">
        <v>1246</v>
      </c>
      <c r="J55" t="s">
        <v>35</v>
      </c>
      <c r="K55" t="s">
        <v>44</v>
      </c>
      <c r="L55" t="s">
        <v>73</v>
      </c>
      <c r="M55">
        <v>900</v>
      </c>
      <c r="N55">
        <v>1150</v>
      </c>
      <c r="O55" t="s">
        <v>64</v>
      </c>
      <c r="P55">
        <v>172</v>
      </c>
      <c r="Q55" t="s">
        <v>65</v>
      </c>
      <c r="R55">
        <v>1</v>
      </c>
      <c r="S55" s="1">
        <v>43479</v>
      </c>
      <c r="T55" s="1">
        <v>43607</v>
      </c>
      <c r="U55" t="s">
        <v>395</v>
      </c>
      <c r="V55" t="s">
        <v>39</v>
      </c>
      <c r="W55">
        <v>0</v>
      </c>
      <c r="X55">
        <v>0</v>
      </c>
      <c r="Y55">
        <v>40</v>
      </c>
      <c r="Z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0.1234</v>
      </c>
      <c r="AK55" t="s">
        <v>862</v>
      </c>
      <c r="AL55" t="s">
        <v>1249</v>
      </c>
      <c r="AN55">
        <v>54</v>
      </c>
      <c r="AO55" s="20">
        <f>VLOOKUP(CONCATENATE(F55,TRIM(G55)),'Avg Attend'!$A$2:$D$252,4,FALSE)</f>
        <v>24.11</v>
      </c>
      <c r="AP55">
        <v>24.11</v>
      </c>
      <c r="AQ55" s="15">
        <f t="shared" si="0"/>
        <v>2.4798857142857145</v>
      </c>
    </row>
    <row r="56" spans="1:43" x14ac:dyDescent="0.25">
      <c r="A56" t="s">
        <v>1774</v>
      </c>
      <c r="B56" t="s">
        <v>32</v>
      </c>
      <c r="C56" t="s">
        <v>125</v>
      </c>
      <c r="D56" t="s">
        <v>249</v>
      </c>
      <c r="E56">
        <v>46567</v>
      </c>
      <c r="F56" t="s">
        <v>250</v>
      </c>
      <c r="G56">
        <v>8101</v>
      </c>
      <c r="H56">
        <v>704</v>
      </c>
      <c r="I56" t="s">
        <v>1246</v>
      </c>
      <c r="J56" t="s">
        <v>35</v>
      </c>
      <c r="K56" t="s">
        <v>44</v>
      </c>
      <c r="L56" t="s">
        <v>67</v>
      </c>
      <c r="M56">
        <v>900</v>
      </c>
      <c r="N56">
        <v>1150</v>
      </c>
      <c r="O56" t="s">
        <v>64</v>
      </c>
      <c r="P56">
        <v>172</v>
      </c>
      <c r="Q56" t="s">
        <v>65</v>
      </c>
      <c r="R56">
        <v>1</v>
      </c>
      <c r="S56" s="1">
        <v>43479</v>
      </c>
      <c r="T56" s="1">
        <v>43607</v>
      </c>
      <c r="U56" t="s">
        <v>1873</v>
      </c>
      <c r="V56" t="s">
        <v>39</v>
      </c>
      <c r="W56">
        <v>0</v>
      </c>
      <c r="X56">
        <v>0</v>
      </c>
      <c r="Y56">
        <v>40</v>
      </c>
      <c r="Z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0.1234</v>
      </c>
      <c r="AK56" t="s">
        <v>862</v>
      </c>
      <c r="AL56" t="s">
        <v>1249</v>
      </c>
      <c r="AN56">
        <v>51</v>
      </c>
      <c r="AO56" s="20">
        <f>VLOOKUP(CONCATENATE(F56,TRIM(G56)),'Avg Attend'!$A$2:$D$252,4,FALSE)</f>
        <v>24.11</v>
      </c>
      <c r="AP56">
        <v>24.11</v>
      </c>
      <c r="AQ56" s="15">
        <f t="shared" si="0"/>
        <v>2.3421142857142856</v>
      </c>
    </row>
    <row r="57" spans="1:43" x14ac:dyDescent="0.25">
      <c r="A57" t="s">
        <v>1774</v>
      </c>
      <c r="B57" t="s">
        <v>32</v>
      </c>
      <c r="C57" t="s">
        <v>125</v>
      </c>
      <c r="D57" t="s">
        <v>249</v>
      </c>
      <c r="E57">
        <v>46642</v>
      </c>
      <c r="F57" t="s">
        <v>250</v>
      </c>
      <c r="G57">
        <v>8101</v>
      </c>
      <c r="H57">
        <v>705</v>
      </c>
      <c r="I57" t="s">
        <v>1246</v>
      </c>
      <c r="J57" t="s">
        <v>35</v>
      </c>
      <c r="K57" t="s">
        <v>44</v>
      </c>
      <c r="L57" t="s">
        <v>54</v>
      </c>
      <c r="M57">
        <v>900</v>
      </c>
      <c r="N57">
        <v>1150</v>
      </c>
      <c r="O57" t="s">
        <v>64</v>
      </c>
      <c r="P57">
        <v>172</v>
      </c>
      <c r="Q57" t="s">
        <v>65</v>
      </c>
      <c r="R57">
        <v>1</v>
      </c>
      <c r="S57" s="1">
        <v>43479</v>
      </c>
      <c r="T57" s="1">
        <v>43607</v>
      </c>
      <c r="U57" t="s">
        <v>1873</v>
      </c>
      <c r="V57" t="s">
        <v>39</v>
      </c>
      <c r="W57">
        <v>0</v>
      </c>
      <c r="X57">
        <v>0</v>
      </c>
      <c r="Y57">
        <v>40</v>
      </c>
      <c r="Z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0.1234</v>
      </c>
      <c r="AK57" t="s">
        <v>862</v>
      </c>
      <c r="AL57" t="s">
        <v>1249</v>
      </c>
      <c r="AN57">
        <v>48</v>
      </c>
      <c r="AO57" s="20">
        <f>VLOOKUP(CONCATENATE(F57,TRIM(G57)),'Avg Attend'!$A$2:$D$252,4,FALSE)</f>
        <v>24.11</v>
      </c>
      <c r="AP57">
        <v>24.11</v>
      </c>
      <c r="AQ57" s="15">
        <f t="shared" si="0"/>
        <v>2.2043428571428572</v>
      </c>
    </row>
    <row r="58" spans="1:43" x14ac:dyDescent="0.25">
      <c r="A58" t="s">
        <v>1774</v>
      </c>
      <c r="B58" t="s">
        <v>32</v>
      </c>
      <c r="C58" t="s">
        <v>125</v>
      </c>
      <c r="D58" t="s">
        <v>249</v>
      </c>
      <c r="E58">
        <v>40520</v>
      </c>
      <c r="F58" t="s">
        <v>250</v>
      </c>
      <c r="G58">
        <v>8104</v>
      </c>
      <c r="H58">
        <v>201</v>
      </c>
      <c r="I58" t="s">
        <v>255</v>
      </c>
      <c r="J58" t="s">
        <v>35</v>
      </c>
      <c r="K58" t="s">
        <v>44</v>
      </c>
      <c r="L58" t="s">
        <v>108</v>
      </c>
      <c r="M58">
        <v>900</v>
      </c>
      <c r="N58">
        <v>1150</v>
      </c>
      <c r="O58" t="s">
        <v>256</v>
      </c>
      <c r="Q58" t="s">
        <v>47</v>
      </c>
      <c r="R58">
        <v>1</v>
      </c>
      <c r="S58" s="1">
        <v>43479</v>
      </c>
      <c r="T58" s="1">
        <v>43607</v>
      </c>
      <c r="U58" t="s">
        <v>619</v>
      </c>
      <c r="V58" t="s">
        <v>39</v>
      </c>
      <c r="W58">
        <v>0</v>
      </c>
      <c r="X58">
        <v>0</v>
      </c>
      <c r="Y58">
        <v>40</v>
      </c>
      <c r="Z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0.6</v>
      </c>
      <c r="AK58" t="s">
        <v>862</v>
      </c>
      <c r="AL58" t="s">
        <v>1250</v>
      </c>
      <c r="AN58">
        <v>252</v>
      </c>
      <c r="AO58" s="20">
        <f>VLOOKUP(CONCATENATE(F58,TRIM(G58)),'Avg Attend'!$A$2:$D$252,4,FALSE)</f>
        <v>30.16</v>
      </c>
      <c r="AP58">
        <v>30.16</v>
      </c>
      <c r="AQ58" s="15">
        <f t="shared" si="0"/>
        <v>14.476799999999999</v>
      </c>
    </row>
    <row r="59" spans="1:43" x14ac:dyDescent="0.25">
      <c r="A59" t="s">
        <v>1774</v>
      </c>
      <c r="B59" t="s">
        <v>32</v>
      </c>
      <c r="C59" t="s">
        <v>125</v>
      </c>
      <c r="D59" t="s">
        <v>249</v>
      </c>
      <c r="E59">
        <v>47812</v>
      </c>
      <c r="F59" t="s">
        <v>250</v>
      </c>
      <c r="G59">
        <v>8117</v>
      </c>
      <c r="H59">
        <v>101</v>
      </c>
      <c r="I59" t="s">
        <v>1251</v>
      </c>
      <c r="J59" t="s">
        <v>35</v>
      </c>
      <c r="K59" t="s">
        <v>44</v>
      </c>
      <c r="L59" t="s">
        <v>86</v>
      </c>
      <c r="M59">
        <v>1500</v>
      </c>
      <c r="N59">
        <v>1750</v>
      </c>
      <c r="O59" t="s">
        <v>257</v>
      </c>
      <c r="Q59" t="s">
        <v>65</v>
      </c>
      <c r="R59">
        <v>1</v>
      </c>
      <c r="S59" s="1">
        <v>43479</v>
      </c>
      <c r="T59" s="1">
        <v>43607</v>
      </c>
      <c r="U59" t="s">
        <v>620</v>
      </c>
      <c r="V59" t="s">
        <v>39</v>
      </c>
      <c r="W59">
        <v>0</v>
      </c>
      <c r="X59">
        <v>0</v>
      </c>
      <c r="Y59">
        <v>40</v>
      </c>
      <c r="Z59">
        <v>0</v>
      </c>
      <c r="AD59">
        <v>0</v>
      </c>
      <c r="AE59">
        <v>0</v>
      </c>
      <c r="AF59">
        <v>0</v>
      </c>
      <c r="AG59">
        <v>10</v>
      </c>
      <c r="AH59">
        <v>0</v>
      </c>
      <c r="AI59">
        <v>0</v>
      </c>
      <c r="AJ59">
        <v>0.1234</v>
      </c>
      <c r="AK59" t="s">
        <v>1252</v>
      </c>
      <c r="AL59" t="s">
        <v>1253</v>
      </c>
      <c r="AN59">
        <v>48</v>
      </c>
      <c r="AO59" s="20">
        <f>VLOOKUP(CONCATENATE(F59,TRIM(G59)),'Avg Attend'!$A$2:$D$252,4,FALSE)</f>
        <v>10.1</v>
      </c>
      <c r="AP59">
        <v>10.1</v>
      </c>
      <c r="AQ59" s="15">
        <f t="shared" si="0"/>
        <v>0.92342857142857138</v>
      </c>
    </row>
    <row r="60" spans="1:43" x14ac:dyDescent="0.25">
      <c r="A60" t="s">
        <v>1774</v>
      </c>
      <c r="B60" t="s">
        <v>32</v>
      </c>
      <c r="C60" t="s">
        <v>125</v>
      </c>
      <c r="D60" t="s">
        <v>249</v>
      </c>
      <c r="E60">
        <v>47813</v>
      </c>
      <c r="F60" t="s">
        <v>250</v>
      </c>
      <c r="G60">
        <v>8117</v>
      </c>
      <c r="H60">
        <v>102</v>
      </c>
      <c r="I60" t="s">
        <v>1251</v>
      </c>
      <c r="J60" t="s">
        <v>35</v>
      </c>
      <c r="K60" t="s">
        <v>44</v>
      </c>
      <c r="L60" t="s">
        <v>73</v>
      </c>
      <c r="M60">
        <v>1500</v>
      </c>
      <c r="N60">
        <v>1750</v>
      </c>
      <c r="O60" t="s">
        <v>257</v>
      </c>
      <c r="Q60" t="s">
        <v>65</v>
      </c>
      <c r="R60">
        <v>1</v>
      </c>
      <c r="S60" s="1">
        <v>43479</v>
      </c>
      <c r="T60" s="1">
        <v>43607</v>
      </c>
      <c r="U60" t="s">
        <v>620</v>
      </c>
      <c r="V60" t="s">
        <v>39</v>
      </c>
      <c r="W60">
        <v>0</v>
      </c>
      <c r="X60">
        <v>0</v>
      </c>
      <c r="Y60">
        <v>40</v>
      </c>
      <c r="Z60">
        <v>0</v>
      </c>
      <c r="AD60">
        <v>0</v>
      </c>
      <c r="AE60">
        <v>0</v>
      </c>
      <c r="AF60">
        <v>0</v>
      </c>
      <c r="AG60">
        <v>10</v>
      </c>
      <c r="AH60">
        <v>0</v>
      </c>
      <c r="AI60">
        <v>0</v>
      </c>
      <c r="AJ60">
        <v>0.1234</v>
      </c>
      <c r="AK60" t="s">
        <v>1252</v>
      </c>
      <c r="AL60" t="s">
        <v>1253</v>
      </c>
      <c r="AN60">
        <v>54</v>
      </c>
      <c r="AO60" s="20">
        <f>VLOOKUP(CONCATENATE(F60,TRIM(G60)),'Avg Attend'!$A$2:$D$252,4,FALSE)</f>
        <v>10.1</v>
      </c>
      <c r="AP60">
        <v>10.1</v>
      </c>
      <c r="AQ60" s="15">
        <f t="shared" si="0"/>
        <v>1.0388571428571429</v>
      </c>
    </row>
    <row r="61" spans="1:43" x14ac:dyDescent="0.25">
      <c r="A61" t="s">
        <v>1774</v>
      </c>
      <c r="B61" t="s">
        <v>32</v>
      </c>
      <c r="C61" t="s">
        <v>125</v>
      </c>
      <c r="D61" t="s">
        <v>249</v>
      </c>
      <c r="E61">
        <v>47355</v>
      </c>
      <c r="F61" t="s">
        <v>250</v>
      </c>
      <c r="G61">
        <v>8202</v>
      </c>
      <c r="H61">
        <v>801</v>
      </c>
      <c r="I61" t="s">
        <v>258</v>
      </c>
      <c r="J61" t="s">
        <v>35</v>
      </c>
      <c r="K61" t="s">
        <v>44</v>
      </c>
      <c r="L61" t="s">
        <v>111</v>
      </c>
      <c r="M61">
        <v>1000</v>
      </c>
      <c r="N61">
        <v>1250</v>
      </c>
      <c r="O61" t="s">
        <v>112</v>
      </c>
      <c r="P61">
        <v>107</v>
      </c>
      <c r="Q61" t="s">
        <v>113</v>
      </c>
      <c r="R61" t="s">
        <v>38</v>
      </c>
      <c r="S61" s="1">
        <v>43494</v>
      </c>
      <c r="T61" s="1">
        <v>43516</v>
      </c>
      <c r="U61" t="s">
        <v>620</v>
      </c>
      <c r="V61" t="s">
        <v>39</v>
      </c>
      <c r="W61">
        <v>0</v>
      </c>
      <c r="X61">
        <v>0</v>
      </c>
      <c r="Y61">
        <v>40</v>
      </c>
      <c r="Z61">
        <v>0</v>
      </c>
      <c r="AD61">
        <v>0</v>
      </c>
      <c r="AE61">
        <v>0</v>
      </c>
      <c r="AF61">
        <v>0</v>
      </c>
      <c r="AG61">
        <v>10</v>
      </c>
      <c r="AH61">
        <v>0</v>
      </c>
      <c r="AI61">
        <v>0</v>
      </c>
      <c r="AJ61">
        <v>4.1099999999999998E-2</v>
      </c>
      <c r="AK61" t="s">
        <v>1175</v>
      </c>
      <c r="AL61" t="s">
        <v>1220</v>
      </c>
      <c r="AN61">
        <v>105</v>
      </c>
      <c r="AO61" s="20">
        <f>VLOOKUP(CONCATENATE(F61,TRIM(G61)),'Avg Attend'!$A$2:$D$252,4,FALSE)</f>
        <v>15.53</v>
      </c>
      <c r="AP61">
        <v>15.53</v>
      </c>
      <c r="AQ61" s="15">
        <f t="shared" si="0"/>
        <v>3.1059999999999999</v>
      </c>
    </row>
    <row r="62" spans="1:43" x14ac:dyDescent="0.25">
      <c r="A62" t="s">
        <v>1774</v>
      </c>
      <c r="B62" t="s">
        <v>32</v>
      </c>
      <c r="C62" t="s">
        <v>125</v>
      </c>
      <c r="D62" t="s">
        <v>249</v>
      </c>
      <c r="E62">
        <v>47356</v>
      </c>
      <c r="F62" t="s">
        <v>250</v>
      </c>
      <c r="G62">
        <v>8202</v>
      </c>
      <c r="H62">
        <v>802</v>
      </c>
      <c r="I62" t="s">
        <v>258</v>
      </c>
      <c r="J62" t="s">
        <v>35</v>
      </c>
      <c r="K62" t="s">
        <v>44</v>
      </c>
      <c r="L62" t="s">
        <v>111</v>
      </c>
      <c r="M62">
        <v>1000</v>
      </c>
      <c r="N62">
        <v>1250</v>
      </c>
      <c r="O62" t="s">
        <v>112</v>
      </c>
      <c r="P62">
        <v>107</v>
      </c>
      <c r="Q62" t="s">
        <v>113</v>
      </c>
      <c r="R62" t="s">
        <v>38</v>
      </c>
      <c r="S62" s="1">
        <v>43529</v>
      </c>
      <c r="T62" s="1">
        <v>43544</v>
      </c>
      <c r="U62" t="s">
        <v>620</v>
      </c>
      <c r="V62" t="s">
        <v>39</v>
      </c>
      <c r="W62">
        <v>0</v>
      </c>
      <c r="X62">
        <v>0</v>
      </c>
      <c r="Y62">
        <v>40</v>
      </c>
      <c r="Z62">
        <v>0</v>
      </c>
      <c r="AD62">
        <v>0</v>
      </c>
      <c r="AE62">
        <v>0</v>
      </c>
      <c r="AF62">
        <v>0</v>
      </c>
      <c r="AG62">
        <v>10</v>
      </c>
      <c r="AH62">
        <v>0</v>
      </c>
      <c r="AI62">
        <v>0</v>
      </c>
      <c r="AJ62">
        <v>4.1099999999999998E-2</v>
      </c>
      <c r="AK62" t="s">
        <v>1175</v>
      </c>
      <c r="AL62" t="s">
        <v>1220</v>
      </c>
      <c r="AN62">
        <v>105</v>
      </c>
      <c r="AO62" s="20">
        <f>VLOOKUP(CONCATENATE(F62,TRIM(G62)),'Avg Attend'!$A$2:$D$252,4,FALSE)</f>
        <v>15.53</v>
      </c>
      <c r="AP62">
        <v>15.53</v>
      </c>
      <c r="AQ62" s="15">
        <f t="shared" si="0"/>
        <v>3.1059999999999999</v>
      </c>
    </row>
    <row r="63" spans="1:43" x14ac:dyDescent="0.25">
      <c r="A63" t="s">
        <v>1774</v>
      </c>
      <c r="B63" t="s">
        <v>32</v>
      </c>
      <c r="C63" t="s">
        <v>125</v>
      </c>
      <c r="D63" t="s">
        <v>249</v>
      </c>
      <c r="E63">
        <v>47357</v>
      </c>
      <c r="F63" t="s">
        <v>250</v>
      </c>
      <c r="G63">
        <v>8202</v>
      </c>
      <c r="H63">
        <v>803</v>
      </c>
      <c r="I63" t="s">
        <v>258</v>
      </c>
      <c r="J63" t="s">
        <v>35</v>
      </c>
      <c r="K63" t="s">
        <v>44</v>
      </c>
      <c r="L63" t="s">
        <v>111</v>
      </c>
      <c r="M63">
        <v>1000</v>
      </c>
      <c r="N63">
        <v>1250</v>
      </c>
      <c r="O63" t="s">
        <v>112</v>
      </c>
      <c r="P63">
        <v>107</v>
      </c>
      <c r="Q63" t="s">
        <v>113</v>
      </c>
      <c r="R63" t="s">
        <v>38</v>
      </c>
      <c r="S63" s="1">
        <v>43557</v>
      </c>
      <c r="T63" s="1">
        <v>43572</v>
      </c>
      <c r="U63" t="s">
        <v>620</v>
      </c>
      <c r="V63" t="s">
        <v>39</v>
      </c>
      <c r="W63">
        <v>0</v>
      </c>
      <c r="X63">
        <v>0</v>
      </c>
      <c r="Y63">
        <v>40</v>
      </c>
      <c r="Z63">
        <v>0</v>
      </c>
      <c r="AD63">
        <v>0</v>
      </c>
      <c r="AE63">
        <v>0</v>
      </c>
      <c r="AF63">
        <v>0</v>
      </c>
      <c r="AG63">
        <v>10</v>
      </c>
      <c r="AH63">
        <v>0</v>
      </c>
      <c r="AI63">
        <v>0</v>
      </c>
      <c r="AJ63">
        <v>4.1099999999999998E-2</v>
      </c>
      <c r="AK63" t="s">
        <v>1175</v>
      </c>
      <c r="AL63" t="s">
        <v>1220</v>
      </c>
      <c r="AN63">
        <v>18</v>
      </c>
      <c r="AO63" s="20">
        <f>VLOOKUP(CONCATENATE(F63,TRIM(G63)),'Avg Attend'!$A$2:$D$252,4,FALSE)</f>
        <v>15.53</v>
      </c>
      <c r="AP63">
        <v>15.53</v>
      </c>
      <c r="AQ63" s="15">
        <f t="shared" si="0"/>
        <v>0.53245714285714274</v>
      </c>
    </row>
    <row r="64" spans="1:43" x14ac:dyDescent="0.25">
      <c r="A64" t="s">
        <v>1774</v>
      </c>
      <c r="B64" t="s">
        <v>32</v>
      </c>
      <c r="C64" t="s">
        <v>125</v>
      </c>
      <c r="D64" t="s">
        <v>249</v>
      </c>
      <c r="E64">
        <v>47358</v>
      </c>
      <c r="F64" t="s">
        <v>250</v>
      </c>
      <c r="G64">
        <v>8202</v>
      </c>
      <c r="H64">
        <v>804</v>
      </c>
      <c r="I64" t="s">
        <v>258</v>
      </c>
      <c r="J64" t="s">
        <v>35</v>
      </c>
      <c r="K64" t="s">
        <v>44</v>
      </c>
      <c r="L64" t="s">
        <v>111</v>
      </c>
      <c r="M64">
        <v>1000</v>
      </c>
      <c r="N64">
        <v>1250</v>
      </c>
      <c r="O64" t="s">
        <v>112</v>
      </c>
      <c r="P64">
        <v>107</v>
      </c>
      <c r="Q64" t="s">
        <v>113</v>
      </c>
      <c r="R64" t="s">
        <v>38</v>
      </c>
      <c r="S64" s="1">
        <v>43585</v>
      </c>
      <c r="T64" s="1">
        <v>43600</v>
      </c>
      <c r="U64" t="s">
        <v>620</v>
      </c>
      <c r="V64" t="s">
        <v>39</v>
      </c>
      <c r="W64">
        <v>0</v>
      </c>
      <c r="X64">
        <v>0</v>
      </c>
      <c r="Y64">
        <v>40</v>
      </c>
      <c r="Z64">
        <v>0</v>
      </c>
      <c r="AD64">
        <v>0</v>
      </c>
      <c r="AE64">
        <v>0</v>
      </c>
      <c r="AF64">
        <v>0</v>
      </c>
      <c r="AG64">
        <v>10</v>
      </c>
      <c r="AH64">
        <v>0</v>
      </c>
      <c r="AI64">
        <v>0</v>
      </c>
      <c r="AJ64">
        <v>4.1099999999999998E-2</v>
      </c>
      <c r="AK64" t="s">
        <v>1175</v>
      </c>
      <c r="AL64" t="s">
        <v>1220</v>
      </c>
      <c r="AN64">
        <v>18</v>
      </c>
      <c r="AO64" s="20">
        <f>VLOOKUP(CONCATENATE(F64,TRIM(G64)),'Avg Attend'!$A$2:$D$252,4,FALSE)</f>
        <v>15.53</v>
      </c>
      <c r="AP64">
        <v>15.53</v>
      </c>
      <c r="AQ64" s="15">
        <f t="shared" si="0"/>
        <v>0.53245714285714274</v>
      </c>
    </row>
    <row r="65" spans="35:43" s="2" customFormat="1" x14ac:dyDescent="0.25">
      <c r="AI65" s="2" t="s">
        <v>203</v>
      </c>
      <c r="AJ65" s="2">
        <f>SUM(AJ2:AJ64)</f>
        <v>7.6876000000000069</v>
      </c>
      <c r="AO65" s="21"/>
      <c r="AP65" s="2" t="s">
        <v>203</v>
      </c>
      <c r="AQ65" s="16">
        <f>SUM(AQ2:AQ64)</f>
        <v>128.22411619047622</v>
      </c>
    </row>
  </sheetData>
  <conditionalFormatting sqref="AO2:AO64">
    <cfRule type="cellIs" dxfId="3" priority="1" operator="lessThan">
      <formula>20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6"/>
  <sheetViews>
    <sheetView tabSelected="1" view="pageLayout" topLeftCell="A69" zoomScaleNormal="140" workbookViewId="0">
      <selection activeCell="D72" sqref="D72"/>
    </sheetView>
  </sheetViews>
  <sheetFormatPr defaultColWidth="11" defaultRowHeight="15.75" x14ac:dyDescent="0.25"/>
  <cols>
    <col min="1" max="1" width="25.125" bestFit="1" customWidth="1"/>
    <col min="2" max="2" width="20.875" bestFit="1" customWidth="1"/>
    <col min="4" max="4" width="12.5" customWidth="1"/>
  </cols>
  <sheetData>
    <row r="1" spans="1:5" x14ac:dyDescent="0.25">
      <c r="A1" s="3" t="s">
        <v>3</v>
      </c>
      <c r="B1" s="3" t="s">
        <v>16</v>
      </c>
      <c r="C1" s="4"/>
      <c r="D1" s="12" t="s">
        <v>2168</v>
      </c>
      <c r="E1" s="14"/>
    </row>
    <row r="2" spans="1:5" x14ac:dyDescent="0.25">
      <c r="A2" s="4" t="s">
        <v>41</v>
      </c>
      <c r="B2" s="5" t="s">
        <v>2170</v>
      </c>
      <c r="C2" s="4" t="s">
        <v>201</v>
      </c>
      <c r="D2" s="6">
        <v>152</v>
      </c>
    </row>
    <row r="3" spans="1:5" x14ac:dyDescent="0.25">
      <c r="A3" s="4"/>
      <c r="B3" s="4"/>
      <c r="C3" s="4" t="s">
        <v>31</v>
      </c>
      <c r="D3" s="7">
        <v>9.8000000000000007</v>
      </c>
    </row>
    <row r="4" spans="1:5" x14ac:dyDescent="0.25">
      <c r="A4" s="4"/>
      <c r="B4" s="4"/>
      <c r="C4" s="4" t="s">
        <v>202</v>
      </c>
      <c r="D4" s="6">
        <f t="shared" ref="D4" si="0">IF(D3&gt;0,D2/D3,"")</f>
        <v>15.510204081632653</v>
      </c>
    </row>
    <row r="5" spans="1:5" x14ac:dyDescent="0.25">
      <c r="A5" s="4"/>
      <c r="B5" s="4"/>
      <c r="C5" s="4"/>
      <c r="D5" s="4"/>
    </row>
    <row r="6" spans="1:5" x14ac:dyDescent="0.25">
      <c r="A6" s="4"/>
      <c r="B6" s="4"/>
      <c r="C6" s="4"/>
      <c r="D6" s="6"/>
    </row>
    <row r="7" spans="1:5" x14ac:dyDescent="0.25">
      <c r="A7" s="4"/>
      <c r="B7" s="4"/>
      <c r="C7" s="4"/>
      <c r="D7" s="7"/>
    </row>
    <row r="8" spans="1:5" x14ac:dyDescent="0.25">
      <c r="A8" s="4"/>
      <c r="B8" s="4"/>
      <c r="C8" s="4"/>
      <c r="D8" s="6"/>
    </row>
    <row r="9" spans="1:5" x14ac:dyDescent="0.25">
      <c r="A9" s="4"/>
      <c r="B9" s="4"/>
      <c r="C9" s="4"/>
      <c r="D9" s="4"/>
    </row>
    <row r="10" spans="1:5" x14ac:dyDescent="0.25">
      <c r="A10" s="4"/>
      <c r="B10" s="4"/>
      <c r="C10" s="4"/>
      <c r="D10" s="6"/>
    </row>
    <row r="11" spans="1:5" x14ac:dyDescent="0.25">
      <c r="A11" s="4"/>
      <c r="B11" s="4"/>
      <c r="C11" s="4"/>
      <c r="D11" s="7"/>
    </row>
    <row r="12" spans="1:5" x14ac:dyDescent="0.25">
      <c r="A12" s="4"/>
      <c r="B12" s="4"/>
      <c r="C12" s="4"/>
      <c r="D12" s="6"/>
    </row>
    <row r="13" spans="1:5" x14ac:dyDescent="0.25">
      <c r="A13" s="4"/>
      <c r="B13" s="4"/>
      <c r="C13" s="4"/>
      <c r="D13" s="4"/>
    </row>
    <row r="14" spans="1:5" x14ac:dyDescent="0.25">
      <c r="A14" s="4"/>
      <c r="B14" s="4"/>
      <c r="C14" s="4"/>
      <c r="D14" s="6"/>
    </row>
    <row r="15" spans="1:5" x14ac:dyDescent="0.25">
      <c r="A15" s="4"/>
      <c r="B15" s="4"/>
      <c r="C15" s="4"/>
      <c r="D15" s="7"/>
    </row>
    <row r="16" spans="1:5" x14ac:dyDescent="0.25">
      <c r="A16" s="4"/>
      <c r="B16" s="4"/>
      <c r="C16" s="4"/>
      <c r="D16" s="6"/>
    </row>
    <row r="17" spans="1:5" x14ac:dyDescent="0.25">
      <c r="A17" s="4"/>
      <c r="B17" s="4"/>
      <c r="C17" s="4"/>
      <c r="D17" s="4"/>
    </row>
    <row r="18" spans="1:5" x14ac:dyDescent="0.25">
      <c r="A18" s="4"/>
      <c r="B18" s="4"/>
      <c r="C18" s="4"/>
      <c r="D18" s="6"/>
    </row>
    <row r="19" spans="1:5" x14ac:dyDescent="0.25">
      <c r="A19" s="4"/>
      <c r="B19" s="4"/>
      <c r="C19" s="4"/>
      <c r="D19" s="7"/>
    </row>
    <row r="20" spans="1:5" x14ac:dyDescent="0.25">
      <c r="A20" s="4"/>
      <c r="B20" s="4"/>
      <c r="C20" s="4"/>
      <c r="D20" s="6"/>
    </row>
    <row r="21" spans="1:5" x14ac:dyDescent="0.25">
      <c r="A21" s="4"/>
      <c r="B21" s="4"/>
      <c r="C21" s="4"/>
      <c r="D21" s="4"/>
    </row>
    <row r="22" spans="1:5" x14ac:dyDescent="0.25">
      <c r="A22" s="4" t="s">
        <v>41</v>
      </c>
      <c r="B22" s="4" t="s">
        <v>37</v>
      </c>
      <c r="C22" s="4" t="s">
        <v>201</v>
      </c>
      <c r="D22" s="6">
        <v>19</v>
      </c>
    </row>
    <row r="23" spans="1:5" x14ac:dyDescent="0.25">
      <c r="A23" s="4"/>
      <c r="B23" s="4"/>
      <c r="C23" s="4" t="s">
        <v>31</v>
      </c>
      <c r="D23" s="7">
        <v>1.2</v>
      </c>
    </row>
    <row r="24" spans="1:5" x14ac:dyDescent="0.25">
      <c r="A24" s="4"/>
      <c r="B24" s="4"/>
      <c r="C24" s="4" t="s">
        <v>202</v>
      </c>
      <c r="D24" s="6">
        <f t="shared" ref="D24" si="1">IF(D23&gt;0,D22/D23,"")</f>
        <v>15.833333333333334</v>
      </c>
    </row>
    <row r="25" spans="1:5" x14ac:dyDescent="0.25">
      <c r="A25" s="4"/>
      <c r="B25" s="4"/>
      <c r="C25" s="4"/>
      <c r="D25" s="4"/>
    </row>
    <row r="26" spans="1:5" x14ac:dyDescent="0.25">
      <c r="A26" s="4"/>
      <c r="B26" s="4"/>
      <c r="C26" s="4"/>
      <c r="D26" s="6"/>
    </row>
    <row r="27" spans="1:5" x14ac:dyDescent="0.25">
      <c r="A27" s="4"/>
      <c r="B27" s="4"/>
      <c r="C27" s="4"/>
      <c r="D27" s="7"/>
    </row>
    <row r="28" spans="1:5" x14ac:dyDescent="0.25">
      <c r="A28" s="4"/>
      <c r="B28" s="4"/>
      <c r="C28" s="4"/>
      <c r="D28" s="6"/>
    </row>
    <row r="29" spans="1:5" x14ac:dyDescent="0.25">
      <c r="A29" s="4"/>
      <c r="B29" s="4"/>
      <c r="C29" s="4"/>
      <c r="D29" s="4"/>
    </row>
    <row r="30" spans="1:5" s="2" customFormat="1" x14ac:dyDescent="0.25">
      <c r="A30" s="3" t="s">
        <v>41</v>
      </c>
      <c r="B30" s="3" t="s">
        <v>203</v>
      </c>
      <c r="C30" s="3" t="s">
        <v>749</v>
      </c>
      <c r="D30" s="8">
        <f>D2+D10+D14+D18+D22+D26</f>
        <v>171</v>
      </c>
      <c r="E30" s="16"/>
    </row>
    <row r="31" spans="1:5" s="2" customFormat="1" x14ac:dyDescent="0.25">
      <c r="A31" s="3"/>
      <c r="B31" s="3"/>
      <c r="C31" s="3" t="s">
        <v>750</v>
      </c>
      <c r="D31" s="9">
        <f>D3+D11+D15+D19+D27</f>
        <v>9.8000000000000007</v>
      </c>
    </row>
    <row r="32" spans="1:5" x14ac:dyDescent="0.25">
      <c r="A32" s="4"/>
      <c r="B32" s="4"/>
      <c r="C32" s="3" t="s">
        <v>202</v>
      </c>
      <c r="D32" s="8">
        <f t="shared" ref="D32" si="2">IF(D31&gt;0,D30/D31,"")</f>
        <v>17.448979591836732</v>
      </c>
      <c r="E32" s="16"/>
    </row>
    <row r="33" spans="1:4" x14ac:dyDescent="0.25">
      <c r="A33" s="4"/>
      <c r="B33" s="4"/>
      <c r="C33" s="4"/>
      <c r="D33" s="4"/>
    </row>
    <row r="34" spans="1:4" x14ac:dyDescent="0.25">
      <c r="A34" s="4" t="s">
        <v>93</v>
      </c>
      <c r="B34" s="5" t="s">
        <v>56</v>
      </c>
      <c r="C34" s="4" t="s">
        <v>201</v>
      </c>
      <c r="D34" s="6">
        <v>1255</v>
      </c>
    </row>
    <row r="35" spans="1:4" x14ac:dyDescent="0.25">
      <c r="A35" s="4"/>
      <c r="B35" s="4"/>
      <c r="C35" s="4" t="s">
        <v>31</v>
      </c>
      <c r="D35" s="7">
        <v>76.709999999999994</v>
      </c>
    </row>
    <row r="36" spans="1:4" x14ac:dyDescent="0.25">
      <c r="A36" s="4"/>
      <c r="B36" s="4"/>
      <c r="C36" s="4" t="s">
        <v>202</v>
      </c>
      <c r="D36" s="6">
        <f t="shared" ref="D36" si="3">IF(D35&gt;0,D34/D35,"")</f>
        <v>16.360318081084607</v>
      </c>
    </row>
    <row r="37" spans="1:4" x14ac:dyDescent="0.25">
      <c r="A37" s="4"/>
      <c r="B37" s="4"/>
      <c r="C37" s="4"/>
      <c r="D37" s="4"/>
    </row>
    <row r="38" spans="1:4" x14ac:dyDescent="0.25">
      <c r="A38" s="4"/>
      <c r="B38" s="5"/>
      <c r="C38" s="4"/>
      <c r="D38" s="6"/>
    </row>
    <row r="39" spans="1:4" x14ac:dyDescent="0.25">
      <c r="A39" s="4"/>
      <c r="B39" s="4"/>
      <c r="C39" s="4"/>
      <c r="D39" s="7"/>
    </row>
    <row r="40" spans="1:4" x14ac:dyDescent="0.25">
      <c r="A40" s="4"/>
      <c r="B40" s="4"/>
      <c r="C40" s="4"/>
      <c r="D40" s="6"/>
    </row>
    <row r="41" spans="1:4" x14ac:dyDescent="0.25">
      <c r="A41" s="4"/>
      <c r="B41" s="4"/>
      <c r="C41" s="4"/>
      <c r="D41" s="4"/>
    </row>
    <row r="42" spans="1:4" x14ac:dyDescent="0.25">
      <c r="A42" s="4"/>
      <c r="B42" s="5"/>
      <c r="C42" s="4"/>
      <c r="D42" s="6"/>
    </row>
    <row r="43" spans="1:4" x14ac:dyDescent="0.25">
      <c r="A43" s="4"/>
      <c r="B43" s="4"/>
      <c r="C43" s="4"/>
      <c r="D43" s="7"/>
    </row>
    <row r="44" spans="1:4" x14ac:dyDescent="0.25">
      <c r="A44" s="4"/>
      <c r="B44" s="4"/>
      <c r="C44" s="4"/>
      <c r="D44" s="6"/>
    </row>
    <row r="45" spans="1:4" x14ac:dyDescent="0.25">
      <c r="A45" s="4"/>
      <c r="B45" s="4"/>
      <c r="C45" s="4"/>
      <c r="D45" s="4"/>
    </row>
    <row r="46" spans="1:4" x14ac:dyDescent="0.25">
      <c r="A46" s="4"/>
      <c r="B46" s="5"/>
      <c r="C46" s="4"/>
      <c r="D46" s="6"/>
    </row>
    <row r="47" spans="1:4" x14ac:dyDescent="0.25">
      <c r="A47" s="4"/>
      <c r="B47" s="4"/>
      <c r="C47" s="4"/>
      <c r="D47" s="7"/>
    </row>
    <row r="48" spans="1:4" x14ac:dyDescent="0.25">
      <c r="A48" s="4"/>
      <c r="B48" s="4"/>
      <c r="C48" s="4"/>
      <c r="D48" s="6"/>
    </row>
    <row r="49" spans="1:4" x14ac:dyDescent="0.25">
      <c r="A49" s="4"/>
      <c r="B49" s="4"/>
      <c r="C49" s="4"/>
      <c r="D49" s="4"/>
    </row>
    <row r="50" spans="1:4" x14ac:dyDescent="0.25">
      <c r="A50" s="4"/>
      <c r="B50" s="5"/>
      <c r="C50" s="4"/>
      <c r="D50" s="6"/>
    </row>
    <row r="51" spans="1:4" x14ac:dyDescent="0.25">
      <c r="A51" s="4"/>
      <c r="B51" s="4"/>
      <c r="C51" s="4"/>
      <c r="D51" s="7"/>
    </row>
    <row r="52" spans="1:4" x14ac:dyDescent="0.25">
      <c r="A52" s="4"/>
      <c r="B52" s="4"/>
      <c r="C52" s="4"/>
      <c r="D52" s="6"/>
    </row>
    <row r="53" spans="1:4" x14ac:dyDescent="0.25">
      <c r="A53" s="4"/>
      <c r="B53" s="4"/>
      <c r="C53" s="4"/>
      <c r="D53" s="4"/>
    </row>
    <row r="54" spans="1:4" x14ac:dyDescent="0.25">
      <c r="A54" s="4"/>
      <c r="B54" s="5"/>
      <c r="C54" s="4"/>
      <c r="D54" s="6"/>
    </row>
    <row r="55" spans="1:4" x14ac:dyDescent="0.25">
      <c r="A55" s="4"/>
      <c r="B55" s="4"/>
      <c r="C55" s="4"/>
      <c r="D55" s="7"/>
    </row>
    <row r="56" spans="1:4" x14ac:dyDescent="0.25">
      <c r="A56" s="4"/>
      <c r="B56" s="4"/>
      <c r="C56" s="4"/>
      <c r="D56" s="6"/>
    </row>
    <row r="57" spans="1:4" x14ac:dyDescent="0.25">
      <c r="A57" s="4"/>
      <c r="B57" s="4"/>
      <c r="C57" s="4"/>
      <c r="D57" s="4"/>
    </row>
    <row r="58" spans="1:4" x14ac:dyDescent="0.25">
      <c r="A58" s="4" t="s">
        <v>93</v>
      </c>
      <c r="B58" s="5" t="s">
        <v>37</v>
      </c>
      <c r="C58" s="4" t="s">
        <v>201</v>
      </c>
      <c r="D58" s="6">
        <v>113</v>
      </c>
    </row>
    <row r="59" spans="1:4" x14ac:dyDescent="0.25">
      <c r="A59" s="4"/>
      <c r="B59" s="4"/>
      <c r="C59" s="4" t="s">
        <v>31</v>
      </c>
      <c r="D59" s="7">
        <v>6.8</v>
      </c>
    </row>
    <row r="60" spans="1:4" x14ac:dyDescent="0.25">
      <c r="A60" s="4"/>
      <c r="B60" s="4"/>
      <c r="C60" s="4" t="s">
        <v>202</v>
      </c>
      <c r="D60" s="6">
        <f t="shared" ref="D60" si="4">IF(D59&gt;0,D58/D59,"")</f>
        <v>16.617647058823529</v>
      </c>
    </row>
    <row r="61" spans="1:4" x14ac:dyDescent="0.25">
      <c r="A61" s="4"/>
      <c r="B61" s="4"/>
      <c r="C61" s="4"/>
      <c r="D61" s="4"/>
    </row>
    <row r="62" spans="1:4" x14ac:dyDescent="0.25">
      <c r="A62" s="4"/>
      <c r="B62" s="5"/>
      <c r="C62" s="4"/>
      <c r="D62" s="6"/>
    </row>
    <row r="63" spans="1:4" x14ac:dyDescent="0.25">
      <c r="A63" s="4"/>
      <c r="B63" s="4"/>
      <c r="C63" s="4"/>
      <c r="D63" s="7"/>
    </row>
    <row r="64" spans="1:4" x14ac:dyDescent="0.25">
      <c r="A64" s="4"/>
      <c r="B64" s="4"/>
      <c r="C64" s="4"/>
      <c r="D64" s="6"/>
    </row>
    <row r="65" spans="1:5" x14ac:dyDescent="0.25">
      <c r="A65" s="4"/>
      <c r="B65" s="4"/>
      <c r="C65" s="4"/>
      <c r="D65" s="4"/>
    </row>
    <row r="66" spans="1:5" x14ac:dyDescent="0.25">
      <c r="A66" s="3" t="s">
        <v>93</v>
      </c>
      <c r="B66" s="10" t="s">
        <v>203</v>
      </c>
      <c r="C66" s="3" t="s">
        <v>749</v>
      </c>
      <c r="D66" s="8">
        <f t="shared" ref="D66" si="5">D34+D38+D42+D46+D50+D54+D58+D62</f>
        <v>1368</v>
      </c>
      <c r="E66" s="16"/>
    </row>
    <row r="67" spans="1:5" x14ac:dyDescent="0.25">
      <c r="A67" s="3"/>
      <c r="B67" s="3"/>
      <c r="C67" s="3" t="s">
        <v>750</v>
      </c>
      <c r="D67" s="9">
        <f t="shared" ref="D67" si="6">D35+D39+D43+D47+D51+D55+D59+D63</f>
        <v>83.509999999999991</v>
      </c>
      <c r="E67" s="2"/>
    </row>
    <row r="68" spans="1:5" x14ac:dyDescent="0.25">
      <c r="A68" s="3"/>
      <c r="B68" s="3"/>
      <c r="C68" s="3" t="s">
        <v>202</v>
      </c>
      <c r="D68" s="8">
        <f t="shared" ref="D68" si="7">IF(D67&gt;0,D66/D67,"")</f>
        <v>16.381271703987547</v>
      </c>
      <c r="E68" s="16"/>
    </row>
    <row r="69" spans="1:5" x14ac:dyDescent="0.25">
      <c r="A69" s="4"/>
      <c r="B69" s="4"/>
      <c r="C69" s="4"/>
      <c r="D69" s="3" t="s">
        <v>2168</v>
      </c>
    </row>
    <row r="70" spans="1:5" x14ac:dyDescent="0.25">
      <c r="A70" s="4" t="s">
        <v>114</v>
      </c>
      <c r="B70" s="5" t="s">
        <v>2170</v>
      </c>
      <c r="C70" s="4" t="s">
        <v>201</v>
      </c>
      <c r="D70" s="6">
        <v>159</v>
      </c>
    </row>
    <row r="71" spans="1:5" x14ac:dyDescent="0.25">
      <c r="A71" s="4"/>
      <c r="B71" s="4"/>
      <c r="C71" s="4" t="s">
        <v>31</v>
      </c>
      <c r="D71" s="7">
        <v>13.2</v>
      </c>
    </row>
    <row r="72" spans="1:5" x14ac:dyDescent="0.25">
      <c r="A72" s="4"/>
      <c r="B72" s="4"/>
      <c r="C72" s="4" t="s">
        <v>202</v>
      </c>
      <c r="D72" s="6">
        <f t="shared" ref="D72" si="8">IF(D71&gt;0,D70/D71,"")</f>
        <v>12.045454545454547</v>
      </c>
    </row>
    <row r="73" spans="1:5" x14ac:dyDescent="0.25">
      <c r="A73" s="4"/>
      <c r="B73" s="4"/>
      <c r="C73" s="4"/>
      <c r="D73" s="4"/>
    </row>
    <row r="74" spans="1:5" x14ac:dyDescent="0.25">
      <c r="A74" s="4"/>
      <c r="B74" s="5"/>
      <c r="C74" s="4"/>
      <c r="D74" s="6"/>
    </row>
    <row r="75" spans="1:5" x14ac:dyDescent="0.25">
      <c r="A75" s="4"/>
      <c r="B75" s="4"/>
      <c r="C75" s="4"/>
      <c r="D75" s="7"/>
    </row>
    <row r="76" spans="1:5" x14ac:dyDescent="0.25">
      <c r="A76" s="4"/>
      <c r="B76" s="4"/>
      <c r="C76" s="4"/>
      <c r="D76" s="6"/>
    </row>
    <row r="77" spans="1:5" x14ac:dyDescent="0.25">
      <c r="A77" s="4"/>
      <c r="B77" s="4"/>
      <c r="C77" s="4"/>
      <c r="D77" s="4"/>
    </row>
    <row r="78" spans="1:5" x14ac:dyDescent="0.25">
      <c r="A78" s="4"/>
      <c r="B78" s="5"/>
      <c r="C78" s="4"/>
      <c r="D78" s="6"/>
    </row>
    <row r="79" spans="1:5" x14ac:dyDescent="0.25">
      <c r="A79" s="4"/>
      <c r="B79" s="4"/>
      <c r="C79" s="4"/>
      <c r="D79" s="7"/>
    </row>
    <row r="80" spans="1:5" x14ac:dyDescent="0.25">
      <c r="A80" s="4"/>
      <c r="B80" s="4"/>
      <c r="C80" s="4"/>
      <c r="D80" s="6"/>
    </row>
    <row r="81" spans="1:5" x14ac:dyDescent="0.25">
      <c r="A81" s="4"/>
      <c r="B81" s="4"/>
      <c r="C81" s="4"/>
      <c r="D81" s="4"/>
    </row>
    <row r="82" spans="1:5" x14ac:dyDescent="0.25">
      <c r="A82" s="4"/>
      <c r="B82" s="5"/>
      <c r="C82" s="4"/>
      <c r="D82" s="6"/>
    </row>
    <row r="83" spans="1:5" x14ac:dyDescent="0.25">
      <c r="A83" s="4"/>
      <c r="B83" s="4"/>
      <c r="C83" s="4"/>
      <c r="D83" s="7"/>
    </row>
    <row r="84" spans="1:5" x14ac:dyDescent="0.25">
      <c r="A84" s="4"/>
      <c r="B84" s="4"/>
      <c r="C84" s="4"/>
      <c r="D84" s="6"/>
    </row>
    <row r="85" spans="1:5" x14ac:dyDescent="0.25">
      <c r="A85" s="4"/>
      <c r="B85" s="4"/>
      <c r="C85" s="4"/>
      <c r="D85" s="4"/>
    </row>
    <row r="86" spans="1:5" x14ac:dyDescent="0.25">
      <c r="A86" s="4"/>
      <c r="B86" s="5"/>
      <c r="C86" s="4"/>
      <c r="D86" s="6"/>
    </row>
    <row r="87" spans="1:5" x14ac:dyDescent="0.25">
      <c r="A87" s="4"/>
      <c r="B87" s="4"/>
      <c r="C87" s="4"/>
      <c r="D87" s="7"/>
    </row>
    <row r="88" spans="1:5" x14ac:dyDescent="0.25">
      <c r="A88" s="4"/>
      <c r="B88" s="4"/>
      <c r="C88" s="4"/>
      <c r="D88" s="6"/>
    </row>
    <row r="89" spans="1:5" x14ac:dyDescent="0.25">
      <c r="A89" s="4"/>
      <c r="B89" s="4"/>
      <c r="C89" s="4"/>
      <c r="D89" s="4"/>
      <c r="E89" s="2"/>
    </row>
    <row r="90" spans="1:5" x14ac:dyDescent="0.25">
      <c r="A90" s="3" t="s">
        <v>114</v>
      </c>
      <c r="B90" s="3" t="s">
        <v>203</v>
      </c>
      <c r="C90" s="3" t="s">
        <v>749</v>
      </c>
      <c r="D90" s="8">
        <f>D70+D74+D78+D82+D86</f>
        <v>159</v>
      </c>
      <c r="E90" s="16">
        <f>TRST!$AQ$85</f>
        <v>196.85444952380951</v>
      </c>
    </row>
    <row r="91" spans="1:5" x14ac:dyDescent="0.25">
      <c r="A91" s="3"/>
      <c r="B91" s="3"/>
      <c r="C91" s="3" t="s">
        <v>750</v>
      </c>
      <c r="D91" s="9">
        <f>D71+D75+D79+D83+D87</f>
        <v>13.2</v>
      </c>
      <c r="E91" s="16">
        <f>TRST!$AJ$85</f>
        <v>16.337199999999974</v>
      </c>
    </row>
    <row r="92" spans="1:5" x14ac:dyDescent="0.25">
      <c r="A92" s="3"/>
      <c r="B92" s="3"/>
      <c r="C92" s="3" t="s">
        <v>202</v>
      </c>
      <c r="D92" s="8">
        <f t="shared" ref="D92" si="9">D90/D91</f>
        <v>12.045454545454547</v>
      </c>
      <c r="E92" s="18">
        <f>E90/E91</f>
        <v>12.04946071075887</v>
      </c>
    </row>
    <row r="93" spans="1:5" x14ac:dyDescent="0.25">
      <c r="A93" s="2"/>
      <c r="E93" s="2"/>
    </row>
    <row r="94" spans="1:5" x14ac:dyDescent="0.25">
      <c r="A94" s="3" t="s">
        <v>1773</v>
      </c>
      <c r="B94" s="4"/>
      <c r="C94" s="10" t="s">
        <v>749</v>
      </c>
      <c r="D94" s="8">
        <f>D90+D66+D30</f>
        <v>1698</v>
      </c>
      <c r="E94" s="15">
        <f>E90+E66+E31</f>
        <v>196.85444952380951</v>
      </c>
    </row>
    <row r="95" spans="1:5" x14ac:dyDescent="0.25">
      <c r="A95" s="4"/>
      <c r="B95" s="4"/>
      <c r="C95" s="10" t="s">
        <v>750</v>
      </c>
      <c r="D95" s="8">
        <f>D91+D67+D31</f>
        <v>106.50999999999999</v>
      </c>
      <c r="E95" s="16">
        <f>E91+E67+E31</f>
        <v>16.337199999999974</v>
      </c>
    </row>
    <row r="96" spans="1:5" x14ac:dyDescent="0.25">
      <c r="A96" s="4"/>
      <c r="B96" s="4"/>
      <c r="C96" s="4"/>
      <c r="D96" s="8">
        <f>D94/D95</f>
        <v>15.942165054924422</v>
      </c>
      <c r="E96" s="15">
        <f>E94/E95</f>
        <v>12.04946071075887</v>
      </c>
    </row>
  </sheetData>
  <phoneticPr fontId="3" type="noConversion"/>
  <pageMargins left="0.7" right="0.7" top="0.75" bottom="0.75" header="0.3" footer="0.3"/>
  <pageSetup fitToHeight="0" orientation="portrait" r:id="rId1"/>
  <headerFooter>
    <oddHeader>&amp;C&amp;"Calibri Bold,Bold"&amp;14&amp;K000000FALL 2019 Noncredit FTEF Budgets and FTES Goals</oddHeader>
    <oddFooter>&amp;L&amp;"Calibri,Regular"&amp;K000000August 2018</oddFooter>
  </headerFooter>
  <rowBreaks count="2" manualBreakCount="2">
    <brk id="32" max="9" man="1"/>
    <brk id="68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34"/>
  <sheetViews>
    <sheetView topLeftCell="AF1" zoomScale="143" workbookViewId="0">
      <selection activeCell="AO1482" sqref="AO1482"/>
    </sheetView>
  </sheetViews>
  <sheetFormatPr defaultColWidth="8.875" defaultRowHeight="15.75" x14ac:dyDescent="0.25"/>
  <cols>
    <col min="1" max="1" width="11.875" customWidth="1"/>
    <col min="2" max="2" width="17.375" customWidth="1"/>
    <col min="4" max="4" width="13.5" customWidth="1"/>
    <col min="6" max="6" width="9.5" customWidth="1"/>
    <col min="7" max="7" width="9" customWidth="1"/>
    <col min="8" max="8" width="9.5" customWidth="1"/>
    <col min="10" max="10" width="13.625" customWidth="1"/>
    <col min="11" max="11" width="17.125" customWidth="1"/>
    <col min="13" max="13" width="12.375" customWidth="1"/>
    <col min="14" max="14" width="10.625" customWidth="1"/>
    <col min="18" max="18" width="13.125" customWidth="1"/>
    <col min="19" max="19" width="11.5" customWidth="1"/>
    <col min="20" max="20" width="10.5" customWidth="1"/>
    <col min="21" max="21" width="11.375" customWidth="1"/>
    <col min="22" max="22" width="18.875" customWidth="1"/>
    <col min="23" max="23" width="15.5" customWidth="1"/>
    <col min="24" max="24" width="18.5" customWidth="1"/>
    <col min="25" max="25" width="10.5" customWidth="1"/>
    <col min="26" max="26" width="9.875" customWidth="1"/>
    <col min="27" max="27" width="12.125" customWidth="1"/>
    <col min="28" max="28" width="16.5" customWidth="1"/>
    <col min="29" max="29" width="14.5" customWidth="1"/>
    <col min="30" max="30" width="13.875" customWidth="1"/>
    <col min="31" max="31" width="15.875" customWidth="1"/>
    <col min="32" max="32" width="19" customWidth="1"/>
    <col min="33" max="33" width="17" customWidth="1"/>
    <col min="34" max="34" width="14.625" customWidth="1"/>
    <col min="35" max="35" width="11.625" customWidth="1"/>
    <col min="38" max="38" width="11.125" customWidth="1"/>
    <col min="39" max="39" width="10.875" customWidth="1"/>
    <col min="40" max="40" width="20.875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751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752</v>
      </c>
      <c r="AG1" t="s">
        <v>753</v>
      </c>
      <c r="AH1" t="s">
        <v>754</v>
      </c>
      <c r="AI1" t="s">
        <v>30</v>
      </c>
      <c r="AJ1" t="s">
        <v>31</v>
      </c>
      <c r="AK1" t="s">
        <v>755</v>
      </c>
      <c r="AL1" t="s">
        <v>756</v>
      </c>
      <c r="AM1" t="s">
        <v>757</v>
      </c>
      <c r="AN1" t="s">
        <v>758</v>
      </c>
      <c r="AO1" t="s">
        <v>1771</v>
      </c>
    </row>
    <row r="2" spans="1:41" x14ac:dyDescent="0.25">
      <c r="A2" t="s">
        <v>1769</v>
      </c>
      <c r="B2" t="s">
        <v>32</v>
      </c>
      <c r="C2" t="s">
        <v>167</v>
      </c>
      <c r="D2" t="s">
        <v>168</v>
      </c>
      <c r="E2">
        <v>82442</v>
      </c>
      <c r="F2" t="s">
        <v>169</v>
      </c>
      <c r="G2">
        <v>9802</v>
      </c>
      <c r="H2">
        <v>701</v>
      </c>
      <c r="I2" t="s">
        <v>246</v>
      </c>
      <c r="J2" t="s">
        <v>76</v>
      </c>
      <c r="K2" t="s">
        <v>44</v>
      </c>
      <c r="L2" t="s">
        <v>86</v>
      </c>
      <c r="M2">
        <v>1710</v>
      </c>
      <c r="N2">
        <v>2000</v>
      </c>
      <c r="O2" t="s">
        <v>64</v>
      </c>
      <c r="P2">
        <v>108</v>
      </c>
      <c r="Q2" t="s">
        <v>65</v>
      </c>
      <c r="R2" t="s">
        <v>38</v>
      </c>
      <c r="S2" s="1">
        <v>43010</v>
      </c>
      <c r="T2" s="1">
        <v>43045</v>
      </c>
      <c r="U2" t="s">
        <v>701</v>
      </c>
      <c r="V2" t="s">
        <v>39</v>
      </c>
      <c r="W2">
        <v>27</v>
      </c>
      <c r="X2">
        <v>27</v>
      </c>
      <c r="Y2">
        <v>35</v>
      </c>
      <c r="Z2">
        <v>77.142899999999997</v>
      </c>
      <c r="AD2">
        <v>0</v>
      </c>
      <c r="AE2">
        <v>77.142899999999997</v>
      </c>
      <c r="AF2">
        <v>0</v>
      </c>
      <c r="AG2">
        <v>0</v>
      </c>
      <c r="AH2">
        <v>0.183</v>
      </c>
      <c r="AI2">
        <v>0.183</v>
      </c>
      <c r="AJ2">
        <v>0.04</v>
      </c>
      <c r="AK2" t="s">
        <v>1219</v>
      </c>
      <c r="AL2" t="s">
        <v>1504</v>
      </c>
      <c r="AN2">
        <v>15</v>
      </c>
      <c r="AO2">
        <f>Source1718[[#This Row],[TotalFTES]]*525/Source1718[[#This Row],[TotalScheduledHours]]</f>
        <v>6.4050000000000002</v>
      </c>
    </row>
    <row r="3" spans="1:41" x14ac:dyDescent="0.25">
      <c r="A3" t="s">
        <v>1769</v>
      </c>
      <c r="B3" t="s">
        <v>32</v>
      </c>
      <c r="C3" t="s">
        <v>167</v>
      </c>
      <c r="D3" t="s">
        <v>168</v>
      </c>
      <c r="E3">
        <v>82765</v>
      </c>
      <c r="F3" t="s">
        <v>169</v>
      </c>
      <c r="G3">
        <v>9802</v>
      </c>
      <c r="H3">
        <v>702</v>
      </c>
      <c r="I3" t="s">
        <v>246</v>
      </c>
      <c r="J3" t="s">
        <v>76</v>
      </c>
      <c r="K3" t="s">
        <v>44</v>
      </c>
      <c r="L3" t="s">
        <v>86</v>
      </c>
      <c r="M3">
        <v>1710</v>
      </c>
      <c r="N3">
        <v>2000</v>
      </c>
      <c r="O3" t="s">
        <v>64</v>
      </c>
      <c r="P3">
        <v>108</v>
      </c>
      <c r="Q3" t="s">
        <v>65</v>
      </c>
      <c r="R3" t="s">
        <v>38</v>
      </c>
      <c r="S3" s="1">
        <v>43052</v>
      </c>
      <c r="T3" s="1">
        <v>43087</v>
      </c>
      <c r="U3" t="s">
        <v>701</v>
      </c>
      <c r="V3" t="s">
        <v>39</v>
      </c>
      <c r="W3">
        <v>30</v>
      </c>
      <c r="X3">
        <v>30</v>
      </c>
      <c r="Y3">
        <v>35</v>
      </c>
      <c r="Z3">
        <v>85.714299999999994</v>
      </c>
      <c r="AD3">
        <v>0</v>
      </c>
      <c r="AE3">
        <v>85.714299999999994</v>
      </c>
      <c r="AF3">
        <v>0</v>
      </c>
      <c r="AG3">
        <v>10</v>
      </c>
      <c r="AH3">
        <v>0.309</v>
      </c>
      <c r="AI3">
        <v>0.309</v>
      </c>
      <c r="AJ3">
        <v>0.04</v>
      </c>
      <c r="AK3" t="s">
        <v>1219</v>
      </c>
      <c r="AL3" t="s">
        <v>1504</v>
      </c>
      <c r="AN3">
        <v>18</v>
      </c>
      <c r="AO3">
        <f>Source1718[[#This Row],[TotalFTES]]*525/Source1718[[#This Row],[TotalScheduledHours]]</f>
        <v>9.0124999999999993</v>
      </c>
    </row>
    <row r="4" spans="1:41" x14ac:dyDescent="0.25">
      <c r="A4" t="s">
        <v>1769</v>
      </c>
      <c r="B4" t="s">
        <v>32</v>
      </c>
      <c r="C4" t="s">
        <v>167</v>
      </c>
      <c r="D4" t="s">
        <v>247</v>
      </c>
      <c r="E4">
        <v>83158</v>
      </c>
      <c r="F4" t="s">
        <v>248</v>
      </c>
      <c r="G4">
        <v>2501</v>
      </c>
      <c r="H4">
        <v>701</v>
      </c>
      <c r="I4" t="s">
        <v>759</v>
      </c>
      <c r="J4" t="s">
        <v>73</v>
      </c>
      <c r="K4" t="s">
        <v>44</v>
      </c>
      <c r="L4" t="s">
        <v>74</v>
      </c>
      <c r="M4">
        <v>1200</v>
      </c>
      <c r="N4">
        <v>1350</v>
      </c>
      <c r="O4" t="s">
        <v>64</v>
      </c>
      <c r="P4">
        <v>109</v>
      </c>
      <c r="Q4" t="s">
        <v>65</v>
      </c>
      <c r="R4" t="s">
        <v>38</v>
      </c>
      <c r="S4" s="1">
        <v>42966</v>
      </c>
      <c r="T4" s="1">
        <v>43022</v>
      </c>
      <c r="U4" t="s">
        <v>380</v>
      </c>
      <c r="V4" t="s">
        <v>39</v>
      </c>
      <c r="W4">
        <v>33</v>
      </c>
      <c r="X4">
        <v>32</v>
      </c>
      <c r="Y4">
        <v>40</v>
      </c>
      <c r="Z4">
        <v>80</v>
      </c>
      <c r="AD4">
        <v>0</v>
      </c>
      <c r="AE4">
        <v>80</v>
      </c>
      <c r="AF4">
        <v>0</v>
      </c>
      <c r="AG4">
        <v>10</v>
      </c>
      <c r="AH4">
        <v>0.54900000000000004</v>
      </c>
      <c r="AI4">
        <v>0.54900000000000004</v>
      </c>
      <c r="AJ4">
        <v>3.6600000000000001E-2</v>
      </c>
      <c r="AK4" t="s">
        <v>760</v>
      </c>
      <c r="AL4" t="s">
        <v>761</v>
      </c>
      <c r="AN4">
        <v>16</v>
      </c>
      <c r="AO4">
        <f>Source1718[[#This Row],[TotalFTES]]*525/Source1718[[#This Row],[TotalScheduledHours]]</f>
        <v>18.014062500000001</v>
      </c>
    </row>
    <row r="5" spans="1:41" x14ac:dyDescent="0.25">
      <c r="A5" t="s">
        <v>1769</v>
      </c>
      <c r="B5" t="s">
        <v>32</v>
      </c>
      <c r="C5" t="s">
        <v>167</v>
      </c>
      <c r="D5" t="s">
        <v>247</v>
      </c>
      <c r="E5">
        <v>83159</v>
      </c>
      <c r="F5" t="s">
        <v>248</v>
      </c>
      <c r="G5">
        <v>2501</v>
      </c>
      <c r="H5">
        <v>702</v>
      </c>
      <c r="I5" t="s">
        <v>759</v>
      </c>
      <c r="J5" t="s">
        <v>73</v>
      </c>
      <c r="K5" t="s">
        <v>44</v>
      </c>
      <c r="L5" t="s">
        <v>74</v>
      </c>
      <c r="M5">
        <v>1200</v>
      </c>
      <c r="N5">
        <v>1350</v>
      </c>
      <c r="O5" t="s">
        <v>64</v>
      </c>
      <c r="P5">
        <v>109</v>
      </c>
      <c r="Q5" t="s">
        <v>65</v>
      </c>
      <c r="R5" t="s">
        <v>38</v>
      </c>
      <c r="S5" s="1">
        <v>43029</v>
      </c>
      <c r="T5" s="1">
        <v>43085</v>
      </c>
      <c r="U5" t="s">
        <v>380</v>
      </c>
      <c r="V5" t="s">
        <v>39</v>
      </c>
      <c r="W5">
        <v>30</v>
      </c>
      <c r="X5">
        <v>30</v>
      </c>
      <c r="Y5">
        <v>40</v>
      </c>
      <c r="Z5">
        <v>75</v>
      </c>
      <c r="AD5">
        <v>0</v>
      </c>
      <c r="AE5">
        <v>75</v>
      </c>
      <c r="AF5">
        <v>0</v>
      </c>
      <c r="AG5">
        <v>10</v>
      </c>
      <c r="AH5">
        <v>0.438</v>
      </c>
      <c r="AI5">
        <v>0.438</v>
      </c>
      <c r="AJ5">
        <v>3.6600000000000001E-2</v>
      </c>
      <c r="AK5" t="s">
        <v>760</v>
      </c>
      <c r="AL5" t="s">
        <v>761</v>
      </c>
      <c r="AN5">
        <v>16</v>
      </c>
      <c r="AO5">
        <f>Source1718[[#This Row],[TotalFTES]]*525/Source1718[[#This Row],[TotalScheduledHours]]</f>
        <v>14.371874999999999</v>
      </c>
    </row>
    <row r="6" spans="1:41" x14ac:dyDescent="0.25">
      <c r="A6" t="s">
        <v>1769</v>
      </c>
      <c r="B6" t="s">
        <v>32</v>
      </c>
      <c r="C6" t="s">
        <v>40</v>
      </c>
      <c r="D6" t="s">
        <v>41</v>
      </c>
      <c r="E6">
        <v>82866</v>
      </c>
      <c r="F6" t="s">
        <v>42</v>
      </c>
      <c r="G6">
        <v>9202</v>
      </c>
      <c r="H6">
        <v>401</v>
      </c>
      <c r="I6" t="s">
        <v>204</v>
      </c>
      <c r="J6" t="s">
        <v>35</v>
      </c>
      <c r="K6" t="s">
        <v>44</v>
      </c>
      <c r="L6" t="s">
        <v>45</v>
      </c>
      <c r="M6">
        <v>1100</v>
      </c>
      <c r="N6">
        <v>1315</v>
      </c>
      <c r="O6" t="s">
        <v>55</v>
      </c>
      <c r="P6">
        <v>1202</v>
      </c>
      <c r="Q6" t="s">
        <v>56</v>
      </c>
      <c r="R6" t="s">
        <v>38</v>
      </c>
      <c r="S6" s="1">
        <v>43031</v>
      </c>
      <c r="T6" s="1">
        <v>43090</v>
      </c>
      <c r="U6" t="s">
        <v>383</v>
      </c>
      <c r="V6" t="s">
        <v>39</v>
      </c>
      <c r="W6">
        <v>33</v>
      </c>
      <c r="X6">
        <v>31</v>
      </c>
      <c r="Y6">
        <v>40</v>
      </c>
      <c r="Z6">
        <v>77.5</v>
      </c>
      <c r="AD6">
        <v>0</v>
      </c>
      <c r="AE6">
        <v>77.5</v>
      </c>
      <c r="AF6">
        <v>0</v>
      </c>
      <c r="AG6">
        <v>10</v>
      </c>
      <c r="AH6">
        <v>2.948</v>
      </c>
      <c r="AI6">
        <v>2.948</v>
      </c>
      <c r="AJ6">
        <v>0.2</v>
      </c>
      <c r="AK6" t="s">
        <v>768</v>
      </c>
      <c r="AL6" t="s">
        <v>780</v>
      </c>
      <c r="AN6">
        <v>87.5</v>
      </c>
      <c r="AO6">
        <f>Source1718[[#This Row],[TotalFTES]]*525/Source1718[[#This Row],[TotalScheduledHours]]</f>
        <v>17.687999999999999</v>
      </c>
    </row>
    <row r="7" spans="1:41" x14ac:dyDescent="0.25">
      <c r="A7" t="s">
        <v>1769</v>
      </c>
      <c r="B7" t="s">
        <v>32</v>
      </c>
      <c r="C7" t="s">
        <v>40</v>
      </c>
      <c r="D7" t="s">
        <v>41</v>
      </c>
      <c r="E7">
        <v>82867</v>
      </c>
      <c r="F7" t="s">
        <v>42</v>
      </c>
      <c r="G7">
        <v>9205</v>
      </c>
      <c r="H7">
        <v>201</v>
      </c>
      <c r="I7" t="s">
        <v>205</v>
      </c>
      <c r="J7" t="s">
        <v>35</v>
      </c>
      <c r="K7" t="s">
        <v>44</v>
      </c>
      <c r="L7" t="s">
        <v>72</v>
      </c>
      <c r="M7">
        <v>1315</v>
      </c>
      <c r="N7">
        <v>1530</v>
      </c>
      <c r="O7" t="s">
        <v>46</v>
      </c>
      <c r="P7">
        <v>231</v>
      </c>
      <c r="Q7" t="s">
        <v>47</v>
      </c>
      <c r="R7">
        <v>1</v>
      </c>
      <c r="S7" s="1">
        <v>42966</v>
      </c>
      <c r="T7" s="1">
        <v>43091</v>
      </c>
      <c r="U7" t="s">
        <v>382</v>
      </c>
      <c r="V7" t="s">
        <v>39</v>
      </c>
      <c r="W7">
        <v>19</v>
      </c>
      <c r="X7">
        <v>15</v>
      </c>
      <c r="Y7">
        <v>40</v>
      </c>
      <c r="Z7">
        <v>37.5</v>
      </c>
      <c r="AD7">
        <v>0</v>
      </c>
      <c r="AE7">
        <v>37.5</v>
      </c>
      <c r="AF7">
        <v>0</v>
      </c>
      <c r="AG7">
        <v>10</v>
      </c>
      <c r="AH7">
        <v>1.7949999999999999</v>
      </c>
      <c r="AI7">
        <v>1.7949999999999999</v>
      </c>
      <c r="AJ7">
        <v>0.2</v>
      </c>
      <c r="AK7" t="s">
        <v>762</v>
      </c>
      <c r="AL7" t="s">
        <v>763</v>
      </c>
      <c r="AN7">
        <v>85</v>
      </c>
      <c r="AO7">
        <f>Source1718[[#This Row],[TotalFTES]]*525/Source1718[[#This Row],[TotalScheduledHours]]</f>
        <v>11.086764705882352</v>
      </c>
    </row>
    <row r="8" spans="1:41" x14ac:dyDescent="0.25">
      <c r="A8" t="s">
        <v>1769</v>
      </c>
      <c r="B8" t="s">
        <v>32</v>
      </c>
      <c r="C8" t="s">
        <v>40</v>
      </c>
      <c r="D8" t="s">
        <v>41</v>
      </c>
      <c r="E8">
        <v>82767</v>
      </c>
      <c r="F8" t="s">
        <v>42</v>
      </c>
      <c r="G8">
        <v>9206</v>
      </c>
      <c r="H8">
        <v>501</v>
      </c>
      <c r="I8" t="s">
        <v>206</v>
      </c>
      <c r="J8" t="s">
        <v>35</v>
      </c>
      <c r="K8" t="s">
        <v>44</v>
      </c>
      <c r="L8" t="s">
        <v>189</v>
      </c>
      <c r="M8">
        <v>1030</v>
      </c>
      <c r="N8">
        <v>1245</v>
      </c>
      <c r="O8" t="s">
        <v>49</v>
      </c>
      <c r="P8" t="s">
        <v>50</v>
      </c>
      <c r="Q8" t="s">
        <v>51</v>
      </c>
      <c r="R8" t="s">
        <v>38</v>
      </c>
      <c r="S8" s="1">
        <v>42969</v>
      </c>
      <c r="T8" s="1">
        <v>43027</v>
      </c>
      <c r="U8" t="s">
        <v>392</v>
      </c>
      <c r="V8" t="s">
        <v>39</v>
      </c>
      <c r="W8">
        <v>33</v>
      </c>
      <c r="X8">
        <v>25</v>
      </c>
      <c r="Y8">
        <v>40</v>
      </c>
      <c r="Z8">
        <v>62.5</v>
      </c>
      <c r="AD8">
        <v>0</v>
      </c>
      <c r="AE8">
        <v>62.5</v>
      </c>
      <c r="AF8">
        <v>0</v>
      </c>
      <c r="AG8">
        <v>0</v>
      </c>
      <c r="AH8">
        <v>1.0620000000000001</v>
      </c>
      <c r="AI8">
        <v>1.0620000000000001</v>
      </c>
      <c r="AJ8">
        <v>0.1</v>
      </c>
      <c r="AK8" t="s">
        <v>766</v>
      </c>
      <c r="AL8" t="s">
        <v>792</v>
      </c>
      <c r="AN8">
        <v>45</v>
      </c>
      <c r="AO8">
        <f>Source1718[[#This Row],[TotalFTES]]*525/Source1718[[#This Row],[TotalScheduledHours]]</f>
        <v>12.390000000000002</v>
      </c>
    </row>
    <row r="9" spans="1:41" x14ac:dyDescent="0.25">
      <c r="A9" t="s">
        <v>1769</v>
      </c>
      <c r="B9" t="s">
        <v>32</v>
      </c>
      <c r="C9" t="s">
        <v>40</v>
      </c>
      <c r="D9" t="s">
        <v>41</v>
      </c>
      <c r="E9">
        <v>82592</v>
      </c>
      <c r="F9" t="s">
        <v>42</v>
      </c>
      <c r="G9">
        <v>9206</v>
      </c>
      <c r="H9">
        <v>701</v>
      </c>
      <c r="I9" t="s">
        <v>206</v>
      </c>
      <c r="J9" t="s">
        <v>35</v>
      </c>
      <c r="K9" t="s">
        <v>44</v>
      </c>
      <c r="L9" t="s">
        <v>45</v>
      </c>
      <c r="M9">
        <v>1030</v>
      </c>
      <c r="N9">
        <v>1245</v>
      </c>
      <c r="O9" t="s">
        <v>64</v>
      </c>
      <c r="P9">
        <v>471</v>
      </c>
      <c r="Q9" t="s">
        <v>65</v>
      </c>
      <c r="R9" t="s">
        <v>38</v>
      </c>
      <c r="S9" s="1">
        <v>42968</v>
      </c>
      <c r="T9" s="1">
        <v>42997</v>
      </c>
      <c r="U9" t="s">
        <v>384</v>
      </c>
      <c r="V9" t="s">
        <v>39</v>
      </c>
      <c r="W9">
        <v>45</v>
      </c>
      <c r="X9">
        <v>31</v>
      </c>
      <c r="Y9">
        <v>40</v>
      </c>
      <c r="Z9">
        <v>77.5</v>
      </c>
      <c r="AD9">
        <v>0</v>
      </c>
      <c r="AE9">
        <v>77.5</v>
      </c>
      <c r="AF9">
        <v>0</v>
      </c>
      <c r="AG9">
        <v>0</v>
      </c>
      <c r="AH9">
        <v>2.633</v>
      </c>
      <c r="AI9">
        <v>2.633</v>
      </c>
      <c r="AJ9">
        <v>0.1</v>
      </c>
      <c r="AK9" t="s">
        <v>766</v>
      </c>
      <c r="AL9" t="s">
        <v>769</v>
      </c>
      <c r="AN9">
        <v>42.5</v>
      </c>
      <c r="AO9">
        <f>Source1718[[#This Row],[TotalFTES]]*525/Source1718[[#This Row],[TotalScheduledHours]]</f>
        <v>32.525294117647057</v>
      </c>
    </row>
    <row r="10" spans="1:41" x14ac:dyDescent="0.25">
      <c r="A10" t="s">
        <v>1769</v>
      </c>
      <c r="B10" t="s">
        <v>32</v>
      </c>
      <c r="C10" t="s">
        <v>40</v>
      </c>
      <c r="D10" t="s">
        <v>41</v>
      </c>
      <c r="E10">
        <v>81032</v>
      </c>
      <c r="F10" t="s">
        <v>42</v>
      </c>
      <c r="G10">
        <v>9207</v>
      </c>
      <c r="H10">
        <v>501</v>
      </c>
      <c r="I10" t="s">
        <v>207</v>
      </c>
      <c r="J10" t="s">
        <v>35</v>
      </c>
      <c r="K10" t="s">
        <v>44</v>
      </c>
      <c r="L10" t="s">
        <v>189</v>
      </c>
      <c r="M10">
        <v>1030</v>
      </c>
      <c r="N10">
        <v>1245</v>
      </c>
      <c r="O10" t="s">
        <v>49</v>
      </c>
      <c r="P10" t="s">
        <v>50</v>
      </c>
      <c r="Q10" t="s">
        <v>51</v>
      </c>
      <c r="R10" t="s">
        <v>38</v>
      </c>
      <c r="S10" s="1">
        <v>43032</v>
      </c>
      <c r="T10" s="1">
        <v>43090</v>
      </c>
      <c r="U10" t="s">
        <v>392</v>
      </c>
      <c r="V10" t="s">
        <v>39</v>
      </c>
      <c r="W10">
        <v>34</v>
      </c>
      <c r="X10">
        <v>31</v>
      </c>
      <c r="Y10">
        <v>40</v>
      </c>
      <c r="Z10">
        <v>77.5</v>
      </c>
      <c r="AD10">
        <v>0</v>
      </c>
      <c r="AE10">
        <v>77.5</v>
      </c>
      <c r="AF10">
        <v>0</v>
      </c>
      <c r="AG10">
        <v>0</v>
      </c>
      <c r="AH10">
        <v>0.86199999999999999</v>
      </c>
      <c r="AI10">
        <v>0.86199999999999999</v>
      </c>
      <c r="AJ10">
        <v>0.1</v>
      </c>
      <c r="AK10" t="s">
        <v>766</v>
      </c>
      <c r="AL10" t="s">
        <v>792</v>
      </c>
      <c r="AN10">
        <v>42.5</v>
      </c>
      <c r="AO10">
        <f>Source1718[[#This Row],[TotalFTES]]*525/Source1718[[#This Row],[TotalScheduledHours]]</f>
        <v>10.648235294117647</v>
      </c>
    </row>
    <row r="11" spans="1:41" x14ac:dyDescent="0.25">
      <c r="A11" t="s">
        <v>1769</v>
      </c>
      <c r="B11" t="s">
        <v>32</v>
      </c>
      <c r="C11" t="s">
        <v>40</v>
      </c>
      <c r="D11" t="s">
        <v>41</v>
      </c>
      <c r="E11">
        <v>81894</v>
      </c>
      <c r="F11" t="s">
        <v>42</v>
      </c>
      <c r="G11">
        <v>9207</v>
      </c>
      <c r="H11">
        <v>701</v>
      </c>
      <c r="I11" t="s">
        <v>207</v>
      </c>
      <c r="J11" t="s">
        <v>35</v>
      </c>
      <c r="K11" t="s">
        <v>44</v>
      </c>
      <c r="L11" t="s">
        <v>45</v>
      </c>
      <c r="M11">
        <v>1030</v>
      </c>
      <c r="N11">
        <v>1245</v>
      </c>
      <c r="O11" t="s">
        <v>64</v>
      </c>
      <c r="P11">
        <v>471</v>
      </c>
      <c r="Q11" t="s">
        <v>65</v>
      </c>
      <c r="R11" t="s">
        <v>38</v>
      </c>
      <c r="S11" s="1">
        <v>42998</v>
      </c>
      <c r="T11" s="1">
        <v>43027</v>
      </c>
      <c r="U11" t="s">
        <v>384</v>
      </c>
      <c r="V11" t="s">
        <v>39</v>
      </c>
      <c r="W11">
        <v>43</v>
      </c>
      <c r="X11">
        <v>28</v>
      </c>
      <c r="Y11">
        <v>40</v>
      </c>
      <c r="Z11">
        <v>70</v>
      </c>
      <c r="AD11">
        <v>0</v>
      </c>
      <c r="AE11">
        <v>70</v>
      </c>
      <c r="AF11">
        <v>0</v>
      </c>
      <c r="AG11">
        <v>0</v>
      </c>
      <c r="AH11">
        <v>2.31</v>
      </c>
      <c r="AI11">
        <v>2.31</v>
      </c>
      <c r="AJ11">
        <v>0.1</v>
      </c>
      <c r="AK11" t="s">
        <v>766</v>
      </c>
      <c r="AL11" t="s">
        <v>769</v>
      </c>
      <c r="AN11">
        <v>42.5</v>
      </c>
      <c r="AO11">
        <f>Source1718[[#This Row],[TotalFTES]]*525/Source1718[[#This Row],[TotalScheduledHours]]</f>
        <v>28.535294117647059</v>
      </c>
    </row>
    <row r="12" spans="1:41" x14ac:dyDescent="0.25">
      <c r="A12" t="s">
        <v>1769</v>
      </c>
      <c r="B12" t="s">
        <v>32</v>
      </c>
      <c r="C12" t="s">
        <v>40</v>
      </c>
      <c r="D12" t="s">
        <v>41</v>
      </c>
      <c r="E12">
        <v>82549</v>
      </c>
      <c r="F12" t="s">
        <v>42</v>
      </c>
      <c r="G12">
        <v>9208</v>
      </c>
      <c r="H12">
        <v>401</v>
      </c>
      <c r="I12" t="s">
        <v>43</v>
      </c>
      <c r="J12" t="s">
        <v>35</v>
      </c>
      <c r="K12" t="s">
        <v>44</v>
      </c>
      <c r="L12" t="s">
        <v>45</v>
      </c>
      <c r="M12">
        <v>830</v>
      </c>
      <c r="N12">
        <v>1045</v>
      </c>
      <c r="O12" t="s">
        <v>55</v>
      </c>
      <c r="P12">
        <v>1102</v>
      </c>
      <c r="Q12" t="s">
        <v>56</v>
      </c>
      <c r="R12" t="s">
        <v>38</v>
      </c>
      <c r="S12" s="1">
        <v>42968</v>
      </c>
      <c r="T12" s="1">
        <v>42997</v>
      </c>
      <c r="U12" t="s">
        <v>383</v>
      </c>
      <c r="V12" t="s">
        <v>39</v>
      </c>
      <c r="W12">
        <v>42</v>
      </c>
      <c r="X12">
        <v>37</v>
      </c>
      <c r="Y12">
        <v>40</v>
      </c>
      <c r="Z12">
        <v>92.5</v>
      </c>
      <c r="AD12">
        <v>0</v>
      </c>
      <c r="AE12">
        <v>92.5</v>
      </c>
      <c r="AF12">
        <v>0</v>
      </c>
      <c r="AG12">
        <v>10</v>
      </c>
      <c r="AH12">
        <v>2.052</v>
      </c>
      <c r="AI12">
        <v>2.052</v>
      </c>
      <c r="AJ12">
        <v>0.1</v>
      </c>
      <c r="AK12" t="s">
        <v>764</v>
      </c>
      <c r="AL12" t="s">
        <v>765</v>
      </c>
      <c r="AN12">
        <v>42.5</v>
      </c>
      <c r="AO12">
        <f>Source1718[[#This Row],[TotalFTES]]*525/Source1718[[#This Row],[TotalScheduledHours]]</f>
        <v>25.348235294117647</v>
      </c>
    </row>
    <row r="13" spans="1:41" x14ac:dyDescent="0.25">
      <c r="A13" t="s">
        <v>1769</v>
      </c>
      <c r="B13" t="s">
        <v>32</v>
      </c>
      <c r="C13" t="s">
        <v>40</v>
      </c>
      <c r="D13" t="s">
        <v>41</v>
      </c>
      <c r="E13">
        <v>81688</v>
      </c>
      <c r="F13" t="s">
        <v>42</v>
      </c>
      <c r="G13">
        <v>9208</v>
      </c>
      <c r="H13">
        <v>501</v>
      </c>
      <c r="I13" t="s">
        <v>43</v>
      </c>
      <c r="J13" t="s">
        <v>35</v>
      </c>
      <c r="K13" t="s">
        <v>44</v>
      </c>
      <c r="L13" t="s">
        <v>72</v>
      </c>
      <c r="M13">
        <v>800</v>
      </c>
      <c r="N13">
        <v>1015</v>
      </c>
      <c r="O13" t="s">
        <v>49</v>
      </c>
      <c r="P13">
        <v>514</v>
      </c>
      <c r="Q13" t="s">
        <v>51</v>
      </c>
      <c r="R13" t="s">
        <v>38</v>
      </c>
      <c r="S13" s="1">
        <v>42968</v>
      </c>
      <c r="T13" s="1">
        <v>43031</v>
      </c>
      <c r="U13" t="s">
        <v>400</v>
      </c>
      <c r="V13" t="s">
        <v>39</v>
      </c>
      <c r="W13">
        <v>33</v>
      </c>
      <c r="X13">
        <v>31</v>
      </c>
      <c r="Y13">
        <v>40</v>
      </c>
      <c r="Z13">
        <v>77.5</v>
      </c>
      <c r="AD13">
        <v>0</v>
      </c>
      <c r="AE13">
        <v>77.5</v>
      </c>
      <c r="AF13">
        <v>0</v>
      </c>
      <c r="AG13">
        <v>0</v>
      </c>
      <c r="AH13">
        <v>1.214</v>
      </c>
      <c r="AI13">
        <v>1.214</v>
      </c>
      <c r="AJ13">
        <v>0.1</v>
      </c>
      <c r="AK13" t="s">
        <v>809</v>
      </c>
      <c r="AL13" t="s">
        <v>774</v>
      </c>
      <c r="AN13">
        <v>42.5</v>
      </c>
      <c r="AO13">
        <f>Source1718[[#This Row],[TotalFTES]]*525/Source1718[[#This Row],[TotalScheduledHours]]</f>
        <v>14.996470588235294</v>
      </c>
    </row>
    <row r="14" spans="1:41" x14ac:dyDescent="0.25">
      <c r="A14" t="s">
        <v>1769</v>
      </c>
      <c r="B14" t="s">
        <v>32</v>
      </c>
      <c r="C14" t="s">
        <v>40</v>
      </c>
      <c r="D14" t="s">
        <v>41</v>
      </c>
      <c r="E14">
        <v>80924</v>
      </c>
      <c r="F14" t="s">
        <v>42</v>
      </c>
      <c r="G14">
        <v>9208</v>
      </c>
      <c r="H14">
        <v>701</v>
      </c>
      <c r="I14" t="s">
        <v>43</v>
      </c>
      <c r="J14" t="s">
        <v>35</v>
      </c>
      <c r="K14" t="s">
        <v>44</v>
      </c>
      <c r="L14" t="s">
        <v>45</v>
      </c>
      <c r="M14">
        <v>1030</v>
      </c>
      <c r="N14">
        <v>1245</v>
      </c>
      <c r="O14" t="s">
        <v>64</v>
      </c>
      <c r="P14">
        <v>471</v>
      </c>
      <c r="Q14" t="s">
        <v>65</v>
      </c>
      <c r="R14" t="s">
        <v>38</v>
      </c>
      <c r="S14" s="1">
        <v>43031</v>
      </c>
      <c r="T14" s="1">
        <v>43060</v>
      </c>
      <c r="U14" t="s">
        <v>384</v>
      </c>
      <c r="V14" t="s">
        <v>39</v>
      </c>
      <c r="W14">
        <v>43</v>
      </c>
      <c r="X14">
        <v>27</v>
      </c>
      <c r="Y14">
        <v>40</v>
      </c>
      <c r="Z14">
        <v>67.5</v>
      </c>
      <c r="AD14">
        <v>0</v>
      </c>
      <c r="AE14">
        <v>67.5</v>
      </c>
      <c r="AF14">
        <v>0</v>
      </c>
      <c r="AG14">
        <v>0</v>
      </c>
      <c r="AH14">
        <v>2.5569999999999999</v>
      </c>
      <c r="AI14">
        <v>2.5569999999999999</v>
      </c>
      <c r="AJ14">
        <v>0.1</v>
      </c>
      <c r="AK14" t="s">
        <v>766</v>
      </c>
      <c r="AL14" t="s">
        <v>769</v>
      </c>
      <c r="AN14">
        <v>45</v>
      </c>
      <c r="AO14">
        <f>Source1718[[#This Row],[TotalFTES]]*525/Source1718[[#This Row],[TotalScheduledHours]]</f>
        <v>29.831666666666667</v>
      </c>
    </row>
    <row r="15" spans="1:41" x14ac:dyDescent="0.25">
      <c r="A15" t="s">
        <v>1769</v>
      </c>
      <c r="B15" t="s">
        <v>32</v>
      </c>
      <c r="C15" t="s">
        <v>40</v>
      </c>
      <c r="D15" t="s">
        <v>41</v>
      </c>
      <c r="E15">
        <v>83120</v>
      </c>
      <c r="F15" t="s">
        <v>42</v>
      </c>
      <c r="G15">
        <v>9208</v>
      </c>
      <c r="H15">
        <v>702</v>
      </c>
      <c r="I15" t="s">
        <v>43</v>
      </c>
      <c r="J15" t="s">
        <v>35</v>
      </c>
      <c r="K15" t="s">
        <v>44</v>
      </c>
      <c r="L15" t="s">
        <v>45</v>
      </c>
      <c r="M15">
        <v>1030</v>
      </c>
      <c r="N15">
        <v>1245</v>
      </c>
      <c r="O15" t="s">
        <v>64</v>
      </c>
      <c r="P15">
        <v>476</v>
      </c>
      <c r="Q15" t="s">
        <v>65</v>
      </c>
      <c r="R15" t="s">
        <v>38</v>
      </c>
      <c r="S15" s="1">
        <v>43031</v>
      </c>
      <c r="T15" s="1">
        <v>43060</v>
      </c>
      <c r="U15" t="s">
        <v>390</v>
      </c>
      <c r="V15" t="s">
        <v>39</v>
      </c>
      <c r="W15">
        <v>21</v>
      </c>
      <c r="X15">
        <v>21</v>
      </c>
      <c r="Y15">
        <v>40</v>
      </c>
      <c r="Z15">
        <v>52.5</v>
      </c>
      <c r="AD15">
        <v>0</v>
      </c>
      <c r="AE15">
        <v>52.5</v>
      </c>
      <c r="AF15">
        <v>0</v>
      </c>
      <c r="AG15">
        <v>10</v>
      </c>
      <c r="AH15">
        <v>1.3140000000000001</v>
      </c>
      <c r="AI15">
        <v>1.3140000000000001</v>
      </c>
      <c r="AJ15">
        <v>0.1</v>
      </c>
      <c r="AK15" t="s">
        <v>766</v>
      </c>
      <c r="AL15" t="s">
        <v>789</v>
      </c>
      <c r="AN15">
        <v>45</v>
      </c>
      <c r="AO15">
        <f>Source1718[[#This Row],[TotalFTES]]*525/Source1718[[#This Row],[TotalScheduledHours]]</f>
        <v>15.33</v>
      </c>
    </row>
    <row r="16" spans="1:41" x14ac:dyDescent="0.25">
      <c r="A16" t="s">
        <v>1769</v>
      </c>
      <c r="B16" t="s">
        <v>32</v>
      </c>
      <c r="C16" t="s">
        <v>40</v>
      </c>
      <c r="D16" t="s">
        <v>41</v>
      </c>
      <c r="E16">
        <v>82595</v>
      </c>
      <c r="F16" t="s">
        <v>42</v>
      </c>
      <c r="G16">
        <v>9209</v>
      </c>
      <c r="H16">
        <v>401</v>
      </c>
      <c r="I16" t="s">
        <v>208</v>
      </c>
      <c r="J16" t="s">
        <v>35</v>
      </c>
      <c r="K16" t="s">
        <v>44</v>
      </c>
      <c r="L16" t="s">
        <v>45</v>
      </c>
      <c r="M16">
        <v>830</v>
      </c>
      <c r="N16">
        <v>1045</v>
      </c>
      <c r="O16" t="s">
        <v>55</v>
      </c>
      <c r="P16">
        <v>1102</v>
      </c>
      <c r="Q16" t="s">
        <v>56</v>
      </c>
      <c r="R16" t="s">
        <v>38</v>
      </c>
      <c r="S16" s="1">
        <v>42998</v>
      </c>
      <c r="T16" s="1">
        <v>43027</v>
      </c>
      <c r="U16" t="s">
        <v>383</v>
      </c>
      <c r="V16" t="s">
        <v>39</v>
      </c>
      <c r="W16">
        <v>41</v>
      </c>
      <c r="X16">
        <v>38</v>
      </c>
      <c r="Y16">
        <v>40</v>
      </c>
      <c r="Z16">
        <v>95</v>
      </c>
      <c r="AD16">
        <v>0</v>
      </c>
      <c r="AE16">
        <v>95</v>
      </c>
      <c r="AF16">
        <v>0</v>
      </c>
      <c r="AG16">
        <v>0</v>
      </c>
      <c r="AH16">
        <v>2.1480000000000001</v>
      </c>
      <c r="AI16">
        <v>2.1480000000000001</v>
      </c>
      <c r="AJ16">
        <v>0.1</v>
      </c>
      <c r="AK16" t="s">
        <v>764</v>
      </c>
      <c r="AL16" t="s">
        <v>765</v>
      </c>
      <c r="AN16">
        <v>42.5</v>
      </c>
      <c r="AO16">
        <f>Source1718[[#This Row],[TotalFTES]]*525/Source1718[[#This Row],[TotalScheduledHours]]</f>
        <v>26.534117647058824</v>
      </c>
    </row>
    <row r="17" spans="1:41" x14ac:dyDescent="0.25">
      <c r="A17" t="s">
        <v>1769</v>
      </c>
      <c r="B17" t="s">
        <v>32</v>
      </c>
      <c r="C17" t="s">
        <v>40</v>
      </c>
      <c r="D17" t="s">
        <v>41</v>
      </c>
      <c r="E17">
        <v>82596</v>
      </c>
      <c r="F17" t="s">
        <v>42</v>
      </c>
      <c r="G17">
        <v>9209</v>
      </c>
      <c r="H17">
        <v>501</v>
      </c>
      <c r="I17" t="s">
        <v>208</v>
      </c>
      <c r="J17" t="s">
        <v>35</v>
      </c>
      <c r="K17" t="s">
        <v>44</v>
      </c>
      <c r="L17" t="s">
        <v>72</v>
      </c>
      <c r="M17">
        <v>800</v>
      </c>
      <c r="N17">
        <v>1015</v>
      </c>
      <c r="O17" t="s">
        <v>49</v>
      </c>
      <c r="P17">
        <v>514</v>
      </c>
      <c r="Q17" t="s">
        <v>51</v>
      </c>
      <c r="R17" t="s">
        <v>38</v>
      </c>
      <c r="S17" s="1">
        <v>43033</v>
      </c>
      <c r="T17" s="1">
        <v>43089</v>
      </c>
      <c r="U17" t="s">
        <v>400</v>
      </c>
      <c r="V17" t="s">
        <v>39</v>
      </c>
      <c r="W17">
        <v>39</v>
      </c>
      <c r="X17">
        <v>19</v>
      </c>
      <c r="Y17">
        <v>40</v>
      </c>
      <c r="Z17">
        <v>47.5</v>
      </c>
      <c r="AD17">
        <v>0</v>
      </c>
      <c r="AE17">
        <v>47.5</v>
      </c>
      <c r="AF17">
        <v>0</v>
      </c>
      <c r="AG17">
        <v>0</v>
      </c>
      <c r="AH17">
        <v>1.405</v>
      </c>
      <c r="AI17">
        <v>1.405</v>
      </c>
      <c r="AJ17">
        <v>0.1</v>
      </c>
      <c r="AK17" t="s">
        <v>809</v>
      </c>
      <c r="AL17" t="s">
        <v>774</v>
      </c>
      <c r="AN17">
        <v>42.5</v>
      </c>
      <c r="AO17">
        <f>Source1718[[#This Row],[TotalFTES]]*525/Source1718[[#This Row],[TotalScheduledHours]]</f>
        <v>17.355882352941176</v>
      </c>
    </row>
    <row r="18" spans="1:41" x14ac:dyDescent="0.25">
      <c r="A18" t="s">
        <v>1769</v>
      </c>
      <c r="B18" t="s">
        <v>32</v>
      </c>
      <c r="C18" t="s">
        <v>40</v>
      </c>
      <c r="D18" t="s">
        <v>41</v>
      </c>
      <c r="E18">
        <v>82598</v>
      </c>
      <c r="F18" t="s">
        <v>42</v>
      </c>
      <c r="G18">
        <v>9209</v>
      </c>
      <c r="H18">
        <v>701</v>
      </c>
      <c r="I18" t="s">
        <v>208</v>
      </c>
      <c r="J18" t="s">
        <v>35</v>
      </c>
      <c r="K18" t="s">
        <v>44</v>
      </c>
      <c r="L18" t="s">
        <v>45</v>
      </c>
      <c r="M18">
        <v>1030</v>
      </c>
      <c r="N18">
        <v>1245</v>
      </c>
      <c r="O18" t="s">
        <v>64</v>
      </c>
      <c r="P18">
        <v>471</v>
      </c>
      <c r="Q18" t="s">
        <v>65</v>
      </c>
      <c r="R18" t="s">
        <v>38</v>
      </c>
      <c r="S18" s="1">
        <v>43061</v>
      </c>
      <c r="T18" s="1">
        <v>43090</v>
      </c>
      <c r="U18" t="s">
        <v>384</v>
      </c>
      <c r="V18" t="s">
        <v>39</v>
      </c>
      <c r="W18">
        <v>43</v>
      </c>
      <c r="X18">
        <v>27</v>
      </c>
      <c r="Y18">
        <v>40</v>
      </c>
      <c r="Z18">
        <v>67.5</v>
      </c>
      <c r="AD18">
        <v>0</v>
      </c>
      <c r="AE18">
        <v>67.5</v>
      </c>
      <c r="AF18">
        <v>0</v>
      </c>
      <c r="AG18">
        <v>0</v>
      </c>
      <c r="AH18">
        <v>2.2240000000000002</v>
      </c>
      <c r="AI18">
        <v>2.2240000000000002</v>
      </c>
      <c r="AJ18">
        <v>0.1</v>
      </c>
      <c r="AK18" t="s">
        <v>766</v>
      </c>
      <c r="AL18" t="s">
        <v>769</v>
      </c>
      <c r="AN18">
        <v>42.5</v>
      </c>
      <c r="AO18">
        <f>Source1718[[#This Row],[TotalFTES]]*525/Source1718[[#This Row],[TotalScheduledHours]]</f>
        <v>27.472941176470592</v>
      </c>
    </row>
    <row r="19" spans="1:41" x14ac:dyDescent="0.25">
      <c r="A19" t="s">
        <v>1769</v>
      </c>
      <c r="B19" t="s">
        <v>32</v>
      </c>
      <c r="C19" t="s">
        <v>40</v>
      </c>
      <c r="D19" t="s">
        <v>41</v>
      </c>
      <c r="E19">
        <v>83121</v>
      </c>
      <c r="F19" t="s">
        <v>52</v>
      </c>
      <c r="G19">
        <v>2500</v>
      </c>
      <c r="H19">
        <v>201</v>
      </c>
      <c r="I19" t="s">
        <v>777</v>
      </c>
      <c r="J19" t="s">
        <v>35</v>
      </c>
      <c r="K19" t="s">
        <v>44</v>
      </c>
      <c r="L19" t="s">
        <v>72</v>
      </c>
      <c r="M19">
        <v>815</v>
      </c>
      <c r="N19">
        <v>1030</v>
      </c>
      <c r="O19" t="s">
        <v>46</v>
      </c>
      <c r="P19">
        <v>231</v>
      </c>
      <c r="Q19" t="s">
        <v>47</v>
      </c>
      <c r="R19" t="s">
        <v>38</v>
      </c>
      <c r="S19" s="1">
        <v>43033</v>
      </c>
      <c r="T19" s="1">
        <v>43089</v>
      </c>
      <c r="U19" t="s">
        <v>382</v>
      </c>
      <c r="V19" t="s">
        <v>39</v>
      </c>
      <c r="W19">
        <v>16</v>
      </c>
      <c r="X19">
        <v>13</v>
      </c>
      <c r="Y19">
        <v>40</v>
      </c>
      <c r="Z19">
        <v>32.5</v>
      </c>
      <c r="AD19">
        <v>0</v>
      </c>
      <c r="AE19">
        <v>32.5</v>
      </c>
      <c r="AF19">
        <v>0</v>
      </c>
      <c r="AG19">
        <v>10</v>
      </c>
      <c r="AH19">
        <v>0.9</v>
      </c>
      <c r="AI19">
        <v>0.9</v>
      </c>
      <c r="AJ19">
        <v>0.1</v>
      </c>
      <c r="AK19" t="s">
        <v>776</v>
      </c>
      <c r="AL19" t="s">
        <v>763</v>
      </c>
      <c r="AN19">
        <v>42.5</v>
      </c>
      <c r="AO19">
        <f>Source1718[[#This Row],[TotalFTES]]*525/Source1718[[#This Row],[TotalScheduledHours]]</f>
        <v>11.117647058823529</v>
      </c>
    </row>
    <row r="20" spans="1:41" x14ac:dyDescent="0.25">
      <c r="A20" t="s">
        <v>1769</v>
      </c>
      <c r="B20" t="s">
        <v>32</v>
      </c>
      <c r="C20" t="s">
        <v>40</v>
      </c>
      <c r="D20" t="s">
        <v>41</v>
      </c>
      <c r="E20">
        <v>83122</v>
      </c>
      <c r="F20" t="s">
        <v>52</v>
      </c>
      <c r="G20">
        <v>2500</v>
      </c>
      <c r="H20">
        <v>401</v>
      </c>
      <c r="I20" t="s">
        <v>777</v>
      </c>
      <c r="J20" t="s">
        <v>35</v>
      </c>
      <c r="K20" t="s">
        <v>44</v>
      </c>
      <c r="L20" t="s">
        <v>54</v>
      </c>
      <c r="M20">
        <v>1100</v>
      </c>
      <c r="N20">
        <v>1315</v>
      </c>
      <c r="O20" t="s">
        <v>55</v>
      </c>
      <c r="P20">
        <v>1103</v>
      </c>
      <c r="Q20" t="s">
        <v>56</v>
      </c>
      <c r="R20">
        <v>1</v>
      </c>
      <c r="S20" s="1">
        <v>42966</v>
      </c>
      <c r="T20" s="1">
        <v>43091</v>
      </c>
      <c r="U20" t="s">
        <v>386</v>
      </c>
      <c r="V20" t="s">
        <v>39</v>
      </c>
      <c r="W20">
        <v>29</v>
      </c>
      <c r="X20">
        <v>14</v>
      </c>
      <c r="Y20">
        <v>40</v>
      </c>
      <c r="Z20">
        <v>35</v>
      </c>
      <c r="AD20">
        <v>0</v>
      </c>
      <c r="AE20">
        <v>35</v>
      </c>
      <c r="AF20">
        <v>0</v>
      </c>
      <c r="AG20">
        <v>10</v>
      </c>
      <c r="AH20">
        <v>0.73299999999999998</v>
      </c>
      <c r="AI20">
        <v>0.73299999999999998</v>
      </c>
      <c r="AJ20">
        <v>0.1</v>
      </c>
      <c r="AK20" t="s">
        <v>768</v>
      </c>
      <c r="AL20" t="s">
        <v>791</v>
      </c>
      <c r="AN20">
        <v>40</v>
      </c>
      <c r="AO20">
        <f>Source1718[[#This Row],[TotalFTES]]*525/Source1718[[#This Row],[TotalScheduledHours]]</f>
        <v>9.6206250000000004</v>
      </c>
    </row>
    <row r="21" spans="1:41" x14ac:dyDescent="0.25">
      <c r="A21" t="s">
        <v>1769</v>
      </c>
      <c r="B21" t="s">
        <v>32</v>
      </c>
      <c r="C21" t="s">
        <v>40</v>
      </c>
      <c r="D21" t="s">
        <v>41</v>
      </c>
      <c r="E21">
        <v>83173</v>
      </c>
      <c r="F21" t="s">
        <v>52</v>
      </c>
      <c r="G21">
        <v>3500</v>
      </c>
      <c r="H21">
        <v>501</v>
      </c>
      <c r="I21" t="s">
        <v>778</v>
      </c>
      <c r="J21" t="s">
        <v>35</v>
      </c>
      <c r="K21" t="s">
        <v>44</v>
      </c>
      <c r="L21" t="s">
        <v>189</v>
      </c>
      <c r="M21">
        <v>1300</v>
      </c>
      <c r="N21">
        <v>1515</v>
      </c>
      <c r="O21" t="s">
        <v>49</v>
      </c>
      <c r="P21" t="s">
        <v>59</v>
      </c>
      <c r="Q21" t="s">
        <v>51</v>
      </c>
      <c r="R21" t="s">
        <v>38</v>
      </c>
      <c r="S21" s="1">
        <v>43032</v>
      </c>
      <c r="T21" s="1">
        <v>43090</v>
      </c>
      <c r="U21" t="s">
        <v>388</v>
      </c>
      <c r="V21" t="s">
        <v>39</v>
      </c>
      <c r="W21">
        <v>48</v>
      </c>
      <c r="X21">
        <v>45</v>
      </c>
      <c r="Y21">
        <v>40</v>
      </c>
      <c r="Z21">
        <v>112.5</v>
      </c>
      <c r="AD21">
        <v>0</v>
      </c>
      <c r="AE21">
        <v>112.5</v>
      </c>
      <c r="AF21">
        <v>0</v>
      </c>
      <c r="AG21">
        <v>0</v>
      </c>
      <c r="AH21">
        <v>1.129</v>
      </c>
      <c r="AI21">
        <v>1.129</v>
      </c>
      <c r="AJ21">
        <v>0.1</v>
      </c>
      <c r="AK21" t="s">
        <v>779</v>
      </c>
      <c r="AL21" t="s">
        <v>773</v>
      </c>
      <c r="AN21">
        <v>42.5</v>
      </c>
      <c r="AO21">
        <f>Source1718[[#This Row],[TotalFTES]]*525/Source1718[[#This Row],[TotalScheduledHours]]</f>
        <v>13.946470588235295</v>
      </c>
    </row>
    <row r="22" spans="1:41" x14ac:dyDescent="0.25">
      <c r="A22" t="s">
        <v>1769</v>
      </c>
      <c r="B22" t="s">
        <v>32</v>
      </c>
      <c r="C22" t="s">
        <v>40</v>
      </c>
      <c r="D22" t="s">
        <v>41</v>
      </c>
      <c r="E22">
        <v>83193</v>
      </c>
      <c r="F22" t="s">
        <v>52</v>
      </c>
      <c r="G22">
        <v>3501</v>
      </c>
      <c r="H22">
        <v>401</v>
      </c>
      <c r="I22" t="s">
        <v>53</v>
      </c>
      <c r="J22" t="s">
        <v>35</v>
      </c>
      <c r="K22" t="s">
        <v>44</v>
      </c>
      <c r="L22" t="s">
        <v>62</v>
      </c>
      <c r="M22">
        <v>910</v>
      </c>
      <c r="N22">
        <v>1400</v>
      </c>
      <c r="O22" t="s">
        <v>55</v>
      </c>
      <c r="P22" t="s">
        <v>240</v>
      </c>
      <c r="Q22" t="s">
        <v>56</v>
      </c>
      <c r="R22" t="s">
        <v>38</v>
      </c>
      <c r="S22" s="1">
        <v>43024</v>
      </c>
      <c r="T22" s="1">
        <v>43026</v>
      </c>
      <c r="U22" t="s">
        <v>411</v>
      </c>
      <c r="V22" t="s">
        <v>39</v>
      </c>
      <c r="W22">
        <v>13</v>
      </c>
      <c r="X22">
        <v>11</v>
      </c>
      <c r="Y22">
        <v>40</v>
      </c>
      <c r="Z22">
        <v>27.5</v>
      </c>
      <c r="AD22">
        <v>0</v>
      </c>
      <c r="AE22">
        <v>27.5</v>
      </c>
      <c r="AF22">
        <v>0</v>
      </c>
      <c r="AG22">
        <v>10</v>
      </c>
      <c r="AH22">
        <v>0.22900000000000001</v>
      </c>
      <c r="AI22">
        <v>0.22900000000000001</v>
      </c>
      <c r="AJ22">
        <v>3.3300000000000003E-2</v>
      </c>
      <c r="AK22" t="s">
        <v>1476</v>
      </c>
      <c r="AL22" t="s">
        <v>845</v>
      </c>
      <c r="AN22">
        <v>15</v>
      </c>
      <c r="AO22">
        <f>Source1718[[#This Row],[TotalFTES]]*525/Source1718[[#This Row],[TotalScheduledHours]]</f>
        <v>8.0150000000000006</v>
      </c>
    </row>
    <row r="23" spans="1:41" x14ac:dyDescent="0.25">
      <c r="A23" t="s">
        <v>1769</v>
      </c>
      <c r="B23" t="s">
        <v>32</v>
      </c>
      <c r="C23" t="s">
        <v>40</v>
      </c>
      <c r="D23" t="s">
        <v>41</v>
      </c>
      <c r="E23">
        <v>83237</v>
      </c>
      <c r="F23" t="s">
        <v>52</v>
      </c>
      <c r="G23">
        <v>3501</v>
      </c>
      <c r="H23">
        <v>402</v>
      </c>
      <c r="I23" t="s">
        <v>53</v>
      </c>
      <c r="J23" t="s">
        <v>35</v>
      </c>
      <c r="K23" t="s">
        <v>44</v>
      </c>
      <c r="L23" t="s">
        <v>1505</v>
      </c>
      <c r="M23">
        <v>910</v>
      </c>
      <c r="N23">
        <v>1400</v>
      </c>
      <c r="O23" t="s">
        <v>55</v>
      </c>
      <c r="P23" t="s">
        <v>240</v>
      </c>
      <c r="Q23" t="s">
        <v>56</v>
      </c>
      <c r="R23" t="s">
        <v>38</v>
      </c>
      <c r="S23" s="1">
        <v>43089</v>
      </c>
      <c r="T23" s="1">
        <v>43091</v>
      </c>
      <c r="U23" t="s">
        <v>411</v>
      </c>
      <c r="V23" t="s">
        <v>39</v>
      </c>
      <c r="W23">
        <v>12</v>
      </c>
      <c r="X23">
        <v>12</v>
      </c>
      <c r="Y23">
        <v>40</v>
      </c>
      <c r="Z23">
        <v>30</v>
      </c>
      <c r="AD23">
        <v>0</v>
      </c>
      <c r="AE23">
        <v>30</v>
      </c>
      <c r="AF23">
        <v>0</v>
      </c>
      <c r="AG23">
        <v>10</v>
      </c>
      <c r="AH23">
        <v>0.314</v>
      </c>
      <c r="AI23">
        <v>0.314</v>
      </c>
      <c r="AJ23">
        <v>3.3300000000000003E-2</v>
      </c>
      <c r="AK23" t="s">
        <v>1476</v>
      </c>
      <c r="AL23" t="s">
        <v>845</v>
      </c>
      <c r="AN23">
        <v>15</v>
      </c>
      <c r="AO23">
        <f>Source1718[[#This Row],[TotalFTES]]*525/Source1718[[#This Row],[TotalScheduledHours]]</f>
        <v>10.99</v>
      </c>
    </row>
    <row r="24" spans="1:41" x14ac:dyDescent="0.25">
      <c r="A24" t="s">
        <v>1769</v>
      </c>
      <c r="B24" t="s">
        <v>32</v>
      </c>
      <c r="C24" t="s">
        <v>40</v>
      </c>
      <c r="D24" t="s">
        <v>41</v>
      </c>
      <c r="E24">
        <v>82954</v>
      </c>
      <c r="F24" t="s">
        <v>52</v>
      </c>
      <c r="G24">
        <v>4500</v>
      </c>
      <c r="H24">
        <v>201</v>
      </c>
      <c r="I24" t="s">
        <v>57</v>
      </c>
      <c r="J24" t="s">
        <v>35</v>
      </c>
      <c r="K24" t="s">
        <v>44</v>
      </c>
      <c r="L24" t="s">
        <v>189</v>
      </c>
      <c r="M24">
        <v>900</v>
      </c>
      <c r="N24">
        <v>1115</v>
      </c>
      <c r="O24" t="s">
        <v>46</v>
      </c>
      <c r="P24">
        <v>202</v>
      </c>
      <c r="Q24" t="s">
        <v>47</v>
      </c>
      <c r="R24" t="s">
        <v>38</v>
      </c>
      <c r="S24" s="1">
        <v>42969</v>
      </c>
      <c r="T24" s="1">
        <v>43027</v>
      </c>
      <c r="U24" t="s">
        <v>389</v>
      </c>
      <c r="V24" t="s">
        <v>39</v>
      </c>
      <c r="W24">
        <v>28</v>
      </c>
      <c r="X24">
        <v>27</v>
      </c>
      <c r="Y24">
        <v>40</v>
      </c>
      <c r="Z24">
        <v>67.5</v>
      </c>
      <c r="AD24">
        <v>0</v>
      </c>
      <c r="AE24">
        <v>67.5</v>
      </c>
      <c r="AF24">
        <v>0</v>
      </c>
      <c r="AG24">
        <v>10</v>
      </c>
      <c r="AH24">
        <v>1.19</v>
      </c>
      <c r="AI24">
        <v>1.19</v>
      </c>
      <c r="AJ24">
        <v>0.10290000000000001</v>
      </c>
      <c r="AK24" t="s">
        <v>790</v>
      </c>
      <c r="AL24" t="s">
        <v>1506</v>
      </c>
      <c r="AN24">
        <v>45</v>
      </c>
      <c r="AO24">
        <f>Source1718[[#This Row],[TotalFTES]]*525/Source1718[[#This Row],[TotalScheduledHours]]</f>
        <v>13.883333333333333</v>
      </c>
    </row>
    <row r="25" spans="1:41" x14ac:dyDescent="0.25">
      <c r="A25" t="s">
        <v>1769</v>
      </c>
      <c r="B25" t="s">
        <v>32</v>
      </c>
      <c r="C25" t="s">
        <v>40</v>
      </c>
      <c r="D25" t="s">
        <v>41</v>
      </c>
      <c r="E25">
        <v>82873</v>
      </c>
      <c r="F25" t="s">
        <v>52</v>
      </c>
      <c r="G25">
        <v>4500</v>
      </c>
      <c r="H25">
        <v>401</v>
      </c>
      <c r="I25" t="s">
        <v>57</v>
      </c>
      <c r="J25" t="s">
        <v>35</v>
      </c>
      <c r="K25" t="s">
        <v>44</v>
      </c>
      <c r="L25" t="s">
        <v>72</v>
      </c>
      <c r="M25">
        <v>1330</v>
      </c>
      <c r="N25">
        <v>1545</v>
      </c>
      <c r="O25" t="s">
        <v>55</v>
      </c>
      <c r="P25">
        <v>1102</v>
      </c>
      <c r="Q25" t="s">
        <v>56</v>
      </c>
      <c r="R25" t="s">
        <v>38</v>
      </c>
      <c r="S25" s="1">
        <v>42968</v>
      </c>
      <c r="T25" s="1">
        <v>43031</v>
      </c>
      <c r="U25" t="s">
        <v>387</v>
      </c>
      <c r="V25" t="s">
        <v>39</v>
      </c>
      <c r="W25">
        <v>46</v>
      </c>
      <c r="X25">
        <v>20</v>
      </c>
      <c r="Y25">
        <v>40</v>
      </c>
      <c r="Z25">
        <v>50</v>
      </c>
      <c r="AD25">
        <v>0</v>
      </c>
      <c r="AE25">
        <v>50</v>
      </c>
      <c r="AF25">
        <v>0</v>
      </c>
      <c r="AG25">
        <v>10</v>
      </c>
      <c r="AH25">
        <v>1.276</v>
      </c>
      <c r="AI25">
        <v>1.276</v>
      </c>
      <c r="AJ25">
        <v>0.10290000000000001</v>
      </c>
      <c r="AK25" t="s">
        <v>924</v>
      </c>
      <c r="AL25" t="s">
        <v>765</v>
      </c>
      <c r="AN25">
        <v>42.5</v>
      </c>
      <c r="AO25">
        <f>Source1718[[#This Row],[TotalFTES]]*525/Source1718[[#This Row],[TotalScheduledHours]]</f>
        <v>15.76235294117647</v>
      </c>
    </row>
    <row r="26" spans="1:41" x14ac:dyDescent="0.25">
      <c r="A26" t="s">
        <v>1769</v>
      </c>
      <c r="B26" t="s">
        <v>32</v>
      </c>
      <c r="C26" t="s">
        <v>40</v>
      </c>
      <c r="D26" t="s">
        <v>41</v>
      </c>
      <c r="E26">
        <v>81339</v>
      </c>
      <c r="F26" t="s">
        <v>52</v>
      </c>
      <c r="G26">
        <v>4500</v>
      </c>
      <c r="H26">
        <v>501</v>
      </c>
      <c r="I26" t="s">
        <v>57</v>
      </c>
      <c r="J26" t="s">
        <v>35</v>
      </c>
      <c r="K26" t="s">
        <v>44</v>
      </c>
      <c r="L26" t="s">
        <v>72</v>
      </c>
      <c r="M26">
        <v>1030</v>
      </c>
      <c r="N26">
        <v>1245</v>
      </c>
      <c r="O26" t="s">
        <v>49</v>
      </c>
      <c r="P26">
        <v>516</v>
      </c>
      <c r="Q26" t="s">
        <v>51</v>
      </c>
      <c r="R26" t="s">
        <v>38</v>
      </c>
      <c r="S26" s="1">
        <v>42968</v>
      </c>
      <c r="T26" s="1">
        <v>43031</v>
      </c>
      <c r="U26" t="s">
        <v>387</v>
      </c>
      <c r="V26" t="s">
        <v>39</v>
      </c>
      <c r="W26">
        <v>62</v>
      </c>
      <c r="X26">
        <v>26</v>
      </c>
      <c r="Y26">
        <v>40</v>
      </c>
      <c r="Z26">
        <v>65</v>
      </c>
      <c r="AD26">
        <v>0</v>
      </c>
      <c r="AE26">
        <v>65</v>
      </c>
      <c r="AF26">
        <v>0</v>
      </c>
      <c r="AG26">
        <v>0</v>
      </c>
      <c r="AH26">
        <v>1.319</v>
      </c>
      <c r="AI26">
        <v>1.319</v>
      </c>
      <c r="AJ26">
        <v>0.10290000000000001</v>
      </c>
      <c r="AK26" t="s">
        <v>766</v>
      </c>
      <c r="AL26" t="s">
        <v>767</v>
      </c>
      <c r="AN26">
        <v>42.5</v>
      </c>
      <c r="AO26">
        <f>Source1718[[#This Row],[TotalFTES]]*525/Source1718[[#This Row],[TotalScheduledHours]]</f>
        <v>16.293529411764705</v>
      </c>
    </row>
    <row r="27" spans="1:41" x14ac:dyDescent="0.25">
      <c r="A27" t="s">
        <v>1769</v>
      </c>
      <c r="B27" t="s">
        <v>32</v>
      </c>
      <c r="C27" t="s">
        <v>40</v>
      </c>
      <c r="D27" t="s">
        <v>41</v>
      </c>
      <c r="E27">
        <v>81634</v>
      </c>
      <c r="F27" t="s">
        <v>52</v>
      </c>
      <c r="G27">
        <v>4500</v>
      </c>
      <c r="H27">
        <v>701</v>
      </c>
      <c r="I27" t="s">
        <v>57</v>
      </c>
      <c r="J27" t="s">
        <v>35</v>
      </c>
      <c r="K27" t="s">
        <v>44</v>
      </c>
      <c r="L27" t="s">
        <v>45</v>
      </c>
      <c r="M27">
        <v>800</v>
      </c>
      <c r="N27">
        <v>1015</v>
      </c>
      <c r="O27" t="s">
        <v>64</v>
      </c>
      <c r="P27">
        <v>476</v>
      </c>
      <c r="Q27" t="s">
        <v>65</v>
      </c>
      <c r="R27" t="s">
        <v>38</v>
      </c>
      <c r="S27" s="1">
        <v>42968</v>
      </c>
      <c r="T27" s="1">
        <v>42997</v>
      </c>
      <c r="U27" t="s">
        <v>390</v>
      </c>
      <c r="V27" t="s">
        <v>39</v>
      </c>
      <c r="W27">
        <v>31</v>
      </c>
      <c r="X27">
        <v>31</v>
      </c>
      <c r="Y27">
        <v>40</v>
      </c>
      <c r="Z27">
        <v>77.5</v>
      </c>
      <c r="AD27">
        <v>0</v>
      </c>
      <c r="AE27">
        <v>77.5</v>
      </c>
      <c r="AF27">
        <v>0</v>
      </c>
      <c r="AG27">
        <v>0</v>
      </c>
      <c r="AH27">
        <v>2.109</v>
      </c>
      <c r="AI27">
        <v>2.109</v>
      </c>
      <c r="AJ27">
        <v>0.10290000000000001</v>
      </c>
      <c r="AK27" t="s">
        <v>809</v>
      </c>
      <c r="AL27" t="s">
        <v>789</v>
      </c>
      <c r="AN27">
        <v>42.5</v>
      </c>
      <c r="AO27">
        <f>Source1718[[#This Row],[TotalFTES]]*525/Source1718[[#This Row],[TotalScheduledHours]]</f>
        <v>26.052352941176469</v>
      </c>
    </row>
    <row r="28" spans="1:41" x14ac:dyDescent="0.25">
      <c r="A28" t="s">
        <v>1769</v>
      </c>
      <c r="B28" t="s">
        <v>32</v>
      </c>
      <c r="C28" t="s">
        <v>40</v>
      </c>
      <c r="D28" t="s">
        <v>41</v>
      </c>
      <c r="E28">
        <v>82955</v>
      </c>
      <c r="F28" t="s">
        <v>52</v>
      </c>
      <c r="G28">
        <v>4501</v>
      </c>
      <c r="H28">
        <v>201</v>
      </c>
      <c r="I28" t="s">
        <v>211</v>
      </c>
      <c r="J28" t="s">
        <v>35</v>
      </c>
      <c r="K28" t="s">
        <v>44</v>
      </c>
      <c r="L28" t="s">
        <v>189</v>
      </c>
      <c r="M28">
        <v>900</v>
      </c>
      <c r="N28">
        <v>1115</v>
      </c>
      <c r="O28" t="s">
        <v>46</v>
      </c>
      <c r="P28">
        <v>202</v>
      </c>
      <c r="Q28" t="s">
        <v>47</v>
      </c>
      <c r="R28" t="s">
        <v>38</v>
      </c>
      <c r="S28" s="1">
        <v>43032</v>
      </c>
      <c r="T28" s="1">
        <v>43090</v>
      </c>
      <c r="U28" t="s">
        <v>389</v>
      </c>
      <c r="V28" t="s">
        <v>39</v>
      </c>
      <c r="W28">
        <v>29</v>
      </c>
      <c r="X28">
        <v>29</v>
      </c>
      <c r="Y28">
        <v>40</v>
      </c>
      <c r="Z28">
        <v>72.5</v>
      </c>
      <c r="AD28">
        <v>0</v>
      </c>
      <c r="AE28">
        <v>72.5</v>
      </c>
      <c r="AF28">
        <v>0</v>
      </c>
      <c r="AG28">
        <v>10</v>
      </c>
      <c r="AH28">
        <v>1.21</v>
      </c>
      <c r="AI28">
        <v>1.21</v>
      </c>
      <c r="AJ28">
        <v>0.1</v>
      </c>
      <c r="AK28" t="s">
        <v>790</v>
      </c>
      <c r="AL28" t="s">
        <v>1506</v>
      </c>
      <c r="AN28">
        <v>42.5</v>
      </c>
      <c r="AO28">
        <f>Source1718[[#This Row],[TotalFTES]]*525/Source1718[[#This Row],[TotalScheduledHours]]</f>
        <v>14.947058823529412</v>
      </c>
    </row>
    <row r="29" spans="1:41" x14ac:dyDescent="0.25">
      <c r="A29" t="s">
        <v>1769</v>
      </c>
      <c r="B29" t="s">
        <v>32</v>
      </c>
      <c r="C29" t="s">
        <v>40</v>
      </c>
      <c r="D29" t="s">
        <v>41</v>
      </c>
      <c r="E29">
        <v>82874</v>
      </c>
      <c r="F29" t="s">
        <v>52</v>
      </c>
      <c r="G29">
        <v>4501</v>
      </c>
      <c r="H29">
        <v>401</v>
      </c>
      <c r="I29" t="s">
        <v>211</v>
      </c>
      <c r="J29" t="s">
        <v>35</v>
      </c>
      <c r="K29" t="s">
        <v>44</v>
      </c>
      <c r="L29" t="s">
        <v>72</v>
      </c>
      <c r="M29">
        <v>1330</v>
      </c>
      <c r="N29">
        <v>1545</v>
      </c>
      <c r="O29" t="s">
        <v>55</v>
      </c>
      <c r="P29">
        <v>1102</v>
      </c>
      <c r="Q29" t="s">
        <v>56</v>
      </c>
      <c r="R29" t="s">
        <v>38</v>
      </c>
      <c r="S29" s="1">
        <v>43033</v>
      </c>
      <c r="T29" s="1">
        <v>43089</v>
      </c>
      <c r="U29" t="s">
        <v>387</v>
      </c>
      <c r="V29" t="s">
        <v>39</v>
      </c>
      <c r="W29">
        <v>41</v>
      </c>
      <c r="X29">
        <v>18</v>
      </c>
      <c r="Y29">
        <v>40</v>
      </c>
      <c r="Z29">
        <v>45</v>
      </c>
      <c r="AD29">
        <v>0</v>
      </c>
      <c r="AE29">
        <v>45</v>
      </c>
      <c r="AF29">
        <v>0</v>
      </c>
      <c r="AG29">
        <v>10</v>
      </c>
      <c r="AH29">
        <v>1.105</v>
      </c>
      <c r="AI29">
        <v>1.105</v>
      </c>
      <c r="AJ29">
        <v>0.1</v>
      </c>
      <c r="AK29" t="s">
        <v>924</v>
      </c>
      <c r="AL29" t="s">
        <v>765</v>
      </c>
      <c r="AN29">
        <v>42.5</v>
      </c>
      <c r="AO29">
        <f>Source1718[[#This Row],[TotalFTES]]*525/Source1718[[#This Row],[TotalScheduledHours]]</f>
        <v>13.65</v>
      </c>
    </row>
    <row r="30" spans="1:41" x14ac:dyDescent="0.25">
      <c r="A30" t="s">
        <v>1769</v>
      </c>
      <c r="B30" t="s">
        <v>32</v>
      </c>
      <c r="C30" t="s">
        <v>40</v>
      </c>
      <c r="D30" t="s">
        <v>41</v>
      </c>
      <c r="E30">
        <v>83180</v>
      </c>
      <c r="F30" t="s">
        <v>52</v>
      </c>
      <c r="G30">
        <v>4501</v>
      </c>
      <c r="H30">
        <v>501</v>
      </c>
      <c r="I30" t="s">
        <v>211</v>
      </c>
      <c r="J30" t="s">
        <v>35</v>
      </c>
      <c r="K30" t="s">
        <v>44</v>
      </c>
      <c r="L30" t="s">
        <v>72</v>
      </c>
      <c r="M30">
        <v>1030</v>
      </c>
      <c r="N30">
        <v>1245</v>
      </c>
      <c r="O30" t="s">
        <v>49</v>
      </c>
      <c r="P30">
        <v>516</v>
      </c>
      <c r="Q30" t="s">
        <v>51</v>
      </c>
      <c r="R30" t="s">
        <v>38</v>
      </c>
      <c r="S30" s="1">
        <v>43033</v>
      </c>
      <c r="T30" s="1">
        <v>43089</v>
      </c>
      <c r="U30" t="s">
        <v>387</v>
      </c>
      <c r="V30" t="s">
        <v>39</v>
      </c>
      <c r="W30">
        <v>52</v>
      </c>
      <c r="X30">
        <v>24</v>
      </c>
      <c r="Y30">
        <v>40</v>
      </c>
      <c r="Z30">
        <v>60</v>
      </c>
      <c r="AD30">
        <v>0</v>
      </c>
      <c r="AE30">
        <v>60</v>
      </c>
      <c r="AF30">
        <v>0</v>
      </c>
      <c r="AG30">
        <v>10</v>
      </c>
      <c r="AH30">
        <v>1.157</v>
      </c>
      <c r="AI30">
        <v>1.157</v>
      </c>
      <c r="AJ30">
        <v>0.1</v>
      </c>
      <c r="AK30" t="s">
        <v>766</v>
      </c>
      <c r="AL30" t="s">
        <v>767</v>
      </c>
      <c r="AN30">
        <v>42.5</v>
      </c>
      <c r="AO30">
        <f>Source1718[[#This Row],[TotalFTES]]*525/Source1718[[#This Row],[TotalScheduledHours]]</f>
        <v>14.292352941176473</v>
      </c>
    </row>
    <row r="31" spans="1:41" x14ac:dyDescent="0.25">
      <c r="A31" t="s">
        <v>1769</v>
      </c>
      <c r="B31" t="s">
        <v>32</v>
      </c>
      <c r="C31" t="s">
        <v>40</v>
      </c>
      <c r="D31" t="s">
        <v>41</v>
      </c>
      <c r="E31">
        <v>83182</v>
      </c>
      <c r="F31" t="s">
        <v>52</v>
      </c>
      <c r="G31">
        <v>4510</v>
      </c>
      <c r="H31">
        <v>501</v>
      </c>
      <c r="I31" t="s">
        <v>58</v>
      </c>
      <c r="J31" t="s">
        <v>35</v>
      </c>
      <c r="K31" t="s">
        <v>44</v>
      </c>
      <c r="L31" t="s">
        <v>54</v>
      </c>
      <c r="M31">
        <v>830</v>
      </c>
      <c r="N31">
        <v>1045</v>
      </c>
      <c r="O31" t="s">
        <v>49</v>
      </c>
      <c r="P31">
        <v>514</v>
      </c>
      <c r="Q31" t="s">
        <v>51</v>
      </c>
      <c r="R31">
        <v>1</v>
      </c>
      <c r="S31" s="1">
        <v>42966</v>
      </c>
      <c r="T31" s="1">
        <v>43091</v>
      </c>
      <c r="U31" t="s">
        <v>391</v>
      </c>
      <c r="V31" t="s">
        <v>39</v>
      </c>
      <c r="W31">
        <v>60</v>
      </c>
      <c r="X31">
        <v>22</v>
      </c>
      <c r="Y31">
        <v>40</v>
      </c>
      <c r="Z31">
        <v>55</v>
      </c>
      <c r="AD31">
        <v>0</v>
      </c>
      <c r="AE31">
        <v>55</v>
      </c>
      <c r="AF31">
        <v>0</v>
      </c>
      <c r="AG31">
        <v>0</v>
      </c>
      <c r="AH31">
        <v>1.038</v>
      </c>
      <c r="AI31">
        <v>1.038</v>
      </c>
      <c r="AJ31">
        <v>0.1</v>
      </c>
      <c r="AK31" t="s">
        <v>764</v>
      </c>
      <c r="AL31" t="s">
        <v>774</v>
      </c>
      <c r="AN31">
        <v>40</v>
      </c>
      <c r="AO31">
        <f>Source1718[[#This Row],[TotalFTES]]*525/Source1718[[#This Row],[TotalScheduledHours]]</f>
        <v>13.623750000000001</v>
      </c>
    </row>
    <row r="32" spans="1:41" x14ac:dyDescent="0.25">
      <c r="A32" t="s">
        <v>1769</v>
      </c>
      <c r="B32" t="s">
        <v>32</v>
      </c>
      <c r="C32" t="s">
        <v>40</v>
      </c>
      <c r="D32" t="s">
        <v>41</v>
      </c>
      <c r="E32">
        <v>81346</v>
      </c>
      <c r="F32" t="s">
        <v>52</v>
      </c>
      <c r="G32">
        <v>5500</v>
      </c>
      <c r="H32">
        <v>401</v>
      </c>
      <c r="I32" t="s">
        <v>60</v>
      </c>
      <c r="J32" t="s">
        <v>73</v>
      </c>
      <c r="K32" t="s">
        <v>44</v>
      </c>
      <c r="L32" t="s">
        <v>74</v>
      </c>
      <c r="M32">
        <v>900</v>
      </c>
      <c r="N32">
        <v>1115</v>
      </c>
      <c r="O32" t="s">
        <v>55</v>
      </c>
      <c r="P32">
        <v>1103</v>
      </c>
      <c r="Q32" t="s">
        <v>56</v>
      </c>
      <c r="R32">
        <v>1</v>
      </c>
      <c r="S32" s="1">
        <v>42966</v>
      </c>
      <c r="T32" s="1">
        <v>43091</v>
      </c>
      <c r="U32" t="s">
        <v>393</v>
      </c>
      <c r="V32" t="s">
        <v>39</v>
      </c>
      <c r="W32">
        <v>30</v>
      </c>
      <c r="X32">
        <v>28</v>
      </c>
      <c r="Y32">
        <v>40</v>
      </c>
      <c r="Z32">
        <v>70</v>
      </c>
      <c r="AD32">
        <v>0</v>
      </c>
      <c r="AE32">
        <v>70</v>
      </c>
      <c r="AF32">
        <v>0</v>
      </c>
      <c r="AG32">
        <v>0</v>
      </c>
      <c r="AH32">
        <v>0.63800000000000001</v>
      </c>
      <c r="AI32">
        <v>0.63800000000000001</v>
      </c>
      <c r="AJ32">
        <v>0.1</v>
      </c>
      <c r="AK32" t="s">
        <v>790</v>
      </c>
      <c r="AL32" t="s">
        <v>791</v>
      </c>
      <c r="AN32">
        <v>40</v>
      </c>
      <c r="AO32">
        <f>Source1718[[#This Row],[TotalFTES]]*525/Source1718[[#This Row],[TotalScheduledHours]]</f>
        <v>8.3737499999999994</v>
      </c>
    </row>
    <row r="33" spans="1:41" x14ac:dyDescent="0.25">
      <c r="A33" t="s">
        <v>1769</v>
      </c>
      <c r="B33" t="s">
        <v>32</v>
      </c>
      <c r="C33" t="s">
        <v>40</v>
      </c>
      <c r="D33" t="s">
        <v>41</v>
      </c>
      <c r="E33">
        <v>83183</v>
      </c>
      <c r="F33" t="s">
        <v>52</v>
      </c>
      <c r="G33">
        <v>5500</v>
      </c>
      <c r="H33">
        <v>501</v>
      </c>
      <c r="I33" t="s">
        <v>60</v>
      </c>
      <c r="J33" t="s">
        <v>35</v>
      </c>
      <c r="K33" t="s">
        <v>44</v>
      </c>
      <c r="L33" t="s">
        <v>72</v>
      </c>
      <c r="M33">
        <v>1030</v>
      </c>
      <c r="N33">
        <v>1245</v>
      </c>
      <c r="O33" t="s">
        <v>49</v>
      </c>
      <c r="P33" t="s">
        <v>50</v>
      </c>
      <c r="Q33" t="s">
        <v>51</v>
      </c>
      <c r="R33" t="s">
        <v>38</v>
      </c>
      <c r="S33" s="1">
        <v>42968</v>
      </c>
      <c r="T33" s="1">
        <v>43031</v>
      </c>
      <c r="U33" t="s">
        <v>702</v>
      </c>
      <c r="V33" t="s">
        <v>39</v>
      </c>
      <c r="W33">
        <v>33</v>
      </c>
      <c r="X33">
        <v>18</v>
      </c>
      <c r="Y33">
        <v>40</v>
      </c>
      <c r="Z33">
        <v>45</v>
      </c>
      <c r="AA33" t="s">
        <v>216</v>
      </c>
      <c r="AB33">
        <v>36</v>
      </c>
      <c r="AC33">
        <v>40</v>
      </c>
      <c r="AD33">
        <v>90</v>
      </c>
      <c r="AE33">
        <v>90</v>
      </c>
      <c r="AF33">
        <v>0</v>
      </c>
      <c r="AG33">
        <v>0</v>
      </c>
      <c r="AH33">
        <v>0.74299999999999999</v>
      </c>
      <c r="AI33">
        <v>0.74299999999999999</v>
      </c>
      <c r="AJ33">
        <v>0</v>
      </c>
      <c r="AK33" t="s">
        <v>766</v>
      </c>
      <c r="AL33" t="s">
        <v>792</v>
      </c>
      <c r="AN33">
        <v>42.5</v>
      </c>
      <c r="AO33">
        <f>Source1718[[#This Row],[TotalFTES]]*525/Source1718[[#This Row],[TotalScheduledHours]]</f>
        <v>9.1782352941176466</v>
      </c>
    </row>
    <row r="34" spans="1:41" x14ac:dyDescent="0.25">
      <c r="A34" t="s">
        <v>1769</v>
      </c>
      <c r="B34" t="s">
        <v>32</v>
      </c>
      <c r="C34" t="s">
        <v>40</v>
      </c>
      <c r="D34" t="s">
        <v>41</v>
      </c>
      <c r="E34">
        <v>83184</v>
      </c>
      <c r="F34" t="s">
        <v>52</v>
      </c>
      <c r="G34">
        <v>5500</v>
      </c>
      <c r="H34">
        <v>502</v>
      </c>
      <c r="I34" t="s">
        <v>60</v>
      </c>
      <c r="J34" t="s">
        <v>35</v>
      </c>
      <c r="K34" t="s">
        <v>44</v>
      </c>
      <c r="L34" t="s">
        <v>72</v>
      </c>
      <c r="M34">
        <v>1030</v>
      </c>
      <c r="N34">
        <v>1245</v>
      </c>
      <c r="O34" t="s">
        <v>49</v>
      </c>
      <c r="P34" t="s">
        <v>50</v>
      </c>
      <c r="Q34" t="s">
        <v>51</v>
      </c>
      <c r="R34" t="s">
        <v>38</v>
      </c>
      <c r="S34" s="1">
        <v>43033</v>
      </c>
      <c r="T34" s="1">
        <v>43089</v>
      </c>
      <c r="U34" t="s">
        <v>702</v>
      </c>
      <c r="V34" t="s">
        <v>39</v>
      </c>
      <c r="W34">
        <v>30</v>
      </c>
      <c r="X34">
        <v>28</v>
      </c>
      <c r="Y34">
        <v>40</v>
      </c>
      <c r="Z34">
        <v>70</v>
      </c>
      <c r="AA34" t="s">
        <v>221</v>
      </c>
      <c r="AB34">
        <v>32</v>
      </c>
      <c r="AC34">
        <v>40</v>
      </c>
      <c r="AD34">
        <v>80</v>
      </c>
      <c r="AE34">
        <v>80</v>
      </c>
      <c r="AF34">
        <v>0</v>
      </c>
      <c r="AG34">
        <v>0</v>
      </c>
      <c r="AH34">
        <v>0.438</v>
      </c>
      <c r="AI34">
        <v>0.438</v>
      </c>
      <c r="AJ34">
        <v>0</v>
      </c>
      <c r="AK34" t="s">
        <v>766</v>
      </c>
      <c r="AL34" t="s">
        <v>792</v>
      </c>
      <c r="AN34">
        <v>42.5</v>
      </c>
      <c r="AO34">
        <f>Source1718[[#This Row],[TotalFTES]]*525/Source1718[[#This Row],[TotalScheduledHours]]</f>
        <v>5.4105882352941173</v>
      </c>
    </row>
    <row r="35" spans="1:41" x14ac:dyDescent="0.25">
      <c r="A35" t="s">
        <v>1769</v>
      </c>
      <c r="B35" t="s">
        <v>32</v>
      </c>
      <c r="C35" t="s">
        <v>40</v>
      </c>
      <c r="D35" t="s">
        <v>41</v>
      </c>
      <c r="E35">
        <v>83185</v>
      </c>
      <c r="F35" t="s">
        <v>52</v>
      </c>
      <c r="G35">
        <v>5500</v>
      </c>
      <c r="H35">
        <v>701</v>
      </c>
      <c r="I35" t="s">
        <v>60</v>
      </c>
      <c r="J35" t="s">
        <v>35</v>
      </c>
      <c r="K35" t="s">
        <v>44</v>
      </c>
      <c r="L35" t="s">
        <v>72</v>
      </c>
      <c r="M35">
        <v>1315</v>
      </c>
      <c r="N35">
        <v>1530</v>
      </c>
      <c r="O35" t="s">
        <v>64</v>
      </c>
      <c r="P35">
        <v>470</v>
      </c>
      <c r="Q35" t="s">
        <v>65</v>
      </c>
      <c r="R35" t="s">
        <v>38</v>
      </c>
      <c r="S35" s="1">
        <v>42968</v>
      </c>
      <c r="T35" s="1">
        <v>43031</v>
      </c>
      <c r="U35" t="s">
        <v>702</v>
      </c>
      <c r="V35" t="s">
        <v>39</v>
      </c>
      <c r="W35">
        <v>49</v>
      </c>
      <c r="X35">
        <v>39</v>
      </c>
      <c r="Y35">
        <v>40</v>
      </c>
      <c r="Z35">
        <v>97.5</v>
      </c>
      <c r="AA35" t="s">
        <v>1507</v>
      </c>
      <c r="AB35">
        <v>54</v>
      </c>
      <c r="AC35">
        <v>40</v>
      </c>
      <c r="AD35">
        <v>135</v>
      </c>
      <c r="AE35">
        <v>135</v>
      </c>
      <c r="AF35">
        <v>0</v>
      </c>
      <c r="AG35">
        <v>0</v>
      </c>
      <c r="AH35">
        <v>1.405</v>
      </c>
      <c r="AI35">
        <v>1.405</v>
      </c>
      <c r="AJ35">
        <v>0</v>
      </c>
      <c r="AK35" t="s">
        <v>762</v>
      </c>
      <c r="AL35" t="s">
        <v>795</v>
      </c>
      <c r="AN35">
        <v>42.5</v>
      </c>
      <c r="AO35">
        <f>Source1718[[#This Row],[TotalFTES]]*525/Source1718[[#This Row],[TotalScheduledHours]]</f>
        <v>17.355882352941176</v>
      </c>
    </row>
    <row r="36" spans="1:41" x14ac:dyDescent="0.25">
      <c r="A36" t="s">
        <v>1769</v>
      </c>
      <c r="B36" t="s">
        <v>32</v>
      </c>
      <c r="C36" t="s">
        <v>40</v>
      </c>
      <c r="D36" t="s">
        <v>41</v>
      </c>
      <c r="E36">
        <v>83186</v>
      </c>
      <c r="F36" t="s">
        <v>52</v>
      </c>
      <c r="G36">
        <v>5500</v>
      </c>
      <c r="H36">
        <v>702</v>
      </c>
      <c r="I36" t="s">
        <v>60</v>
      </c>
      <c r="J36" t="s">
        <v>35</v>
      </c>
      <c r="K36" t="s">
        <v>44</v>
      </c>
      <c r="L36" t="s">
        <v>72</v>
      </c>
      <c r="M36">
        <v>1315</v>
      </c>
      <c r="N36">
        <v>1530</v>
      </c>
      <c r="O36" t="s">
        <v>64</v>
      </c>
      <c r="P36">
        <v>470</v>
      </c>
      <c r="Q36" t="s">
        <v>65</v>
      </c>
      <c r="R36" t="s">
        <v>38</v>
      </c>
      <c r="S36" s="1">
        <v>43033</v>
      </c>
      <c r="T36" s="1">
        <v>43089</v>
      </c>
      <c r="U36" t="s">
        <v>702</v>
      </c>
      <c r="V36" t="s">
        <v>39</v>
      </c>
      <c r="W36">
        <v>47</v>
      </c>
      <c r="X36">
        <v>46</v>
      </c>
      <c r="Y36">
        <v>40</v>
      </c>
      <c r="Z36">
        <v>115</v>
      </c>
      <c r="AA36" t="s">
        <v>1508</v>
      </c>
      <c r="AB36">
        <v>60</v>
      </c>
      <c r="AC36">
        <v>40</v>
      </c>
      <c r="AD36">
        <v>150</v>
      </c>
      <c r="AE36">
        <v>150</v>
      </c>
      <c r="AF36">
        <v>0</v>
      </c>
      <c r="AG36">
        <v>0</v>
      </c>
      <c r="AH36">
        <v>0.79</v>
      </c>
      <c r="AI36">
        <v>0.79</v>
      </c>
      <c r="AJ36">
        <v>0.1</v>
      </c>
      <c r="AK36" t="s">
        <v>762</v>
      </c>
      <c r="AL36" t="s">
        <v>795</v>
      </c>
      <c r="AN36">
        <v>42.5</v>
      </c>
      <c r="AO36">
        <f>Source1718[[#This Row],[TotalFTES]]*525/Source1718[[#This Row],[TotalScheduledHours]]</f>
        <v>9.7588235294117656</v>
      </c>
    </row>
    <row r="37" spans="1:41" x14ac:dyDescent="0.25">
      <c r="A37" t="s">
        <v>1769</v>
      </c>
      <c r="B37" t="s">
        <v>32</v>
      </c>
      <c r="C37" t="s">
        <v>40</v>
      </c>
      <c r="D37" t="s">
        <v>41</v>
      </c>
      <c r="E37">
        <v>82878</v>
      </c>
      <c r="F37" t="s">
        <v>52</v>
      </c>
      <c r="G37">
        <v>5501</v>
      </c>
      <c r="H37">
        <v>201</v>
      </c>
      <c r="I37" t="s">
        <v>212</v>
      </c>
      <c r="J37" t="s">
        <v>35</v>
      </c>
      <c r="K37" t="s">
        <v>44</v>
      </c>
      <c r="L37" t="s">
        <v>189</v>
      </c>
      <c r="M37">
        <v>1315</v>
      </c>
      <c r="N37">
        <v>1530</v>
      </c>
      <c r="O37" t="s">
        <v>46</v>
      </c>
      <c r="P37">
        <v>201</v>
      </c>
      <c r="Q37" t="s">
        <v>47</v>
      </c>
      <c r="R37">
        <v>1</v>
      </c>
      <c r="S37" s="1">
        <v>42966</v>
      </c>
      <c r="T37" s="1">
        <v>43091</v>
      </c>
      <c r="U37" t="s">
        <v>393</v>
      </c>
      <c r="V37" t="s">
        <v>39</v>
      </c>
      <c r="W37">
        <v>34</v>
      </c>
      <c r="X37">
        <v>32</v>
      </c>
      <c r="Y37">
        <v>40</v>
      </c>
      <c r="Z37">
        <v>80</v>
      </c>
      <c r="AA37" t="s">
        <v>363</v>
      </c>
      <c r="AB37">
        <v>44</v>
      </c>
      <c r="AC37">
        <v>80</v>
      </c>
      <c r="AD37">
        <v>55</v>
      </c>
      <c r="AE37">
        <v>55</v>
      </c>
      <c r="AF37">
        <v>0</v>
      </c>
      <c r="AG37">
        <v>10</v>
      </c>
      <c r="AH37">
        <v>1.8380000000000001</v>
      </c>
      <c r="AI37">
        <v>1.8380000000000001</v>
      </c>
      <c r="AJ37">
        <v>0.2</v>
      </c>
      <c r="AK37" t="s">
        <v>762</v>
      </c>
      <c r="AL37" t="s">
        <v>1509</v>
      </c>
      <c r="AN37">
        <v>87.5</v>
      </c>
      <c r="AO37">
        <f>Source1718[[#This Row],[TotalFTES]]*525/Source1718[[#This Row],[TotalScheduledHours]]</f>
        <v>11.028</v>
      </c>
    </row>
    <row r="38" spans="1:41" x14ac:dyDescent="0.25">
      <c r="A38" t="s">
        <v>1769</v>
      </c>
      <c r="B38" t="s">
        <v>32</v>
      </c>
      <c r="C38" t="s">
        <v>40</v>
      </c>
      <c r="D38" t="s">
        <v>41</v>
      </c>
      <c r="E38">
        <v>82553</v>
      </c>
      <c r="F38" t="s">
        <v>52</v>
      </c>
      <c r="G38">
        <v>5506</v>
      </c>
      <c r="H38">
        <v>501</v>
      </c>
      <c r="I38" t="s">
        <v>66</v>
      </c>
      <c r="J38" t="s">
        <v>35</v>
      </c>
      <c r="K38" t="s">
        <v>44</v>
      </c>
      <c r="L38" t="s">
        <v>72</v>
      </c>
      <c r="M38">
        <v>1030</v>
      </c>
      <c r="N38">
        <v>1245</v>
      </c>
      <c r="O38" t="s">
        <v>49</v>
      </c>
      <c r="P38" t="s">
        <v>50</v>
      </c>
      <c r="Q38" t="s">
        <v>51</v>
      </c>
      <c r="R38" t="s">
        <v>38</v>
      </c>
      <c r="S38" s="1">
        <v>42968</v>
      </c>
      <c r="T38" s="1">
        <v>42989</v>
      </c>
      <c r="U38" t="s">
        <v>702</v>
      </c>
      <c r="V38" t="s">
        <v>39</v>
      </c>
      <c r="W38">
        <v>7</v>
      </c>
      <c r="X38">
        <v>6</v>
      </c>
      <c r="Y38">
        <v>40</v>
      </c>
      <c r="Z38">
        <v>15</v>
      </c>
      <c r="AA38" t="s">
        <v>216</v>
      </c>
      <c r="AB38">
        <v>36</v>
      </c>
      <c r="AC38">
        <v>40</v>
      </c>
      <c r="AD38">
        <v>90</v>
      </c>
      <c r="AE38">
        <v>90</v>
      </c>
      <c r="AF38">
        <v>0</v>
      </c>
      <c r="AG38">
        <v>10</v>
      </c>
      <c r="AH38">
        <v>0</v>
      </c>
      <c r="AI38">
        <v>0</v>
      </c>
      <c r="AJ38">
        <v>3.3300000000000003E-2</v>
      </c>
      <c r="AK38" t="s">
        <v>766</v>
      </c>
      <c r="AL38" t="s">
        <v>792</v>
      </c>
      <c r="AN38">
        <v>15</v>
      </c>
      <c r="AO38">
        <f>Source1718[[#This Row],[TotalFTES]]*525/Source1718[[#This Row],[TotalScheduledHours]]</f>
        <v>0</v>
      </c>
    </row>
    <row r="39" spans="1:41" x14ac:dyDescent="0.25">
      <c r="A39" t="s">
        <v>1769</v>
      </c>
      <c r="B39" t="s">
        <v>32</v>
      </c>
      <c r="C39" t="s">
        <v>40</v>
      </c>
      <c r="D39" t="s">
        <v>41</v>
      </c>
      <c r="E39">
        <v>83187</v>
      </c>
      <c r="F39" t="s">
        <v>52</v>
      </c>
      <c r="G39">
        <v>5506</v>
      </c>
      <c r="H39">
        <v>502</v>
      </c>
      <c r="I39" t="s">
        <v>66</v>
      </c>
      <c r="J39" t="s">
        <v>35</v>
      </c>
      <c r="K39" t="s">
        <v>44</v>
      </c>
      <c r="L39" t="s">
        <v>72</v>
      </c>
      <c r="M39">
        <v>1030</v>
      </c>
      <c r="N39">
        <v>1245</v>
      </c>
      <c r="O39" t="s">
        <v>49</v>
      </c>
      <c r="P39" t="s">
        <v>50</v>
      </c>
      <c r="Q39" t="s">
        <v>51</v>
      </c>
      <c r="R39" t="s">
        <v>38</v>
      </c>
      <c r="S39" s="1">
        <v>43033</v>
      </c>
      <c r="T39" s="1">
        <v>43042</v>
      </c>
      <c r="U39" t="s">
        <v>702</v>
      </c>
      <c r="V39" t="s">
        <v>39</v>
      </c>
      <c r="W39">
        <v>5</v>
      </c>
      <c r="X39">
        <v>4</v>
      </c>
      <c r="Y39">
        <v>40</v>
      </c>
      <c r="Z39">
        <v>10</v>
      </c>
      <c r="AA39" t="s">
        <v>221</v>
      </c>
      <c r="AB39">
        <v>32</v>
      </c>
      <c r="AC39">
        <v>40</v>
      </c>
      <c r="AD39">
        <v>80</v>
      </c>
      <c r="AE39">
        <v>80</v>
      </c>
      <c r="AF39">
        <v>0</v>
      </c>
      <c r="AG39">
        <v>10</v>
      </c>
      <c r="AH39">
        <v>2.4E-2</v>
      </c>
      <c r="AI39">
        <v>2.4E-2</v>
      </c>
      <c r="AJ39">
        <v>3.3300000000000003E-2</v>
      </c>
      <c r="AK39" t="s">
        <v>766</v>
      </c>
      <c r="AL39" t="s">
        <v>792</v>
      </c>
      <c r="AN39">
        <v>7.5</v>
      </c>
      <c r="AO39">
        <f>Source1718[[#This Row],[TotalFTES]]*525/Source1718[[#This Row],[TotalScheduledHours]]</f>
        <v>1.68</v>
      </c>
    </row>
    <row r="40" spans="1:41" x14ac:dyDescent="0.25">
      <c r="A40" t="s">
        <v>1769</v>
      </c>
      <c r="B40" t="s">
        <v>32</v>
      </c>
      <c r="C40" t="s">
        <v>40</v>
      </c>
      <c r="D40" t="s">
        <v>41</v>
      </c>
      <c r="E40">
        <v>83123</v>
      </c>
      <c r="F40" t="s">
        <v>52</v>
      </c>
      <c r="G40">
        <v>5506</v>
      </c>
      <c r="H40">
        <v>701</v>
      </c>
      <c r="I40" t="s">
        <v>66</v>
      </c>
      <c r="J40" t="s">
        <v>35</v>
      </c>
      <c r="K40" t="s">
        <v>44</v>
      </c>
      <c r="L40" t="s">
        <v>72</v>
      </c>
      <c r="M40">
        <v>1315</v>
      </c>
      <c r="N40">
        <v>1530</v>
      </c>
      <c r="O40" t="s">
        <v>64</v>
      </c>
      <c r="P40">
        <v>470</v>
      </c>
      <c r="Q40" t="s">
        <v>65</v>
      </c>
      <c r="R40" t="s">
        <v>38</v>
      </c>
      <c r="S40" s="1">
        <v>43005</v>
      </c>
      <c r="T40" s="1">
        <v>43019</v>
      </c>
      <c r="U40" t="s">
        <v>702</v>
      </c>
      <c r="V40" t="s">
        <v>39</v>
      </c>
      <c r="W40">
        <v>13</v>
      </c>
      <c r="X40">
        <v>8</v>
      </c>
      <c r="Y40">
        <v>40</v>
      </c>
      <c r="Z40">
        <v>20</v>
      </c>
      <c r="AA40" t="s">
        <v>1507</v>
      </c>
      <c r="AB40">
        <v>54</v>
      </c>
      <c r="AC40">
        <v>40</v>
      </c>
      <c r="AD40">
        <v>135</v>
      </c>
      <c r="AE40">
        <v>135</v>
      </c>
      <c r="AF40">
        <v>0</v>
      </c>
      <c r="AG40">
        <v>10</v>
      </c>
      <c r="AH40">
        <v>1.9E-2</v>
      </c>
      <c r="AI40">
        <v>1.9E-2</v>
      </c>
      <c r="AJ40">
        <v>3.3300000000000003E-2</v>
      </c>
      <c r="AK40" t="s">
        <v>762</v>
      </c>
      <c r="AL40" t="s">
        <v>795</v>
      </c>
      <c r="AN40">
        <v>10</v>
      </c>
      <c r="AO40">
        <f>Source1718[[#This Row],[TotalFTES]]*525/Source1718[[#This Row],[TotalScheduledHours]]</f>
        <v>0.99749999999999994</v>
      </c>
    </row>
    <row r="41" spans="1:41" x14ac:dyDescent="0.25">
      <c r="A41" t="s">
        <v>1769</v>
      </c>
      <c r="B41" t="s">
        <v>32</v>
      </c>
      <c r="C41" t="s">
        <v>40</v>
      </c>
      <c r="D41" t="s">
        <v>41</v>
      </c>
      <c r="E41">
        <v>83124</v>
      </c>
      <c r="F41" t="s">
        <v>52</v>
      </c>
      <c r="G41">
        <v>5506</v>
      </c>
      <c r="H41">
        <v>702</v>
      </c>
      <c r="I41" t="s">
        <v>66</v>
      </c>
      <c r="J41" t="s">
        <v>35</v>
      </c>
      <c r="K41" t="s">
        <v>44</v>
      </c>
      <c r="L41" t="s">
        <v>72</v>
      </c>
      <c r="M41">
        <v>1315</v>
      </c>
      <c r="N41">
        <v>1530</v>
      </c>
      <c r="O41" t="s">
        <v>64</v>
      </c>
      <c r="P41">
        <v>470</v>
      </c>
      <c r="Q41" t="s">
        <v>65</v>
      </c>
      <c r="R41" t="s">
        <v>38</v>
      </c>
      <c r="S41" s="1">
        <v>43066</v>
      </c>
      <c r="T41" s="1">
        <v>43082</v>
      </c>
      <c r="U41" t="s">
        <v>702</v>
      </c>
      <c r="V41" t="s">
        <v>39</v>
      </c>
      <c r="W41">
        <v>17</v>
      </c>
      <c r="X41">
        <v>14</v>
      </c>
      <c r="Y41">
        <v>40</v>
      </c>
      <c r="Z41">
        <v>35</v>
      </c>
      <c r="AA41" t="s">
        <v>1508</v>
      </c>
      <c r="AB41">
        <v>60</v>
      </c>
      <c r="AC41">
        <v>40</v>
      </c>
      <c r="AD41">
        <v>150</v>
      </c>
      <c r="AE41">
        <v>150</v>
      </c>
      <c r="AF41">
        <v>0</v>
      </c>
      <c r="AG41">
        <v>10</v>
      </c>
      <c r="AH41">
        <v>0.24299999999999999</v>
      </c>
      <c r="AI41">
        <v>0.24299999999999999</v>
      </c>
      <c r="AJ41">
        <v>0</v>
      </c>
      <c r="AK41" t="s">
        <v>762</v>
      </c>
      <c r="AL41" t="s">
        <v>795</v>
      </c>
      <c r="AN41">
        <v>15</v>
      </c>
      <c r="AO41">
        <f>Source1718[[#This Row],[TotalFTES]]*525/Source1718[[#This Row],[TotalScheduledHours]]</f>
        <v>8.5050000000000008</v>
      </c>
    </row>
    <row r="42" spans="1:41" x14ac:dyDescent="0.25">
      <c r="A42" t="s">
        <v>1769</v>
      </c>
      <c r="B42" t="s">
        <v>32</v>
      </c>
      <c r="C42" t="s">
        <v>40</v>
      </c>
      <c r="D42" t="s">
        <v>41</v>
      </c>
      <c r="E42">
        <v>83125</v>
      </c>
      <c r="F42" t="s">
        <v>52</v>
      </c>
      <c r="G42">
        <v>5509</v>
      </c>
      <c r="H42">
        <v>201</v>
      </c>
      <c r="I42" t="s">
        <v>214</v>
      </c>
      <c r="J42" t="s">
        <v>35</v>
      </c>
      <c r="K42" t="s">
        <v>44</v>
      </c>
      <c r="L42" t="s">
        <v>45</v>
      </c>
      <c r="M42">
        <v>815</v>
      </c>
      <c r="N42">
        <v>1030</v>
      </c>
      <c r="O42" t="s">
        <v>46</v>
      </c>
      <c r="P42">
        <v>228</v>
      </c>
      <c r="Q42" t="s">
        <v>47</v>
      </c>
      <c r="R42" t="s">
        <v>38</v>
      </c>
      <c r="S42" s="1">
        <v>43061</v>
      </c>
      <c r="T42" s="1">
        <v>43090</v>
      </c>
      <c r="U42" t="s">
        <v>397</v>
      </c>
      <c r="V42" t="s">
        <v>39</v>
      </c>
      <c r="W42">
        <v>24</v>
      </c>
      <c r="X42">
        <v>24</v>
      </c>
      <c r="Y42">
        <v>40</v>
      </c>
      <c r="Z42">
        <v>60</v>
      </c>
      <c r="AD42">
        <v>0</v>
      </c>
      <c r="AE42">
        <v>60</v>
      </c>
      <c r="AF42">
        <v>0</v>
      </c>
      <c r="AG42">
        <v>10</v>
      </c>
      <c r="AH42">
        <v>1.5429999999999999</v>
      </c>
      <c r="AI42">
        <v>1.5429999999999999</v>
      </c>
      <c r="AJ42">
        <v>0.1</v>
      </c>
      <c r="AK42" t="s">
        <v>776</v>
      </c>
      <c r="AL42" t="s">
        <v>810</v>
      </c>
      <c r="AN42">
        <v>42.5</v>
      </c>
      <c r="AO42">
        <f>Source1718[[#This Row],[TotalFTES]]*525/Source1718[[#This Row],[TotalScheduledHours]]</f>
        <v>19.060588235294116</v>
      </c>
    </row>
    <row r="43" spans="1:41" x14ac:dyDescent="0.25">
      <c r="A43" t="s">
        <v>1769</v>
      </c>
      <c r="B43" t="s">
        <v>32</v>
      </c>
      <c r="C43" t="s">
        <v>40</v>
      </c>
      <c r="D43" t="s">
        <v>41</v>
      </c>
      <c r="E43">
        <v>83126</v>
      </c>
      <c r="F43" t="s">
        <v>52</v>
      </c>
      <c r="G43">
        <v>5509</v>
      </c>
      <c r="H43">
        <v>401</v>
      </c>
      <c r="I43" t="s">
        <v>214</v>
      </c>
      <c r="J43" t="s">
        <v>35</v>
      </c>
      <c r="K43" t="s">
        <v>44</v>
      </c>
      <c r="L43" t="s">
        <v>45</v>
      </c>
      <c r="M43">
        <v>830</v>
      </c>
      <c r="N43">
        <v>1045</v>
      </c>
      <c r="O43" t="s">
        <v>55</v>
      </c>
      <c r="P43">
        <v>1102</v>
      </c>
      <c r="Q43" t="s">
        <v>56</v>
      </c>
      <c r="R43" t="s">
        <v>38</v>
      </c>
      <c r="S43" s="1">
        <v>43031</v>
      </c>
      <c r="T43" s="1">
        <v>43060</v>
      </c>
      <c r="U43" t="s">
        <v>383</v>
      </c>
      <c r="V43" t="s">
        <v>39</v>
      </c>
      <c r="W43">
        <v>35</v>
      </c>
      <c r="X43">
        <v>31</v>
      </c>
      <c r="Y43">
        <v>40</v>
      </c>
      <c r="Z43">
        <v>77.5</v>
      </c>
      <c r="AA43" t="s">
        <v>708</v>
      </c>
      <c r="AB43">
        <v>58</v>
      </c>
      <c r="AC43">
        <v>40</v>
      </c>
      <c r="AD43">
        <v>145</v>
      </c>
      <c r="AE43">
        <v>145</v>
      </c>
      <c r="AF43">
        <v>0</v>
      </c>
      <c r="AG43">
        <v>10</v>
      </c>
      <c r="AH43">
        <v>1.3520000000000001</v>
      </c>
      <c r="AI43">
        <v>1.3520000000000001</v>
      </c>
      <c r="AJ43">
        <v>0.1</v>
      </c>
      <c r="AK43" t="s">
        <v>764</v>
      </c>
      <c r="AL43" t="s">
        <v>765</v>
      </c>
      <c r="AN43">
        <v>45</v>
      </c>
      <c r="AO43">
        <f>Source1718[[#This Row],[TotalFTES]]*525/Source1718[[#This Row],[TotalScheduledHours]]</f>
        <v>15.773333333333335</v>
      </c>
    </row>
    <row r="44" spans="1:41" x14ac:dyDescent="0.25">
      <c r="A44" t="s">
        <v>1769</v>
      </c>
      <c r="B44" t="s">
        <v>32</v>
      </c>
      <c r="C44" t="s">
        <v>40</v>
      </c>
      <c r="D44" t="s">
        <v>41</v>
      </c>
      <c r="E44">
        <v>82555</v>
      </c>
      <c r="F44" t="s">
        <v>705</v>
      </c>
      <c r="G44">
        <v>9901</v>
      </c>
      <c r="H44">
        <v>701</v>
      </c>
      <c r="I44" t="s">
        <v>706</v>
      </c>
      <c r="J44" t="s">
        <v>35</v>
      </c>
      <c r="K44" t="s">
        <v>44</v>
      </c>
      <c r="L44" t="s">
        <v>45</v>
      </c>
      <c r="M44">
        <v>800</v>
      </c>
      <c r="N44">
        <v>1015</v>
      </c>
      <c r="O44" t="s">
        <v>64</v>
      </c>
      <c r="P44">
        <v>476</v>
      </c>
      <c r="Q44" t="s">
        <v>65</v>
      </c>
      <c r="R44" t="s">
        <v>38</v>
      </c>
      <c r="S44" s="1">
        <v>42998</v>
      </c>
      <c r="T44" s="1">
        <v>43027</v>
      </c>
      <c r="U44" t="s">
        <v>390</v>
      </c>
      <c r="V44" t="s">
        <v>39</v>
      </c>
      <c r="W44">
        <v>32</v>
      </c>
      <c r="X44">
        <v>32</v>
      </c>
      <c r="Y44">
        <v>40</v>
      </c>
      <c r="Z44">
        <v>80</v>
      </c>
      <c r="AD44">
        <v>0</v>
      </c>
      <c r="AE44">
        <v>80</v>
      </c>
      <c r="AF44">
        <v>0</v>
      </c>
      <c r="AG44">
        <v>10</v>
      </c>
      <c r="AH44">
        <v>1.919</v>
      </c>
      <c r="AI44">
        <v>1.919</v>
      </c>
      <c r="AJ44">
        <v>0.10290000000000001</v>
      </c>
      <c r="AK44" t="s">
        <v>809</v>
      </c>
      <c r="AL44" t="s">
        <v>789</v>
      </c>
      <c r="AN44">
        <v>42.5</v>
      </c>
      <c r="AO44">
        <f>Source1718[[#This Row],[TotalFTES]]*525/Source1718[[#This Row],[TotalScheduledHours]]</f>
        <v>23.70529411764706</v>
      </c>
    </row>
    <row r="45" spans="1:41" x14ac:dyDescent="0.25">
      <c r="A45" t="s">
        <v>1769</v>
      </c>
      <c r="B45" t="s">
        <v>32</v>
      </c>
      <c r="C45" t="s">
        <v>40</v>
      </c>
      <c r="D45" t="s">
        <v>41</v>
      </c>
      <c r="E45">
        <v>82994</v>
      </c>
      <c r="F45" t="s">
        <v>68</v>
      </c>
      <c r="G45">
        <v>9000</v>
      </c>
      <c r="H45">
        <v>101</v>
      </c>
      <c r="I45" t="s">
        <v>69</v>
      </c>
      <c r="J45" t="s">
        <v>35</v>
      </c>
      <c r="K45" t="s">
        <v>44</v>
      </c>
      <c r="L45" t="s">
        <v>707</v>
      </c>
      <c r="M45" t="s">
        <v>707</v>
      </c>
      <c r="N45" t="s">
        <v>707</v>
      </c>
      <c r="O45" t="s">
        <v>707</v>
      </c>
      <c r="Q45" t="s">
        <v>37</v>
      </c>
      <c r="R45">
        <v>1</v>
      </c>
      <c r="S45" s="1">
        <v>42966</v>
      </c>
      <c r="T45" s="1">
        <v>43091</v>
      </c>
      <c r="U45" t="s">
        <v>1510</v>
      </c>
      <c r="V45" t="s">
        <v>39</v>
      </c>
      <c r="W45">
        <v>93</v>
      </c>
      <c r="X45">
        <v>93</v>
      </c>
      <c r="Y45">
        <v>100</v>
      </c>
      <c r="Z45">
        <v>93</v>
      </c>
      <c r="AD45">
        <v>0</v>
      </c>
      <c r="AE45">
        <v>93</v>
      </c>
      <c r="AF45">
        <v>0</v>
      </c>
      <c r="AG45">
        <v>0</v>
      </c>
      <c r="AH45">
        <v>0</v>
      </c>
      <c r="AI45">
        <v>0</v>
      </c>
      <c r="AJ45">
        <v>1.2617</v>
      </c>
      <c r="AK45" t="s">
        <v>707</v>
      </c>
      <c r="AL45" t="s">
        <v>707</v>
      </c>
      <c r="AN45">
        <v>90</v>
      </c>
      <c r="AO45">
        <f>Source1718[[#This Row],[TotalFTES]]*525/Source1718[[#This Row],[TotalScheduledHours]]</f>
        <v>0</v>
      </c>
    </row>
    <row r="46" spans="1:41" x14ac:dyDescent="0.25">
      <c r="A46" t="s">
        <v>1769</v>
      </c>
      <c r="B46" t="s">
        <v>32</v>
      </c>
      <c r="C46" t="s">
        <v>40</v>
      </c>
      <c r="D46" t="s">
        <v>41</v>
      </c>
      <c r="E46">
        <v>80691</v>
      </c>
      <c r="F46" t="s">
        <v>68</v>
      </c>
      <c r="G46">
        <v>9245</v>
      </c>
      <c r="H46">
        <v>401</v>
      </c>
      <c r="I46" t="s">
        <v>71</v>
      </c>
      <c r="J46" t="s">
        <v>35</v>
      </c>
      <c r="K46" t="s">
        <v>44</v>
      </c>
      <c r="L46" t="s">
        <v>45</v>
      </c>
      <c r="M46">
        <v>830</v>
      </c>
      <c r="N46">
        <v>1045</v>
      </c>
      <c r="O46" t="s">
        <v>55</v>
      </c>
      <c r="P46">
        <v>1103</v>
      </c>
      <c r="Q46" t="s">
        <v>56</v>
      </c>
      <c r="R46" t="s">
        <v>38</v>
      </c>
      <c r="S46" s="1">
        <v>42968</v>
      </c>
      <c r="T46" s="1">
        <v>42989</v>
      </c>
      <c r="U46" t="s">
        <v>386</v>
      </c>
      <c r="V46" t="s">
        <v>39</v>
      </c>
      <c r="W46">
        <v>22</v>
      </c>
      <c r="X46">
        <v>18</v>
      </c>
      <c r="Y46">
        <v>40</v>
      </c>
      <c r="Z46">
        <v>45</v>
      </c>
      <c r="AA46" t="s">
        <v>230</v>
      </c>
      <c r="AB46">
        <v>56</v>
      </c>
      <c r="AC46">
        <v>80</v>
      </c>
      <c r="AD46">
        <v>70</v>
      </c>
      <c r="AE46">
        <v>70</v>
      </c>
      <c r="AF46">
        <v>0</v>
      </c>
      <c r="AG46">
        <v>0</v>
      </c>
      <c r="AH46">
        <v>0.73299999999999998</v>
      </c>
      <c r="AI46">
        <v>0.73299999999999998</v>
      </c>
      <c r="AJ46">
        <v>6.8599999999999994E-2</v>
      </c>
      <c r="AK46" t="s">
        <v>764</v>
      </c>
      <c r="AL46" t="s">
        <v>791</v>
      </c>
      <c r="AN46">
        <v>30</v>
      </c>
      <c r="AO46">
        <f>Source1718[[#This Row],[TotalFTES]]*525/Source1718[[#This Row],[TotalScheduledHours]]</f>
        <v>12.827499999999999</v>
      </c>
    </row>
    <row r="47" spans="1:41" x14ac:dyDescent="0.25">
      <c r="A47" t="s">
        <v>1769</v>
      </c>
      <c r="B47" t="s">
        <v>32</v>
      </c>
      <c r="C47" t="s">
        <v>40</v>
      </c>
      <c r="D47" t="s">
        <v>41</v>
      </c>
      <c r="E47">
        <v>82990</v>
      </c>
      <c r="F47" t="s">
        <v>68</v>
      </c>
      <c r="G47">
        <v>9245</v>
      </c>
      <c r="H47">
        <v>501</v>
      </c>
      <c r="I47" t="s">
        <v>71</v>
      </c>
      <c r="J47" t="s">
        <v>73</v>
      </c>
      <c r="K47" t="s">
        <v>44</v>
      </c>
      <c r="L47" t="s">
        <v>74</v>
      </c>
      <c r="M47">
        <v>1030</v>
      </c>
      <c r="N47">
        <v>1245</v>
      </c>
      <c r="O47" t="s">
        <v>49</v>
      </c>
      <c r="P47" t="s">
        <v>50</v>
      </c>
      <c r="Q47" t="s">
        <v>51</v>
      </c>
      <c r="R47" t="s">
        <v>38</v>
      </c>
      <c r="S47" s="1">
        <v>42980</v>
      </c>
      <c r="T47" s="1">
        <v>43057</v>
      </c>
      <c r="U47" t="s">
        <v>404</v>
      </c>
      <c r="V47" t="s">
        <v>39</v>
      </c>
      <c r="W47">
        <v>36</v>
      </c>
      <c r="X47">
        <v>11</v>
      </c>
      <c r="Y47">
        <v>40</v>
      </c>
      <c r="Z47">
        <v>27.5</v>
      </c>
      <c r="AD47">
        <v>0</v>
      </c>
      <c r="AE47">
        <v>27.5</v>
      </c>
      <c r="AF47">
        <v>0</v>
      </c>
      <c r="AG47">
        <v>10</v>
      </c>
      <c r="AH47">
        <v>0.6</v>
      </c>
      <c r="AI47">
        <v>0.6</v>
      </c>
      <c r="AJ47">
        <v>6.8599999999999994E-2</v>
      </c>
      <c r="AK47" t="s">
        <v>766</v>
      </c>
      <c r="AL47" t="s">
        <v>792</v>
      </c>
      <c r="AN47">
        <v>27.5</v>
      </c>
      <c r="AO47">
        <f>Source1718[[#This Row],[TotalFTES]]*525/Source1718[[#This Row],[TotalScheduledHours]]</f>
        <v>11.454545454545455</v>
      </c>
    </row>
    <row r="48" spans="1:41" x14ac:dyDescent="0.25">
      <c r="A48" t="s">
        <v>1769</v>
      </c>
      <c r="B48" t="s">
        <v>32</v>
      </c>
      <c r="C48" t="s">
        <v>40</v>
      </c>
      <c r="D48" t="s">
        <v>41</v>
      </c>
      <c r="E48">
        <v>82991</v>
      </c>
      <c r="F48" t="s">
        <v>68</v>
      </c>
      <c r="G48">
        <v>9857</v>
      </c>
      <c r="H48">
        <v>501</v>
      </c>
      <c r="I48" t="s">
        <v>215</v>
      </c>
      <c r="J48" t="s">
        <v>35</v>
      </c>
      <c r="K48" t="s">
        <v>44</v>
      </c>
      <c r="L48" t="s">
        <v>72</v>
      </c>
      <c r="M48">
        <v>1030</v>
      </c>
      <c r="N48">
        <v>1245</v>
      </c>
      <c r="O48" t="s">
        <v>49</v>
      </c>
      <c r="P48">
        <v>514</v>
      </c>
      <c r="Q48" t="s">
        <v>51</v>
      </c>
      <c r="R48">
        <v>1</v>
      </c>
      <c r="S48" s="1">
        <v>42966</v>
      </c>
      <c r="T48" s="1">
        <v>43091</v>
      </c>
      <c r="U48" t="s">
        <v>400</v>
      </c>
      <c r="V48" t="s">
        <v>39</v>
      </c>
      <c r="W48">
        <v>28</v>
      </c>
      <c r="X48">
        <v>18</v>
      </c>
      <c r="Y48">
        <v>40</v>
      </c>
      <c r="Z48">
        <v>45</v>
      </c>
      <c r="AD48">
        <v>0</v>
      </c>
      <c r="AE48">
        <v>45</v>
      </c>
      <c r="AF48">
        <v>0</v>
      </c>
      <c r="AG48">
        <v>10</v>
      </c>
      <c r="AH48">
        <v>2.4380000000000002</v>
      </c>
      <c r="AI48">
        <v>2.4380000000000002</v>
      </c>
      <c r="AJ48">
        <v>0.2</v>
      </c>
      <c r="AK48" t="s">
        <v>766</v>
      </c>
      <c r="AL48" t="s">
        <v>774</v>
      </c>
      <c r="AN48">
        <v>85</v>
      </c>
      <c r="AO48">
        <f>Source1718[[#This Row],[TotalFTES]]*525/Source1718[[#This Row],[TotalScheduledHours]]</f>
        <v>15.058235294117647</v>
      </c>
    </row>
    <row r="49" spans="1:41" x14ac:dyDescent="0.25">
      <c r="A49" t="s">
        <v>1769</v>
      </c>
      <c r="B49" t="s">
        <v>32</v>
      </c>
      <c r="C49" t="s">
        <v>40</v>
      </c>
      <c r="D49" t="s">
        <v>41</v>
      </c>
      <c r="E49">
        <v>83012</v>
      </c>
      <c r="F49" t="s">
        <v>68</v>
      </c>
      <c r="G49">
        <v>9857</v>
      </c>
      <c r="H49">
        <v>701</v>
      </c>
      <c r="I49" t="s">
        <v>215</v>
      </c>
      <c r="J49" t="s">
        <v>73</v>
      </c>
      <c r="K49" t="s">
        <v>44</v>
      </c>
      <c r="L49" t="s">
        <v>74</v>
      </c>
      <c r="M49">
        <v>900</v>
      </c>
      <c r="N49">
        <v>1350</v>
      </c>
      <c r="O49" t="s">
        <v>64</v>
      </c>
      <c r="P49">
        <v>471</v>
      </c>
      <c r="Q49" t="s">
        <v>65</v>
      </c>
      <c r="R49">
        <v>1</v>
      </c>
      <c r="S49" s="1">
        <v>42966</v>
      </c>
      <c r="T49" s="1">
        <v>43091</v>
      </c>
      <c r="U49" t="s">
        <v>407</v>
      </c>
      <c r="V49" t="s">
        <v>39</v>
      </c>
      <c r="W49">
        <v>45</v>
      </c>
      <c r="X49">
        <v>43</v>
      </c>
      <c r="Y49">
        <v>40</v>
      </c>
      <c r="Z49">
        <v>107.5</v>
      </c>
      <c r="AA49" t="s">
        <v>1511</v>
      </c>
      <c r="AB49">
        <v>48</v>
      </c>
      <c r="AC49">
        <v>80</v>
      </c>
      <c r="AD49">
        <v>60</v>
      </c>
      <c r="AE49">
        <v>60</v>
      </c>
      <c r="AF49">
        <v>0</v>
      </c>
      <c r="AG49">
        <v>0</v>
      </c>
      <c r="AH49">
        <v>3.419</v>
      </c>
      <c r="AI49">
        <v>3.419</v>
      </c>
      <c r="AJ49">
        <v>0.2</v>
      </c>
      <c r="AK49" t="s">
        <v>826</v>
      </c>
      <c r="AL49" t="s">
        <v>769</v>
      </c>
      <c r="AN49">
        <v>80</v>
      </c>
      <c r="AO49">
        <f>Source1718[[#This Row],[TotalFTES]]*525/Source1718[[#This Row],[TotalScheduledHours]]</f>
        <v>22.4371875</v>
      </c>
    </row>
    <row r="50" spans="1:41" x14ac:dyDescent="0.25">
      <c r="A50" t="s">
        <v>1769</v>
      </c>
      <c r="B50" t="s">
        <v>32</v>
      </c>
      <c r="C50" t="s">
        <v>40</v>
      </c>
      <c r="D50" t="s">
        <v>41</v>
      </c>
      <c r="E50">
        <v>80039</v>
      </c>
      <c r="F50" t="s">
        <v>68</v>
      </c>
      <c r="G50">
        <v>9857</v>
      </c>
      <c r="H50">
        <v>801</v>
      </c>
      <c r="I50" t="s">
        <v>215</v>
      </c>
      <c r="J50" t="s">
        <v>35</v>
      </c>
      <c r="K50" t="s">
        <v>44</v>
      </c>
      <c r="L50" t="s">
        <v>189</v>
      </c>
      <c r="M50">
        <v>1230</v>
      </c>
      <c r="N50">
        <v>1450</v>
      </c>
      <c r="O50" t="s">
        <v>112</v>
      </c>
      <c r="P50">
        <v>223</v>
      </c>
      <c r="Q50" t="s">
        <v>113</v>
      </c>
      <c r="R50">
        <v>1</v>
      </c>
      <c r="S50" s="1">
        <v>42966</v>
      </c>
      <c r="T50" s="1">
        <v>43091</v>
      </c>
      <c r="U50" t="s">
        <v>407</v>
      </c>
      <c r="V50" t="s">
        <v>39</v>
      </c>
      <c r="W50">
        <v>25</v>
      </c>
      <c r="X50">
        <v>24</v>
      </c>
      <c r="Y50">
        <v>40</v>
      </c>
      <c r="Z50">
        <v>60</v>
      </c>
      <c r="AD50">
        <v>0</v>
      </c>
      <c r="AE50">
        <v>60</v>
      </c>
      <c r="AF50">
        <v>0</v>
      </c>
      <c r="AG50">
        <v>0</v>
      </c>
      <c r="AH50">
        <v>2.1160000000000001</v>
      </c>
      <c r="AI50">
        <v>2.1160000000000001</v>
      </c>
      <c r="AJ50">
        <v>0.2</v>
      </c>
      <c r="AK50" t="s">
        <v>1512</v>
      </c>
      <c r="AL50" t="s">
        <v>1513</v>
      </c>
      <c r="AN50">
        <v>91</v>
      </c>
      <c r="AO50">
        <f>Source1718[[#This Row],[TotalFTES]]*525/Source1718[[#This Row],[TotalScheduledHours]]</f>
        <v>12.207692307692309</v>
      </c>
    </row>
    <row r="51" spans="1:41" x14ac:dyDescent="0.25">
      <c r="A51" t="s">
        <v>1769</v>
      </c>
      <c r="B51" t="s">
        <v>32</v>
      </c>
      <c r="C51" t="s">
        <v>40</v>
      </c>
      <c r="D51" t="s">
        <v>41</v>
      </c>
      <c r="E51">
        <v>80230</v>
      </c>
      <c r="F51" t="s">
        <v>68</v>
      </c>
      <c r="G51">
        <v>9900</v>
      </c>
      <c r="H51">
        <v>201</v>
      </c>
      <c r="I51" t="s">
        <v>802</v>
      </c>
      <c r="J51" t="s">
        <v>35</v>
      </c>
      <c r="K51" t="s">
        <v>44</v>
      </c>
      <c r="L51" t="s">
        <v>72</v>
      </c>
      <c r="M51">
        <v>815</v>
      </c>
      <c r="N51">
        <v>1030</v>
      </c>
      <c r="O51" t="s">
        <v>46</v>
      </c>
      <c r="P51">
        <v>231</v>
      </c>
      <c r="Q51" t="s">
        <v>47</v>
      </c>
      <c r="R51" t="s">
        <v>38</v>
      </c>
      <c r="S51" s="1">
        <v>42968</v>
      </c>
      <c r="T51" s="1">
        <v>43031</v>
      </c>
      <c r="U51" t="s">
        <v>382</v>
      </c>
      <c r="V51" t="s">
        <v>39</v>
      </c>
      <c r="W51">
        <v>23</v>
      </c>
      <c r="X51">
        <v>9</v>
      </c>
      <c r="Y51">
        <v>40</v>
      </c>
      <c r="Z51">
        <v>22.5</v>
      </c>
      <c r="AD51">
        <v>0</v>
      </c>
      <c r="AE51">
        <v>22.5</v>
      </c>
      <c r="AF51">
        <v>0</v>
      </c>
      <c r="AG51">
        <v>0</v>
      </c>
      <c r="AH51">
        <v>0.72399999999999998</v>
      </c>
      <c r="AI51">
        <v>0.72399999999999998</v>
      </c>
      <c r="AJ51">
        <v>0.1</v>
      </c>
      <c r="AK51" t="s">
        <v>776</v>
      </c>
      <c r="AL51" t="s">
        <v>763</v>
      </c>
      <c r="AN51">
        <v>42.5</v>
      </c>
      <c r="AO51">
        <f>Source1718[[#This Row],[TotalFTES]]*525/Source1718[[#This Row],[TotalScheduledHours]]</f>
        <v>8.9435294117647057</v>
      </c>
    </row>
    <row r="52" spans="1:41" x14ac:dyDescent="0.25">
      <c r="A52" t="s">
        <v>1769</v>
      </c>
      <c r="B52" t="s">
        <v>32</v>
      </c>
      <c r="C52" t="s">
        <v>40</v>
      </c>
      <c r="D52" t="s">
        <v>41</v>
      </c>
      <c r="E52">
        <v>83188</v>
      </c>
      <c r="F52" t="s">
        <v>68</v>
      </c>
      <c r="G52">
        <v>9900</v>
      </c>
      <c r="H52">
        <v>401</v>
      </c>
      <c r="I52" t="s">
        <v>802</v>
      </c>
      <c r="J52" t="s">
        <v>35</v>
      </c>
      <c r="K52" t="s">
        <v>44</v>
      </c>
      <c r="L52" t="s">
        <v>45</v>
      </c>
      <c r="M52">
        <v>830</v>
      </c>
      <c r="N52">
        <v>1045</v>
      </c>
      <c r="O52" t="s">
        <v>55</v>
      </c>
      <c r="P52">
        <v>1103</v>
      </c>
      <c r="Q52" t="s">
        <v>56</v>
      </c>
      <c r="R52" t="s">
        <v>38</v>
      </c>
      <c r="S52" s="1">
        <v>42998</v>
      </c>
      <c r="T52" s="1">
        <v>43027</v>
      </c>
      <c r="U52" t="s">
        <v>386</v>
      </c>
      <c r="V52" t="s">
        <v>39</v>
      </c>
      <c r="W52">
        <v>34</v>
      </c>
      <c r="X52">
        <v>20</v>
      </c>
      <c r="Y52">
        <v>40</v>
      </c>
      <c r="Z52">
        <v>50</v>
      </c>
      <c r="AD52">
        <v>0</v>
      </c>
      <c r="AE52">
        <v>50</v>
      </c>
      <c r="AF52">
        <v>0</v>
      </c>
      <c r="AG52">
        <v>0</v>
      </c>
      <c r="AH52">
        <v>1.476</v>
      </c>
      <c r="AI52">
        <v>1.476</v>
      </c>
      <c r="AJ52">
        <v>0.1</v>
      </c>
      <c r="AK52" t="s">
        <v>764</v>
      </c>
      <c r="AL52" t="s">
        <v>791</v>
      </c>
      <c r="AN52">
        <v>42.5</v>
      </c>
      <c r="AO52">
        <f>Source1718[[#This Row],[TotalFTES]]*525/Source1718[[#This Row],[TotalScheduledHours]]</f>
        <v>18.232941176470586</v>
      </c>
    </row>
    <row r="53" spans="1:41" x14ac:dyDescent="0.25">
      <c r="A53" t="s">
        <v>1769</v>
      </c>
      <c r="B53" t="s">
        <v>32</v>
      </c>
      <c r="C53" t="s">
        <v>40</v>
      </c>
      <c r="D53" t="s">
        <v>41</v>
      </c>
      <c r="E53">
        <v>80226</v>
      </c>
      <c r="F53" t="s">
        <v>68</v>
      </c>
      <c r="G53">
        <v>9900</v>
      </c>
      <c r="H53">
        <v>501</v>
      </c>
      <c r="I53" t="s">
        <v>802</v>
      </c>
      <c r="J53" t="s">
        <v>76</v>
      </c>
      <c r="K53" t="s">
        <v>44</v>
      </c>
      <c r="L53" t="s">
        <v>189</v>
      </c>
      <c r="M53">
        <v>1800</v>
      </c>
      <c r="N53">
        <v>2015</v>
      </c>
      <c r="O53" t="s">
        <v>49</v>
      </c>
      <c r="P53">
        <v>516</v>
      </c>
      <c r="Q53" t="s">
        <v>51</v>
      </c>
      <c r="R53" t="s">
        <v>38</v>
      </c>
      <c r="S53" s="1">
        <v>42969</v>
      </c>
      <c r="T53" s="1">
        <v>43027</v>
      </c>
      <c r="U53" t="s">
        <v>392</v>
      </c>
      <c r="V53" t="s">
        <v>39</v>
      </c>
      <c r="W53">
        <v>58</v>
      </c>
      <c r="X53">
        <v>46</v>
      </c>
      <c r="Y53">
        <v>40</v>
      </c>
      <c r="Z53">
        <v>115</v>
      </c>
      <c r="AA53" t="s">
        <v>77</v>
      </c>
      <c r="AB53">
        <v>64</v>
      </c>
      <c r="AC53">
        <v>140</v>
      </c>
      <c r="AD53">
        <v>45.714300000000001</v>
      </c>
      <c r="AE53">
        <v>45.714300000000001</v>
      </c>
      <c r="AF53">
        <v>0</v>
      </c>
      <c r="AG53">
        <v>0</v>
      </c>
      <c r="AH53">
        <v>1.948</v>
      </c>
      <c r="AI53">
        <v>1.948</v>
      </c>
      <c r="AJ53">
        <v>0.1</v>
      </c>
      <c r="AK53" t="s">
        <v>818</v>
      </c>
      <c r="AL53" t="s">
        <v>767</v>
      </c>
      <c r="AN53">
        <v>45</v>
      </c>
      <c r="AO53">
        <f>Source1718[[#This Row],[TotalFTES]]*525/Source1718[[#This Row],[TotalScheduledHours]]</f>
        <v>22.726666666666667</v>
      </c>
    </row>
    <row r="54" spans="1:41" x14ac:dyDescent="0.25">
      <c r="A54" t="s">
        <v>1769</v>
      </c>
      <c r="B54" t="s">
        <v>32</v>
      </c>
      <c r="C54" t="s">
        <v>40</v>
      </c>
      <c r="D54" t="s">
        <v>41</v>
      </c>
      <c r="E54">
        <v>80229</v>
      </c>
      <c r="F54" t="s">
        <v>68</v>
      </c>
      <c r="G54">
        <v>9900</v>
      </c>
      <c r="H54">
        <v>701</v>
      </c>
      <c r="I54" t="s">
        <v>802</v>
      </c>
      <c r="J54" t="s">
        <v>35</v>
      </c>
      <c r="K54" t="s">
        <v>44</v>
      </c>
      <c r="L54" t="s">
        <v>72</v>
      </c>
      <c r="M54">
        <v>1300</v>
      </c>
      <c r="N54">
        <v>1515</v>
      </c>
      <c r="O54" t="s">
        <v>64</v>
      </c>
      <c r="P54">
        <v>471</v>
      </c>
      <c r="Q54" t="s">
        <v>65</v>
      </c>
      <c r="R54" t="s">
        <v>38</v>
      </c>
      <c r="S54" s="1">
        <v>42968</v>
      </c>
      <c r="T54" s="1">
        <v>43031</v>
      </c>
      <c r="U54" t="s">
        <v>384</v>
      </c>
      <c r="V54" t="s">
        <v>39</v>
      </c>
      <c r="W54">
        <v>50</v>
      </c>
      <c r="X54">
        <v>38</v>
      </c>
      <c r="Y54">
        <v>40</v>
      </c>
      <c r="Z54">
        <v>95</v>
      </c>
      <c r="AD54">
        <v>0</v>
      </c>
      <c r="AE54">
        <v>95</v>
      </c>
      <c r="AF54">
        <v>0</v>
      </c>
      <c r="AG54">
        <v>0</v>
      </c>
      <c r="AH54">
        <v>2.9129999999999998</v>
      </c>
      <c r="AI54">
        <v>2.9129999999999998</v>
      </c>
      <c r="AJ54">
        <v>0.1</v>
      </c>
      <c r="AK54" t="s">
        <v>779</v>
      </c>
      <c r="AL54" t="s">
        <v>769</v>
      </c>
      <c r="AN54">
        <v>42.5</v>
      </c>
      <c r="AO54">
        <f>Source1718[[#This Row],[TotalFTES]]*525/Source1718[[#This Row],[TotalScheduledHours]]</f>
        <v>35.984117647058817</v>
      </c>
    </row>
    <row r="55" spans="1:41" x14ac:dyDescent="0.25">
      <c r="A55" t="s">
        <v>1769</v>
      </c>
      <c r="B55" t="s">
        <v>32</v>
      </c>
      <c r="C55" t="s">
        <v>40</v>
      </c>
      <c r="D55" t="s">
        <v>41</v>
      </c>
      <c r="E55">
        <v>83189</v>
      </c>
      <c r="F55" t="s">
        <v>68</v>
      </c>
      <c r="G55">
        <v>9901</v>
      </c>
      <c r="H55">
        <v>201</v>
      </c>
      <c r="I55" t="s">
        <v>217</v>
      </c>
      <c r="J55" t="s">
        <v>35</v>
      </c>
      <c r="K55" t="s">
        <v>44</v>
      </c>
      <c r="L55" t="s">
        <v>45</v>
      </c>
      <c r="M55">
        <v>1045</v>
      </c>
      <c r="N55">
        <v>1300</v>
      </c>
      <c r="O55" t="s">
        <v>46</v>
      </c>
      <c r="P55">
        <v>231</v>
      </c>
      <c r="Q55" t="s">
        <v>47</v>
      </c>
      <c r="R55" t="s">
        <v>38</v>
      </c>
      <c r="S55" s="1">
        <v>43031</v>
      </c>
      <c r="T55" s="1">
        <v>43060</v>
      </c>
      <c r="U55" t="s">
        <v>382</v>
      </c>
      <c r="V55" t="s">
        <v>39</v>
      </c>
      <c r="W55">
        <v>18</v>
      </c>
      <c r="X55">
        <v>10</v>
      </c>
      <c r="Y55">
        <v>40</v>
      </c>
      <c r="Z55">
        <v>25</v>
      </c>
      <c r="AD55">
        <v>0</v>
      </c>
      <c r="AE55">
        <v>25</v>
      </c>
      <c r="AF55">
        <v>0</v>
      </c>
      <c r="AG55">
        <v>10</v>
      </c>
      <c r="AH55">
        <v>0.76200000000000001</v>
      </c>
      <c r="AI55">
        <v>0.76200000000000001</v>
      </c>
      <c r="AJ55">
        <v>0.1</v>
      </c>
      <c r="AK55" t="s">
        <v>770</v>
      </c>
      <c r="AL55" t="s">
        <v>763</v>
      </c>
      <c r="AN55">
        <v>45</v>
      </c>
      <c r="AO55">
        <f>Source1718[[#This Row],[TotalFTES]]*525/Source1718[[#This Row],[TotalScheduledHours]]</f>
        <v>8.89</v>
      </c>
    </row>
    <row r="56" spans="1:41" x14ac:dyDescent="0.25">
      <c r="A56" t="s">
        <v>1769</v>
      </c>
      <c r="B56" t="s">
        <v>32</v>
      </c>
      <c r="C56" t="s">
        <v>40</v>
      </c>
      <c r="D56" t="s">
        <v>41</v>
      </c>
      <c r="E56">
        <v>83127</v>
      </c>
      <c r="F56" t="s">
        <v>68</v>
      </c>
      <c r="G56">
        <v>9901</v>
      </c>
      <c r="H56">
        <v>401</v>
      </c>
      <c r="I56" t="s">
        <v>217</v>
      </c>
      <c r="J56" t="s">
        <v>35</v>
      </c>
      <c r="K56" t="s">
        <v>44</v>
      </c>
      <c r="L56" t="s">
        <v>54</v>
      </c>
      <c r="M56">
        <v>830</v>
      </c>
      <c r="N56">
        <v>1045</v>
      </c>
      <c r="O56" t="s">
        <v>55</v>
      </c>
      <c r="P56">
        <v>1103</v>
      </c>
      <c r="Q56" t="s">
        <v>56</v>
      </c>
      <c r="R56">
        <v>1</v>
      </c>
      <c r="S56" s="1">
        <v>42966</v>
      </c>
      <c r="T56" s="1">
        <v>43091</v>
      </c>
      <c r="U56" t="s">
        <v>386</v>
      </c>
      <c r="V56" t="s">
        <v>39</v>
      </c>
      <c r="W56">
        <v>25</v>
      </c>
      <c r="X56">
        <v>14</v>
      </c>
      <c r="Y56">
        <v>40</v>
      </c>
      <c r="Z56">
        <v>35</v>
      </c>
      <c r="AA56" t="s">
        <v>354</v>
      </c>
      <c r="AB56">
        <v>36</v>
      </c>
      <c r="AC56">
        <v>80</v>
      </c>
      <c r="AD56">
        <v>45</v>
      </c>
      <c r="AE56">
        <v>45</v>
      </c>
      <c r="AF56">
        <v>0</v>
      </c>
      <c r="AG56">
        <v>10</v>
      </c>
      <c r="AH56">
        <v>1.01</v>
      </c>
      <c r="AI56">
        <v>1.01</v>
      </c>
      <c r="AJ56">
        <v>0.1</v>
      </c>
      <c r="AK56" t="s">
        <v>764</v>
      </c>
      <c r="AL56" t="s">
        <v>791</v>
      </c>
      <c r="AN56">
        <v>40</v>
      </c>
      <c r="AO56">
        <f>Source1718[[#This Row],[TotalFTES]]*525/Source1718[[#This Row],[TotalScheduledHours]]</f>
        <v>13.25625</v>
      </c>
    </row>
    <row r="57" spans="1:41" x14ac:dyDescent="0.25">
      <c r="A57" t="s">
        <v>1769</v>
      </c>
      <c r="B57" t="s">
        <v>32</v>
      </c>
      <c r="C57" t="s">
        <v>40</v>
      </c>
      <c r="D57" t="s">
        <v>41</v>
      </c>
      <c r="E57">
        <v>82563</v>
      </c>
      <c r="F57" t="s">
        <v>68</v>
      </c>
      <c r="G57">
        <v>9903</v>
      </c>
      <c r="H57">
        <v>401</v>
      </c>
      <c r="I57" t="s">
        <v>218</v>
      </c>
      <c r="J57" t="s">
        <v>35</v>
      </c>
      <c r="K57" t="s">
        <v>44</v>
      </c>
      <c r="L57" t="s">
        <v>72</v>
      </c>
      <c r="M57">
        <v>1330</v>
      </c>
      <c r="N57">
        <v>1545</v>
      </c>
      <c r="O57" t="s">
        <v>55</v>
      </c>
      <c r="P57">
        <v>1202</v>
      </c>
      <c r="Q57" t="s">
        <v>56</v>
      </c>
      <c r="R57" t="s">
        <v>38</v>
      </c>
      <c r="S57" s="1">
        <v>42991</v>
      </c>
      <c r="T57" s="1">
        <v>43010</v>
      </c>
      <c r="U57" t="s">
        <v>395</v>
      </c>
      <c r="V57" t="s">
        <v>39</v>
      </c>
      <c r="W57">
        <v>29</v>
      </c>
      <c r="X57">
        <v>29</v>
      </c>
      <c r="Y57">
        <v>40</v>
      </c>
      <c r="Z57">
        <v>72.5</v>
      </c>
      <c r="AD57">
        <v>0</v>
      </c>
      <c r="AE57">
        <v>72.5</v>
      </c>
      <c r="AF57">
        <v>0</v>
      </c>
      <c r="AG57">
        <v>10</v>
      </c>
      <c r="AH57">
        <v>0.65700000000000003</v>
      </c>
      <c r="AI57">
        <v>0.65700000000000003</v>
      </c>
      <c r="AJ57">
        <v>3.4000000000000002E-2</v>
      </c>
      <c r="AK57" t="s">
        <v>924</v>
      </c>
      <c r="AL57" t="s">
        <v>780</v>
      </c>
      <c r="AN57">
        <v>15</v>
      </c>
      <c r="AO57">
        <f>Source1718[[#This Row],[TotalFTES]]*525/Source1718[[#This Row],[TotalScheduledHours]]</f>
        <v>22.995000000000001</v>
      </c>
    </row>
    <row r="58" spans="1:41" x14ac:dyDescent="0.25">
      <c r="A58" t="s">
        <v>1769</v>
      </c>
      <c r="B58" t="s">
        <v>32</v>
      </c>
      <c r="C58" t="s">
        <v>40</v>
      </c>
      <c r="D58" t="s">
        <v>41</v>
      </c>
      <c r="E58">
        <v>80233</v>
      </c>
      <c r="F58" t="s">
        <v>68</v>
      </c>
      <c r="G58">
        <v>9904</v>
      </c>
      <c r="H58">
        <v>201</v>
      </c>
      <c r="I58" t="s">
        <v>808</v>
      </c>
      <c r="J58" t="s">
        <v>35</v>
      </c>
      <c r="K58" t="s">
        <v>44</v>
      </c>
      <c r="L58" t="s">
        <v>189</v>
      </c>
      <c r="M58">
        <v>1315</v>
      </c>
      <c r="N58">
        <v>1530</v>
      </c>
      <c r="O58" t="s">
        <v>46</v>
      </c>
      <c r="P58">
        <v>231</v>
      </c>
      <c r="Q58" t="s">
        <v>47</v>
      </c>
      <c r="R58" t="s">
        <v>38</v>
      </c>
      <c r="S58" s="1">
        <v>42969</v>
      </c>
      <c r="T58" s="1">
        <v>43027</v>
      </c>
      <c r="U58" t="s">
        <v>382</v>
      </c>
      <c r="V58" t="s">
        <v>39</v>
      </c>
      <c r="W58">
        <v>22</v>
      </c>
      <c r="X58">
        <v>15</v>
      </c>
      <c r="Y58">
        <v>40</v>
      </c>
      <c r="Z58">
        <v>37.5</v>
      </c>
      <c r="AD58">
        <v>0</v>
      </c>
      <c r="AE58">
        <v>37.5</v>
      </c>
      <c r="AF58">
        <v>0</v>
      </c>
      <c r="AG58">
        <v>0</v>
      </c>
      <c r="AH58">
        <v>1.2290000000000001</v>
      </c>
      <c r="AI58">
        <v>1.2290000000000001</v>
      </c>
      <c r="AJ58">
        <v>0.1</v>
      </c>
      <c r="AK58" t="s">
        <v>762</v>
      </c>
      <c r="AL58" t="s">
        <v>763</v>
      </c>
      <c r="AN58">
        <v>45</v>
      </c>
      <c r="AO58">
        <f>Source1718[[#This Row],[TotalFTES]]*525/Source1718[[#This Row],[TotalScheduledHours]]</f>
        <v>14.338333333333335</v>
      </c>
    </row>
    <row r="59" spans="1:41" x14ac:dyDescent="0.25">
      <c r="A59" t="s">
        <v>1769</v>
      </c>
      <c r="B59" t="s">
        <v>32</v>
      </c>
      <c r="C59" t="s">
        <v>40</v>
      </c>
      <c r="D59" t="s">
        <v>41</v>
      </c>
      <c r="E59">
        <v>81675</v>
      </c>
      <c r="F59" t="s">
        <v>68</v>
      </c>
      <c r="G59">
        <v>9904</v>
      </c>
      <c r="H59">
        <v>401</v>
      </c>
      <c r="I59" t="s">
        <v>808</v>
      </c>
      <c r="J59" t="s">
        <v>76</v>
      </c>
      <c r="K59" t="s">
        <v>44</v>
      </c>
      <c r="L59" t="s">
        <v>189</v>
      </c>
      <c r="M59">
        <v>1730</v>
      </c>
      <c r="N59">
        <v>1945</v>
      </c>
      <c r="O59" t="s">
        <v>55</v>
      </c>
      <c r="P59">
        <v>1102</v>
      </c>
      <c r="Q59" t="s">
        <v>56</v>
      </c>
      <c r="R59" t="s">
        <v>38</v>
      </c>
      <c r="S59" s="1">
        <v>42969</v>
      </c>
      <c r="T59" s="1">
        <v>43027</v>
      </c>
      <c r="U59" t="s">
        <v>383</v>
      </c>
      <c r="V59" t="s">
        <v>39</v>
      </c>
      <c r="W59">
        <v>47</v>
      </c>
      <c r="X59">
        <v>44</v>
      </c>
      <c r="Y59">
        <v>40</v>
      </c>
      <c r="Z59">
        <v>110</v>
      </c>
      <c r="AD59">
        <v>0</v>
      </c>
      <c r="AE59">
        <v>110</v>
      </c>
      <c r="AF59">
        <v>0</v>
      </c>
      <c r="AG59">
        <v>0</v>
      </c>
      <c r="AH59">
        <v>2.052</v>
      </c>
      <c r="AI59">
        <v>2.052</v>
      </c>
      <c r="AJ59">
        <v>0.1</v>
      </c>
      <c r="AK59" t="s">
        <v>804</v>
      </c>
      <c r="AL59" t="s">
        <v>765</v>
      </c>
      <c r="AN59">
        <v>45</v>
      </c>
      <c r="AO59">
        <f>Source1718[[#This Row],[TotalFTES]]*525/Source1718[[#This Row],[TotalScheduledHours]]</f>
        <v>23.939999999999998</v>
      </c>
    </row>
    <row r="60" spans="1:41" x14ac:dyDescent="0.25">
      <c r="A60" t="s">
        <v>1769</v>
      </c>
      <c r="B60" t="s">
        <v>32</v>
      </c>
      <c r="C60" t="s">
        <v>40</v>
      </c>
      <c r="D60" t="s">
        <v>41</v>
      </c>
      <c r="E60">
        <v>83190</v>
      </c>
      <c r="F60" t="s">
        <v>68</v>
      </c>
      <c r="G60">
        <v>9904</v>
      </c>
      <c r="H60">
        <v>501</v>
      </c>
      <c r="I60" t="s">
        <v>808</v>
      </c>
      <c r="J60" t="s">
        <v>76</v>
      </c>
      <c r="K60" t="s">
        <v>44</v>
      </c>
      <c r="L60" t="s">
        <v>189</v>
      </c>
      <c r="M60">
        <v>1800</v>
      </c>
      <c r="N60">
        <v>2015</v>
      </c>
      <c r="O60" t="s">
        <v>49</v>
      </c>
      <c r="P60">
        <v>516</v>
      </c>
      <c r="Q60" t="s">
        <v>51</v>
      </c>
      <c r="R60" t="s">
        <v>38</v>
      </c>
      <c r="S60" s="1">
        <v>43032</v>
      </c>
      <c r="T60" s="1">
        <v>43090</v>
      </c>
      <c r="U60" t="s">
        <v>392</v>
      </c>
      <c r="V60" t="s">
        <v>39</v>
      </c>
      <c r="W60">
        <v>43</v>
      </c>
      <c r="X60">
        <v>40</v>
      </c>
      <c r="Y60">
        <v>40</v>
      </c>
      <c r="Z60">
        <v>100</v>
      </c>
      <c r="AA60" t="s">
        <v>70</v>
      </c>
      <c r="AB60">
        <v>53</v>
      </c>
      <c r="AC60">
        <v>40</v>
      </c>
      <c r="AD60">
        <v>132.5</v>
      </c>
      <c r="AE60">
        <v>132.5</v>
      </c>
      <c r="AF60">
        <v>0</v>
      </c>
      <c r="AG60">
        <v>0</v>
      </c>
      <c r="AH60">
        <v>1.4239999999999999</v>
      </c>
      <c r="AI60">
        <v>1.4239999999999999</v>
      </c>
      <c r="AJ60">
        <v>0</v>
      </c>
      <c r="AK60" t="s">
        <v>818</v>
      </c>
      <c r="AL60" t="s">
        <v>767</v>
      </c>
      <c r="AN60">
        <v>42.5</v>
      </c>
      <c r="AO60">
        <f>Source1718[[#This Row],[TotalFTES]]*525/Source1718[[#This Row],[TotalScheduledHours]]</f>
        <v>17.590588235294117</v>
      </c>
    </row>
    <row r="61" spans="1:41" x14ac:dyDescent="0.25">
      <c r="A61" t="s">
        <v>1769</v>
      </c>
      <c r="B61" t="s">
        <v>32</v>
      </c>
      <c r="C61" t="s">
        <v>40</v>
      </c>
      <c r="D61" t="s">
        <v>41</v>
      </c>
      <c r="E61">
        <v>81678</v>
      </c>
      <c r="F61" t="s">
        <v>68</v>
      </c>
      <c r="G61">
        <v>9904</v>
      </c>
      <c r="H61">
        <v>701</v>
      </c>
      <c r="I61" t="s">
        <v>808</v>
      </c>
      <c r="J61" t="s">
        <v>35</v>
      </c>
      <c r="K61" t="s">
        <v>44</v>
      </c>
      <c r="L61" t="s">
        <v>72</v>
      </c>
      <c r="M61">
        <v>1300</v>
      </c>
      <c r="N61">
        <v>1515</v>
      </c>
      <c r="O61" t="s">
        <v>64</v>
      </c>
      <c r="P61">
        <v>471</v>
      </c>
      <c r="Q61" t="s">
        <v>65</v>
      </c>
      <c r="R61" t="s">
        <v>38</v>
      </c>
      <c r="S61" s="1">
        <v>43033</v>
      </c>
      <c r="T61" s="1">
        <v>43089</v>
      </c>
      <c r="U61" t="s">
        <v>384</v>
      </c>
      <c r="V61" t="s">
        <v>39</v>
      </c>
      <c r="W61">
        <v>47</v>
      </c>
      <c r="X61">
        <v>28</v>
      </c>
      <c r="Y61">
        <v>40</v>
      </c>
      <c r="Z61">
        <v>70</v>
      </c>
      <c r="AD61">
        <v>0</v>
      </c>
      <c r="AE61">
        <v>70</v>
      </c>
      <c r="AF61">
        <v>0</v>
      </c>
      <c r="AG61">
        <v>0</v>
      </c>
      <c r="AH61">
        <v>2.3519999999999999</v>
      </c>
      <c r="AI61">
        <v>2.3519999999999999</v>
      </c>
      <c r="AJ61">
        <v>0.1</v>
      </c>
      <c r="AK61" t="s">
        <v>779</v>
      </c>
      <c r="AL61" t="s">
        <v>769</v>
      </c>
      <c r="AN61">
        <v>42.5</v>
      </c>
      <c r="AO61">
        <f>Source1718[[#This Row],[TotalFTES]]*525/Source1718[[#This Row],[TotalScheduledHours]]</f>
        <v>29.054117647058824</v>
      </c>
    </row>
    <row r="62" spans="1:41" x14ac:dyDescent="0.25">
      <c r="A62" t="s">
        <v>1769</v>
      </c>
      <c r="B62" t="s">
        <v>32</v>
      </c>
      <c r="C62" t="s">
        <v>40</v>
      </c>
      <c r="D62" t="s">
        <v>41</v>
      </c>
      <c r="E62">
        <v>80235</v>
      </c>
      <c r="F62" t="s">
        <v>68</v>
      </c>
      <c r="G62">
        <v>9905</v>
      </c>
      <c r="H62">
        <v>201</v>
      </c>
      <c r="I62" t="s">
        <v>78</v>
      </c>
      <c r="J62" t="s">
        <v>35</v>
      </c>
      <c r="K62" t="s">
        <v>44</v>
      </c>
      <c r="L62" t="s">
        <v>45</v>
      </c>
      <c r="M62">
        <v>815</v>
      </c>
      <c r="N62">
        <v>1030</v>
      </c>
      <c r="O62" t="s">
        <v>46</v>
      </c>
      <c r="P62">
        <v>228</v>
      </c>
      <c r="Q62" t="s">
        <v>47</v>
      </c>
      <c r="R62" t="s">
        <v>38</v>
      </c>
      <c r="S62" s="1">
        <v>42968</v>
      </c>
      <c r="T62" s="1">
        <v>42997</v>
      </c>
      <c r="U62" t="s">
        <v>397</v>
      </c>
      <c r="V62" t="s">
        <v>39</v>
      </c>
      <c r="W62">
        <v>27</v>
      </c>
      <c r="X62">
        <v>27</v>
      </c>
      <c r="Y62">
        <v>40</v>
      </c>
      <c r="Z62">
        <v>67.5</v>
      </c>
      <c r="AD62">
        <v>0</v>
      </c>
      <c r="AE62">
        <v>67.5</v>
      </c>
      <c r="AF62">
        <v>0</v>
      </c>
      <c r="AG62">
        <v>0</v>
      </c>
      <c r="AH62">
        <v>1.51</v>
      </c>
      <c r="AI62">
        <v>1.51</v>
      </c>
      <c r="AJ62">
        <v>0.1</v>
      </c>
      <c r="AK62" t="s">
        <v>776</v>
      </c>
      <c r="AL62" t="s">
        <v>810</v>
      </c>
      <c r="AN62">
        <v>42.5</v>
      </c>
      <c r="AO62">
        <f>Source1718[[#This Row],[TotalFTES]]*525/Source1718[[#This Row],[TotalScheduledHours]]</f>
        <v>18.652941176470588</v>
      </c>
    </row>
    <row r="63" spans="1:41" x14ac:dyDescent="0.25">
      <c r="A63" t="s">
        <v>1769</v>
      </c>
      <c r="B63" t="s">
        <v>32</v>
      </c>
      <c r="C63" t="s">
        <v>40</v>
      </c>
      <c r="D63" t="s">
        <v>41</v>
      </c>
      <c r="E63">
        <v>83191</v>
      </c>
      <c r="F63" t="s">
        <v>68</v>
      </c>
      <c r="G63">
        <v>9905</v>
      </c>
      <c r="H63">
        <v>401</v>
      </c>
      <c r="I63" t="s">
        <v>78</v>
      </c>
      <c r="J63" t="s">
        <v>35</v>
      </c>
      <c r="K63" t="s">
        <v>44</v>
      </c>
      <c r="L63" t="s">
        <v>189</v>
      </c>
      <c r="M63">
        <v>1500</v>
      </c>
      <c r="N63">
        <v>1715</v>
      </c>
      <c r="O63" t="s">
        <v>55</v>
      </c>
      <c r="P63">
        <v>1102</v>
      </c>
      <c r="Q63" t="s">
        <v>56</v>
      </c>
      <c r="R63" t="s">
        <v>38</v>
      </c>
      <c r="S63" s="1">
        <v>42969</v>
      </c>
      <c r="T63" s="1">
        <v>43027</v>
      </c>
      <c r="U63" t="s">
        <v>383</v>
      </c>
      <c r="V63" t="s">
        <v>39</v>
      </c>
      <c r="W63">
        <v>35</v>
      </c>
      <c r="X63">
        <v>32</v>
      </c>
      <c r="Y63">
        <v>40</v>
      </c>
      <c r="Z63">
        <v>80</v>
      </c>
      <c r="AD63">
        <v>0</v>
      </c>
      <c r="AE63">
        <v>80</v>
      </c>
      <c r="AF63">
        <v>0</v>
      </c>
      <c r="AG63">
        <v>0</v>
      </c>
      <c r="AH63">
        <v>1.643</v>
      </c>
      <c r="AI63">
        <v>1.643</v>
      </c>
      <c r="AJ63">
        <v>0.1</v>
      </c>
      <c r="AK63" t="s">
        <v>803</v>
      </c>
      <c r="AL63" t="s">
        <v>765</v>
      </c>
      <c r="AN63">
        <v>45</v>
      </c>
      <c r="AO63">
        <f>Source1718[[#This Row],[TotalFTES]]*525/Source1718[[#This Row],[TotalScheduledHours]]</f>
        <v>19.168333333333333</v>
      </c>
    </row>
    <row r="64" spans="1:41" x14ac:dyDescent="0.25">
      <c r="A64" t="s">
        <v>1769</v>
      </c>
      <c r="B64" t="s">
        <v>32</v>
      </c>
      <c r="C64" t="s">
        <v>40</v>
      </c>
      <c r="D64" t="s">
        <v>41</v>
      </c>
      <c r="E64">
        <v>80234</v>
      </c>
      <c r="F64" t="s">
        <v>68</v>
      </c>
      <c r="G64">
        <v>9905</v>
      </c>
      <c r="H64">
        <v>501</v>
      </c>
      <c r="I64" t="s">
        <v>78</v>
      </c>
      <c r="J64" t="s">
        <v>35</v>
      </c>
      <c r="K64" t="s">
        <v>44</v>
      </c>
      <c r="L64" t="s">
        <v>54</v>
      </c>
      <c r="M64">
        <v>830</v>
      </c>
      <c r="N64">
        <v>1045</v>
      </c>
      <c r="O64" t="s">
        <v>49</v>
      </c>
      <c r="P64" t="s">
        <v>59</v>
      </c>
      <c r="Q64" t="s">
        <v>51</v>
      </c>
      <c r="R64">
        <v>1</v>
      </c>
      <c r="S64" s="1">
        <v>42966</v>
      </c>
      <c r="T64" s="1">
        <v>43091</v>
      </c>
      <c r="U64" t="s">
        <v>404</v>
      </c>
      <c r="V64" t="s">
        <v>39</v>
      </c>
      <c r="W64">
        <v>37</v>
      </c>
      <c r="X64">
        <v>10</v>
      </c>
      <c r="Y64">
        <v>40</v>
      </c>
      <c r="Z64">
        <v>25</v>
      </c>
      <c r="AD64">
        <v>0</v>
      </c>
      <c r="AE64">
        <v>25</v>
      </c>
      <c r="AF64">
        <v>0</v>
      </c>
      <c r="AG64">
        <v>0</v>
      </c>
      <c r="AH64">
        <v>0.748</v>
      </c>
      <c r="AI64">
        <v>0.748</v>
      </c>
      <c r="AJ64">
        <v>0.1</v>
      </c>
      <c r="AK64" t="s">
        <v>764</v>
      </c>
      <c r="AL64" t="s">
        <v>773</v>
      </c>
      <c r="AN64">
        <v>40</v>
      </c>
      <c r="AO64">
        <f>Source1718[[#This Row],[TotalFTES]]*525/Source1718[[#This Row],[TotalScheduledHours]]</f>
        <v>9.817499999999999</v>
      </c>
    </row>
    <row r="65" spans="1:41" x14ac:dyDescent="0.25">
      <c r="A65" t="s">
        <v>1769</v>
      </c>
      <c r="B65" t="s">
        <v>32</v>
      </c>
      <c r="C65" t="s">
        <v>40</v>
      </c>
      <c r="D65" t="s">
        <v>41</v>
      </c>
      <c r="E65">
        <v>82124</v>
      </c>
      <c r="F65" t="s">
        <v>68</v>
      </c>
      <c r="G65">
        <v>9905</v>
      </c>
      <c r="H65">
        <v>701</v>
      </c>
      <c r="I65" t="s">
        <v>78</v>
      </c>
      <c r="J65" t="s">
        <v>35</v>
      </c>
      <c r="K65" t="s">
        <v>44</v>
      </c>
      <c r="L65" t="s">
        <v>189</v>
      </c>
      <c r="M65">
        <v>1030</v>
      </c>
      <c r="N65">
        <v>1245</v>
      </c>
      <c r="O65" t="s">
        <v>64</v>
      </c>
      <c r="P65">
        <v>470</v>
      </c>
      <c r="Q65" t="s">
        <v>65</v>
      </c>
      <c r="R65" t="s">
        <v>38</v>
      </c>
      <c r="S65" s="1">
        <v>42969</v>
      </c>
      <c r="T65" s="1">
        <v>43027</v>
      </c>
      <c r="U65" t="s">
        <v>702</v>
      </c>
      <c r="V65" t="s">
        <v>39</v>
      </c>
      <c r="W65">
        <v>41</v>
      </c>
      <c r="X65">
        <v>36</v>
      </c>
      <c r="Y65">
        <v>40</v>
      </c>
      <c r="Z65">
        <v>90</v>
      </c>
      <c r="AD65">
        <v>0</v>
      </c>
      <c r="AE65">
        <v>90</v>
      </c>
      <c r="AF65">
        <v>0</v>
      </c>
      <c r="AG65">
        <v>0</v>
      </c>
      <c r="AH65">
        <v>1.47</v>
      </c>
      <c r="AI65">
        <v>1.47</v>
      </c>
      <c r="AJ65">
        <v>0.1</v>
      </c>
      <c r="AK65" t="s">
        <v>766</v>
      </c>
      <c r="AL65" t="s">
        <v>795</v>
      </c>
      <c r="AN65">
        <v>45</v>
      </c>
      <c r="AO65">
        <f>Source1718[[#This Row],[TotalFTES]]*525/Source1718[[#This Row],[TotalScheduledHours]]</f>
        <v>17.149999999999999</v>
      </c>
    </row>
    <row r="66" spans="1:41" x14ac:dyDescent="0.25">
      <c r="A66" t="s">
        <v>1769</v>
      </c>
      <c r="B66" t="s">
        <v>32</v>
      </c>
      <c r="C66" t="s">
        <v>40</v>
      </c>
      <c r="D66" t="s">
        <v>41</v>
      </c>
      <c r="E66">
        <v>81649</v>
      </c>
      <c r="F66" t="s">
        <v>68</v>
      </c>
      <c r="G66">
        <v>9905</v>
      </c>
      <c r="H66">
        <v>702</v>
      </c>
      <c r="I66" t="s">
        <v>78</v>
      </c>
      <c r="J66" t="s">
        <v>76</v>
      </c>
      <c r="K66" t="s">
        <v>44</v>
      </c>
      <c r="L66" t="s">
        <v>72</v>
      </c>
      <c r="M66">
        <v>1830</v>
      </c>
      <c r="N66">
        <v>2045</v>
      </c>
      <c r="O66" t="s">
        <v>64</v>
      </c>
      <c r="P66">
        <v>470</v>
      </c>
      <c r="Q66" t="s">
        <v>65</v>
      </c>
      <c r="R66" t="s">
        <v>38</v>
      </c>
      <c r="S66" s="1">
        <v>42968</v>
      </c>
      <c r="T66" s="1">
        <v>43031</v>
      </c>
      <c r="U66" t="s">
        <v>404</v>
      </c>
      <c r="V66" t="s">
        <v>39</v>
      </c>
      <c r="W66">
        <v>31</v>
      </c>
      <c r="X66">
        <v>29</v>
      </c>
      <c r="Y66">
        <v>40</v>
      </c>
      <c r="Z66">
        <v>72.5</v>
      </c>
      <c r="AA66" t="s">
        <v>353</v>
      </c>
      <c r="AB66">
        <v>31</v>
      </c>
      <c r="AC66">
        <v>80</v>
      </c>
      <c r="AD66">
        <v>38.75</v>
      </c>
      <c r="AE66">
        <v>38.75</v>
      </c>
      <c r="AF66">
        <v>0</v>
      </c>
      <c r="AG66">
        <v>0</v>
      </c>
      <c r="AH66">
        <v>0.97099999999999997</v>
      </c>
      <c r="AI66">
        <v>0.97099999999999997</v>
      </c>
      <c r="AJ66">
        <v>0.1</v>
      </c>
      <c r="AK66" t="s">
        <v>811</v>
      </c>
      <c r="AL66" t="s">
        <v>795</v>
      </c>
      <c r="AN66">
        <v>42.5</v>
      </c>
      <c r="AO66">
        <f>Source1718[[#This Row],[TotalFTES]]*525/Source1718[[#This Row],[TotalScheduledHours]]</f>
        <v>11.994705882352941</v>
      </c>
    </row>
    <row r="67" spans="1:41" x14ac:dyDescent="0.25">
      <c r="A67" t="s">
        <v>1769</v>
      </c>
      <c r="B67" t="s">
        <v>32</v>
      </c>
      <c r="C67" t="s">
        <v>40</v>
      </c>
      <c r="D67" t="s">
        <v>41</v>
      </c>
      <c r="E67">
        <v>82568</v>
      </c>
      <c r="F67" t="s">
        <v>68</v>
      </c>
      <c r="G67">
        <v>9908</v>
      </c>
      <c r="H67">
        <v>401</v>
      </c>
      <c r="I67" t="s">
        <v>220</v>
      </c>
      <c r="J67" t="s">
        <v>76</v>
      </c>
      <c r="K67" t="s">
        <v>44</v>
      </c>
      <c r="L67" t="s">
        <v>72</v>
      </c>
      <c r="M67">
        <v>1730</v>
      </c>
      <c r="N67">
        <v>1945</v>
      </c>
      <c r="O67" t="s">
        <v>55</v>
      </c>
      <c r="P67">
        <v>1103</v>
      </c>
      <c r="Q67" t="s">
        <v>56</v>
      </c>
      <c r="R67" t="s">
        <v>38</v>
      </c>
      <c r="S67" s="1">
        <v>42968</v>
      </c>
      <c r="T67" s="1">
        <v>43031</v>
      </c>
      <c r="U67" t="s">
        <v>392</v>
      </c>
      <c r="V67" t="s">
        <v>39</v>
      </c>
      <c r="W67">
        <v>15</v>
      </c>
      <c r="X67">
        <v>14</v>
      </c>
      <c r="Y67">
        <v>40</v>
      </c>
      <c r="Z67">
        <v>35</v>
      </c>
      <c r="AA67" t="s">
        <v>356</v>
      </c>
      <c r="AB67">
        <v>22</v>
      </c>
      <c r="AC67">
        <v>40</v>
      </c>
      <c r="AD67">
        <v>55</v>
      </c>
      <c r="AE67">
        <v>55</v>
      </c>
      <c r="AF67">
        <v>0</v>
      </c>
      <c r="AG67">
        <v>10</v>
      </c>
      <c r="AH67">
        <v>0.81</v>
      </c>
      <c r="AI67">
        <v>0.81</v>
      </c>
      <c r="AJ67">
        <v>0.1</v>
      </c>
      <c r="AK67" t="s">
        <v>804</v>
      </c>
      <c r="AL67" t="s">
        <v>791</v>
      </c>
      <c r="AN67">
        <v>42.5</v>
      </c>
      <c r="AO67">
        <f>Source1718[[#This Row],[TotalFTES]]*525/Source1718[[#This Row],[TotalScheduledHours]]</f>
        <v>10.005882352941176</v>
      </c>
    </row>
    <row r="68" spans="1:41" x14ac:dyDescent="0.25">
      <c r="A68" t="s">
        <v>1769</v>
      </c>
      <c r="B68" t="s">
        <v>32</v>
      </c>
      <c r="C68" t="s">
        <v>40</v>
      </c>
      <c r="D68" t="s">
        <v>41</v>
      </c>
      <c r="E68">
        <v>82566</v>
      </c>
      <c r="F68" t="s">
        <v>68</v>
      </c>
      <c r="G68">
        <v>9908</v>
      </c>
      <c r="H68">
        <v>501</v>
      </c>
      <c r="I68" t="s">
        <v>220</v>
      </c>
      <c r="J68" t="s">
        <v>35</v>
      </c>
      <c r="K68" t="s">
        <v>44</v>
      </c>
      <c r="L68" t="s">
        <v>74</v>
      </c>
      <c r="M68">
        <v>830</v>
      </c>
      <c r="N68">
        <v>1045</v>
      </c>
      <c r="O68" t="s">
        <v>49</v>
      </c>
      <c r="P68">
        <v>516</v>
      </c>
      <c r="Q68" t="s">
        <v>51</v>
      </c>
      <c r="R68">
        <v>1</v>
      </c>
      <c r="S68" s="1">
        <v>42966</v>
      </c>
      <c r="T68" s="1">
        <v>43091</v>
      </c>
      <c r="U68" t="s">
        <v>406</v>
      </c>
      <c r="V68" t="s">
        <v>39</v>
      </c>
      <c r="W68">
        <v>35</v>
      </c>
      <c r="X68">
        <v>35</v>
      </c>
      <c r="Y68">
        <v>40</v>
      </c>
      <c r="Z68">
        <v>87.5</v>
      </c>
      <c r="AD68">
        <v>0</v>
      </c>
      <c r="AE68">
        <v>87.5</v>
      </c>
      <c r="AF68">
        <v>0</v>
      </c>
      <c r="AG68">
        <v>10</v>
      </c>
      <c r="AH68">
        <v>0.752</v>
      </c>
      <c r="AI68">
        <v>0.752</v>
      </c>
      <c r="AJ68">
        <v>0.1</v>
      </c>
      <c r="AK68" t="s">
        <v>764</v>
      </c>
      <c r="AL68" t="s">
        <v>767</v>
      </c>
      <c r="AN68">
        <v>40</v>
      </c>
      <c r="AO68">
        <f>Source1718[[#This Row],[TotalFTES]]*525/Source1718[[#This Row],[TotalScheduledHours]]</f>
        <v>9.870000000000001</v>
      </c>
    </row>
    <row r="69" spans="1:41" x14ac:dyDescent="0.25">
      <c r="A69" t="s">
        <v>1769</v>
      </c>
      <c r="B69" t="s">
        <v>32</v>
      </c>
      <c r="C69" t="s">
        <v>40</v>
      </c>
      <c r="D69" t="s">
        <v>41</v>
      </c>
      <c r="E69">
        <v>81959</v>
      </c>
      <c r="F69" t="s">
        <v>68</v>
      </c>
      <c r="G69">
        <v>9908</v>
      </c>
      <c r="H69">
        <v>701</v>
      </c>
      <c r="I69" t="s">
        <v>220</v>
      </c>
      <c r="J69" t="s">
        <v>35</v>
      </c>
      <c r="K69" t="s">
        <v>44</v>
      </c>
      <c r="L69" t="s">
        <v>45</v>
      </c>
      <c r="M69">
        <v>1030</v>
      </c>
      <c r="N69">
        <v>1245</v>
      </c>
      <c r="O69" t="s">
        <v>64</v>
      </c>
      <c r="P69">
        <v>476</v>
      </c>
      <c r="Q69" t="s">
        <v>65</v>
      </c>
      <c r="R69" t="s">
        <v>38</v>
      </c>
      <c r="S69" s="1">
        <v>42968</v>
      </c>
      <c r="T69" s="1">
        <v>42997</v>
      </c>
      <c r="U69" t="s">
        <v>390</v>
      </c>
      <c r="V69" t="s">
        <v>39</v>
      </c>
      <c r="W69">
        <v>31</v>
      </c>
      <c r="X69">
        <v>31</v>
      </c>
      <c r="Y69">
        <v>40</v>
      </c>
      <c r="Z69">
        <v>77.5</v>
      </c>
      <c r="AD69">
        <v>0</v>
      </c>
      <c r="AE69">
        <v>77.5</v>
      </c>
      <c r="AF69">
        <v>0</v>
      </c>
      <c r="AG69">
        <v>0</v>
      </c>
      <c r="AH69">
        <v>2.5329999999999999</v>
      </c>
      <c r="AI69">
        <v>2.5329999999999999</v>
      </c>
      <c r="AJ69">
        <v>0.1</v>
      </c>
      <c r="AK69" t="s">
        <v>766</v>
      </c>
      <c r="AL69" t="s">
        <v>789</v>
      </c>
      <c r="AN69">
        <v>42.5</v>
      </c>
      <c r="AO69">
        <f>Source1718[[#This Row],[TotalFTES]]*525/Source1718[[#This Row],[TotalScheduledHours]]</f>
        <v>31.290000000000003</v>
      </c>
    </row>
    <row r="70" spans="1:41" x14ac:dyDescent="0.25">
      <c r="A70" t="s">
        <v>1769</v>
      </c>
      <c r="B70" t="s">
        <v>32</v>
      </c>
      <c r="C70" t="s">
        <v>40</v>
      </c>
      <c r="D70" t="s">
        <v>41</v>
      </c>
      <c r="E70">
        <v>83003</v>
      </c>
      <c r="F70" t="s">
        <v>68</v>
      </c>
      <c r="G70">
        <v>9908</v>
      </c>
      <c r="H70">
        <v>702</v>
      </c>
      <c r="I70" t="s">
        <v>220</v>
      </c>
      <c r="J70" t="s">
        <v>35</v>
      </c>
      <c r="K70" t="s">
        <v>44</v>
      </c>
      <c r="L70" t="s">
        <v>45</v>
      </c>
      <c r="M70">
        <v>1030</v>
      </c>
      <c r="N70">
        <v>1245</v>
      </c>
      <c r="O70" t="s">
        <v>64</v>
      </c>
      <c r="P70">
        <v>476</v>
      </c>
      <c r="Q70" t="s">
        <v>65</v>
      </c>
      <c r="R70" t="s">
        <v>38</v>
      </c>
      <c r="S70" s="1">
        <v>42998</v>
      </c>
      <c r="T70" s="1">
        <v>43027</v>
      </c>
      <c r="U70" t="s">
        <v>390</v>
      </c>
      <c r="V70" t="s">
        <v>39</v>
      </c>
      <c r="W70">
        <v>29</v>
      </c>
      <c r="X70">
        <v>29</v>
      </c>
      <c r="Y70">
        <v>40</v>
      </c>
      <c r="Z70">
        <v>72.5</v>
      </c>
      <c r="AD70">
        <v>0</v>
      </c>
      <c r="AE70">
        <v>72.5</v>
      </c>
      <c r="AF70">
        <v>0</v>
      </c>
      <c r="AG70">
        <v>10</v>
      </c>
      <c r="AH70">
        <v>2.09</v>
      </c>
      <c r="AI70">
        <v>2.09</v>
      </c>
      <c r="AJ70">
        <v>0.1</v>
      </c>
      <c r="AK70" t="s">
        <v>766</v>
      </c>
      <c r="AL70" t="s">
        <v>789</v>
      </c>
      <c r="AN70">
        <v>42.5</v>
      </c>
      <c r="AO70">
        <f>Source1718[[#This Row],[TotalFTES]]*525/Source1718[[#This Row],[TotalScheduledHours]]</f>
        <v>25.817647058823528</v>
      </c>
    </row>
    <row r="71" spans="1:41" x14ac:dyDescent="0.25">
      <c r="A71" t="s">
        <v>1769</v>
      </c>
      <c r="B71" t="s">
        <v>32</v>
      </c>
      <c r="C71" t="s">
        <v>40</v>
      </c>
      <c r="D71" t="s">
        <v>41</v>
      </c>
      <c r="E71">
        <v>81960</v>
      </c>
      <c r="F71" t="s">
        <v>68</v>
      </c>
      <c r="G71">
        <v>9908</v>
      </c>
      <c r="H71">
        <v>703</v>
      </c>
      <c r="I71" t="s">
        <v>220</v>
      </c>
      <c r="J71" t="s">
        <v>35</v>
      </c>
      <c r="K71" t="s">
        <v>44</v>
      </c>
      <c r="L71" t="s">
        <v>45</v>
      </c>
      <c r="M71">
        <v>800</v>
      </c>
      <c r="N71">
        <v>1015</v>
      </c>
      <c r="O71" t="s">
        <v>64</v>
      </c>
      <c r="P71">
        <v>476</v>
      </c>
      <c r="Q71" t="s">
        <v>65</v>
      </c>
      <c r="R71" t="s">
        <v>38</v>
      </c>
      <c r="S71" s="1">
        <v>43031</v>
      </c>
      <c r="T71" s="1">
        <v>43060</v>
      </c>
      <c r="U71" t="s">
        <v>390</v>
      </c>
      <c r="V71" t="s">
        <v>39</v>
      </c>
      <c r="W71">
        <v>22</v>
      </c>
      <c r="X71">
        <v>22</v>
      </c>
      <c r="Y71">
        <v>40</v>
      </c>
      <c r="Z71">
        <v>55</v>
      </c>
      <c r="AD71">
        <v>0</v>
      </c>
      <c r="AE71">
        <v>55</v>
      </c>
      <c r="AF71">
        <v>0</v>
      </c>
      <c r="AG71">
        <v>0</v>
      </c>
      <c r="AH71">
        <v>1.59</v>
      </c>
      <c r="AI71">
        <v>1.59</v>
      </c>
      <c r="AJ71">
        <v>0.1</v>
      </c>
      <c r="AK71" t="s">
        <v>809</v>
      </c>
      <c r="AL71" t="s">
        <v>789</v>
      </c>
      <c r="AN71">
        <v>45</v>
      </c>
      <c r="AO71">
        <f>Source1718[[#This Row],[TotalFTES]]*525/Source1718[[#This Row],[TotalScheduledHours]]</f>
        <v>18.55</v>
      </c>
    </row>
    <row r="72" spans="1:41" x14ac:dyDescent="0.25">
      <c r="A72" t="s">
        <v>1769</v>
      </c>
      <c r="B72" t="s">
        <v>32</v>
      </c>
      <c r="C72" t="s">
        <v>40</v>
      </c>
      <c r="D72" t="s">
        <v>41</v>
      </c>
      <c r="E72">
        <v>82091</v>
      </c>
      <c r="F72" t="s">
        <v>68</v>
      </c>
      <c r="G72">
        <v>9908</v>
      </c>
      <c r="H72">
        <v>704</v>
      </c>
      <c r="I72" t="s">
        <v>220</v>
      </c>
      <c r="J72" t="s">
        <v>35</v>
      </c>
      <c r="K72" t="s">
        <v>44</v>
      </c>
      <c r="L72" t="s">
        <v>45</v>
      </c>
      <c r="M72">
        <v>800</v>
      </c>
      <c r="N72">
        <v>1015</v>
      </c>
      <c r="O72" t="s">
        <v>64</v>
      </c>
      <c r="P72">
        <v>476</v>
      </c>
      <c r="Q72" t="s">
        <v>65</v>
      </c>
      <c r="R72" t="s">
        <v>38</v>
      </c>
      <c r="S72" s="1">
        <v>43061</v>
      </c>
      <c r="T72" s="1">
        <v>43090</v>
      </c>
      <c r="U72" t="s">
        <v>390</v>
      </c>
      <c r="V72" t="s">
        <v>39</v>
      </c>
      <c r="W72">
        <v>21</v>
      </c>
      <c r="X72">
        <v>21</v>
      </c>
      <c r="Y72">
        <v>40</v>
      </c>
      <c r="Z72">
        <v>52.5</v>
      </c>
      <c r="AD72">
        <v>0</v>
      </c>
      <c r="AE72">
        <v>52.5</v>
      </c>
      <c r="AF72">
        <v>0</v>
      </c>
      <c r="AG72">
        <v>0</v>
      </c>
      <c r="AH72">
        <v>1.448</v>
      </c>
      <c r="AI72">
        <v>1.448</v>
      </c>
      <c r="AJ72">
        <v>0.1</v>
      </c>
      <c r="AK72" t="s">
        <v>809</v>
      </c>
      <c r="AL72" t="s">
        <v>789</v>
      </c>
      <c r="AN72">
        <v>42.5</v>
      </c>
      <c r="AO72">
        <f>Source1718[[#This Row],[TotalFTES]]*525/Source1718[[#This Row],[TotalScheduledHours]]</f>
        <v>17.887058823529411</v>
      </c>
    </row>
    <row r="73" spans="1:41" x14ac:dyDescent="0.25">
      <c r="A73" t="s">
        <v>1769</v>
      </c>
      <c r="B73" t="s">
        <v>32</v>
      </c>
      <c r="C73" t="s">
        <v>40</v>
      </c>
      <c r="D73" t="s">
        <v>41</v>
      </c>
      <c r="E73">
        <v>83118</v>
      </c>
      <c r="F73" t="s">
        <v>68</v>
      </c>
      <c r="G73">
        <v>9909</v>
      </c>
      <c r="H73">
        <v>201</v>
      </c>
      <c r="I73" t="s">
        <v>815</v>
      </c>
      <c r="J73" t="s">
        <v>35</v>
      </c>
      <c r="K73" t="s">
        <v>44</v>
      </c>
      <c r="L73" t="s">
        <v>189</v>
      </c>
      <c r="M73">
        <v>1315</v>
      </c>
      <c r="N73">
        <v>1530</v>
      </c>
      <c r="O73" t="s">
        <v>46</v>
      </c>
      <c r="P73">
        <v>231</v>
      </c>
      <c r="Q73" t="s">
        <v>47</v>
      </c>
      <c r="R73" t="s">
        <v>38</v>
      </c>
      <c r="S73" s="1">
        <v>43032</v>
      </c>
      <c r="T73" s="1">
        <v>43090</v>
      </c>
      <c r="U73" t="s">
        <v>382</v>
      </c>
      <c r="V73" t="s">
        <v>39</v>
      </c>
      <c r="W73">
        <v>21</v>
      </c>
      <c r="X73">
        <v>17</v>
      </c>
      <c r="Y73">
        <v>40</v>
      </c>
      <c r="Z73">
        <v>42.5</v>
      </c>
      <c r="AD73">
        <v>0</v>
      </c>
      <c r="AE73">
        <v>42.5</v>
      </c>
      <c r="AF73">
        <v>0</v>
      </c>
      <c r="AG73">
        <v>10</v>
      </c>
      <c r="AH73">
        <v>0.93799999999999994</v>
      </c>
      <c r="AI73">
        <v>0.93799999999999994</v>
      </c>
      <c r="AJ73">
        <v>0.1</v>
      </c>
      <c r="AK73" t="s">
        <v>762</v>
      </c>
      <c r="AL73" t="s">
        <v>763</v>
      </c>
      <c r="AN73">
        <v>42.5</v>
      </c>
      <c r="AO73">
        <f>Source1718[[#This Row],[TotalFTES]]*525/Source1718[[#This Row],[TotalScheduledHours]]</f>
        <v>11.587058823529411</v>
      </c>
    </row>
    <row r="74" spans="1:41" x14ac:dyDescent="0.25">
      <c r="A74" t="s">
        <v>1769</v>
      </c>
      <c r="B74" t="s">
        <v>32</v>
      </c>
      <c r="C74" t="s">
        <v>40</v>
      </c>
      <c r="D74" t="s">
        <v>41</v>
      </c>
      <c r="E74">
        <v>83119</v>
      </c>
      <c r="F74" t="s">
        <v>68</v>
      </c>
      <c r="G74">
        <v>9909</v>
      </c>
      <c r="H74">
        <v>401</v>
      </c>
      <c r="I74" t="s">
        <v>815</v>
      </c>
      <c r="J74" t="s">
        <v>76</v>
      </c>
      <c r="K74" t="s">
        <v>44</v>
      </c>
      <c r="L74" t="s">
        <v>189</v>
      </c>
      <c r="M74">
        <v>1730</v>
      </c>
      <c r="N74">
        <v>1945</v>
      </c>
      <c r="O74" t="s">
        <v>55</v>
      </c>
      <c r="P74">
        <v>1102</v>
      </c>
      <c r="Q74" t="s">
        <v>56</v>
      </c>
      <c r="R74" t="s">
        <v>38</v>
      </c>
      <c r="S74" s="1">
        <v>43032</v>
      </c>
      <c r="T74" s="1">
        <v>43090</v>
      </c>
      <c r="U74" t="s">
        <v>383</v>
      </c>
      <c r="V74" t="s">
        <v>39</v>
      </c>
      <c r="W74">
        <v>50</v>
      </c>
      <c r="X74">
        <v>47</v>
      </c>
      <c r="Y74">
        <v>40</v>
      </c>
      <c r="Z74">
        <v>117.5</v>
      </c>
      <c r="AD74">
        <v>0</v>
      </c>
      <c r="AE74">
        <v>117.5</v>
      </c>
      <c r="AF74">
        <v>0</v>
      </c>
      <c r="AG74">
        <v>10</v>
      </c>
      <c r="AH74">
        <v>1.7050000000000001</v>
      </c>
      <c r="AI74">
        <v>1.7050000000000001</v>
      </c>
      <c r="AJ74">
        <v>0.1</v>
      </c>
      <c r="AK74" t="s">
        <v>804</v>
      </c>
      <c r="AL74" t="s">
        <v>765</v>
      </c>
      <c r="AN74">
        <v>42.5</v>
      </c>
      <c r="AO74">
        <f>Source1718[[#This Row],[TotalFTES]]*525/Source1718[[#This Row],[TotalScheduledHours]]</f>
        <v>21.061764705882354</v>
      </c>
    </row>
    <row r="75" spans="1:41" x14ac:dyDescent="0.25">
      <c r="A75" t="s">
        <v>1769</v>
      </c>
      <c r="B75" t="s">
        <v>32</v>
      </c>
      <c r="C75" t="s">
        <v>40</v>
      </c>
      <c r="D75" t="s">
        <v>41</v>
      </c>
      <c r="E75">
        <v>83192</v>
      </c>
      <c r="F75" t="s">
        <v>68</v>
      </c>
      <c r="G75">
        <v>9910</v>
      </c>
      <c r="H75">
        <v>201</v>
      </c>
      <c r="I75" t="s">
        <v>222</v>
      </c>
      <c r="J75" t="s">
        <v>35</v>
      </c>
      <c r="K75" t="s">
        <v>44</v>
      </c>
      <c r="L75" t="s">
        <v>45</v>
      </c>
      <c r="M75">
        <v>1045</v>
      </c>
      <c r="N75">
        <v>1300</v>
      </c>
      <c r="O75" t="s">
        <v>46</v>
      </c>
      <c r="P75">
        <v>231</v>
      </c>
      <c r="Q75" t="s">
        <v>47</v>
      </c>
      <c r="R75" t="s">
        <v>38</v>
      </c>
      <c r="S75" s="1">
        <v>43061</v>
      </c>
      <c r="T75" s="1">
        <v>43090</v>
      </c>
      <c r="U75" t="s">
        <v>382</v>
      </c>
      <c r="V75" t="s">
        <v>39</v>
      </c>
      <c r="W75">
        <v>13</v>
      </c>
      <c r="X75">
        <v>10</v>
      </c>
      <c r="Y75">
        <v>40</v>
      </c>
      <c r="Z75">
        <v>25</v>
      </c>
      <c r="AD75">
        <v>0</v>
      </c>
      <c r="AE75">
        <v>25</v>
      </c>
      <c r="AF75">
        <v>0</v>
      </c>
      <c r="AG75">
        <v>0</v>
      </c>
      <c r="AH75">
        <v>0.433</v>
      </c>
      <c r="AI75">
        <v>0.433</v>
      </c>
      <c r="AJ75">
        <v>0.1</v>
      </c>
      <c r="AK75" t="s">
        <v>770</v>
      </c>
      <c r="AL75" t="s">
        <v>763</v>
      </c>
      <c r="AN75">
        <v>42.5</v>
      </c>
      <c r="AO75">
        <f>Source1718[[#This Row],[TotalFTES]]*525/Source1718[[#This Row],[TotalScheduledHours]]</f>
        <v>5.3488235294117645</v>
      </c>
    </row>
    <row r="76" spans="1:41" x14ac:dyDescent="0.25">
      <c r="A76" t="s">
        <v>1769</v>
      </c>
      <c r="B76" t="s">
        <v>32</v>
      </c>
      <c r="C76" t="s">
        <v>40</v>
      </c>
      <c r="D76" t="s">
        <v>41</v>
      </c>
      <c r="E76">
        <v>82886</v>
      </c>
      <c r="F76" t="s">
        <v>68</v>
      </c>
      <c r="G76">
        <v>9912</v>
      </c>
      <c r="H76">
        <v>401</v>
      </c>
      <c r="I76" t="s">
        <v>163</v>
      </c>
      <c r="J76" t="s">
        <v>35</v>
      </c>
      <c r="K76" t="s">
        <v>44</v>
      </c>
      <c r="L76" t="s">
        <v>72</v>
      </c>
      <c r="M76">
        <v>1330</v>
      </c>
      <c r="N76">
        <v>1545</v>
      </c>
      <c r="O76" t="s">
        <v>55</v>
      </c>
      <c r="P76">
        <v>1202</v>
      </c>
      <c r="Q76" t="s">
        <v>56</v>
      </c>
      <c r="R76" t="s">
        <v>38</v>
      </c>
      <c r="S76" s="1">
        <v>42968</v>
      </c>
      <c r="T76" s="1">
        <v>42989</v>
      </c>
      <c r="U76" t="s">
        <v>395</v>
      </c>
      <c r="V76" t="s">
        <v>39</v>
      </c>
      <c r="W76">
        <v>33</v>
      </c>
      <c r="X76">
        <v>33</v>
      </c>
      <c r="Y76">
        <v>40</v>
      </c>
      <c r="Z76">
        <v>82.5</v>
      </c>
      <c r="AD76">
        <v>0</v>
      </c>
      <c r="AE76">
        <v>82.5</v>
      </c>
      <c r="AF76">
        <v>0</v>
      </c>
      <c r="AG76">
        <v>10</v>
      </c>
      <c r="AH76">
        <v>0.752</v>
      </c>
      <c r="AI76">
        <v>0.752</v>
      </c>
      <c r="AJ76">
        <v>3.4299999999999997E-2</v>
      </c>
      <c r="AK76" t="s">
        <v>924</v>
      </c>
      <c r="AL76" t="s">
        <v>780</v>
      </c>
      <c r="AN76">
        <v>15</v>
      </c>
      <c r="AO76">
        <f>Source1718[[#This Row],[TotalFTES]]*525/Source1718[[#This Row],[TotalScheduledHours]]</f>
        <v>26.32</v>
      </c>
    </row>
    <row r="77" spans="1:41" x14ac:dyDescent="0.25">
      <c r="A77" t="s">
        <v>1769</v>
      </c>
      <c r="B77" t="s">
        <v>32</v>
      </c>
      <c r="C77" t="s">
        <v>40</v>
      </c>
      <c r="D77" t="s">
        <v>41</v>
      </c>
      <c r="E77">
        <v>82887</v>
      </c>
      <c r="F77" t="s">
        <v>68</v>
      </c>
      <c r="G77">
        <v>9917</v>
      </c>
      <c r="H77">
        <v>1</v>
      </c>
      <c r="I77" t="s">
        <v>402</v>
      </c>
      <c r="J77" t="s">
        <v>35</v>
      </c>
      <c r="K77" t="s">
        <v>44</v>
      </c>
      <c r="L77" t="s">
        <v>189</v>
      </c>
      <c r="M77">
        <v>1030</v>
      </c>
      <c r="N77">
        <v>1245</v>
      </c>
      <c r="O77" t="s">
        <v>49</v>
      </c>
      <c r="P77" t="s">
        <v>59</v>
      </c>
      <c r="Q77" t="s">
        <v>51</v>
      </c>
      <c r="R77" t="s">
        <v>38</v>
      </c>
      <c r="S77" s="1">
        <v>42969</v>
      </c>
      <c r="T77" s="1">
        <v>43027</v>
      </c>
      <c r="U77" t="s">
        <v>388</v>
      </c>
      <c r="V77" t="s">
        <v>39</v>
      </c>
      <c r="W77">
        <v>50</v>
      </c>
      <c r="X77">
        <v>31</v>
      </c>
      <c r="Y77">
        <v>40</v>
      </c>
      <c r="Z77">
        <v>77.5</v>
      </c>
      <c r="AD77">
        <v>0</v>
      </c>
      <c r="AE77">
        <v>77.5</v>
      </c>
      <c r="AF77">
        <v>0</v>
      </c>
      <c r="AG77">
        <v>10</v>
      </c>
      <c r="AH77">
        <v>2.4329999999999998</v>
      </c>
      <c r="AI77">
        <v>2.4329999999999998</v>
      </c>
      <c r="AJ77">
        <v>0.1</v>
      </c>
      <c r="AK77" t="s">
        <v>766</v>
      </c>
      <c r="AL77" t="s">
        <v>773</v>
      </c>
      <c r="AN77">
        <v>45</v>
      </c>
      <c r="AO77">
        <f>Source1718[[#This Row],[TotalFTES]]*525/Source1718[[#This Row],[TotalScheduledHours]]</f>
        <v>28.384999999999994</v>
      </c>
    </row>
    <row r="78" spans="1:41" x14ac:dyDescent="0.25">
      <c r="A78" t="s">
        <v>1769</v>
      </c>
      <c r="B78" t="s">
        <v>32</v>
      </c>
      <c r="C78" t="s">
        <v>40</v>
      </c>
      <c r="D78" t="s">
        <v>41</v>
      </c>
      <c r="E78">
        <v>83129</v>
      </c>
      <c r="F78" t="s">
        <v>68</v>
      </c>
      <c r="G78">
        <v>9917</v>
      </c>
      <c r="H78">
        <v>201</v>
      </c>
      <c r="I78" t="s">
        <v>402</v>
      </c>
      <c r="J78" t="s">
        <v>35</v>
      </c>
      <c r="K78" t="s">
        <v>44</v>
      </c>
      <c r="L78" t="s">
        <v>45</v>
      </c>
      <c r="M78">
        <v>1045</v>
      </c>
      <c r="N78">
        <v>1300</v>
      </c>
      <c r="O78" t="s">
        <v>46</v>
      </c>
      <c r="P78">
        <v>228</v>
      </c>
      <c r="Q78" t="s">
        <v>47</v>
      </c>
      <c r="R78" t="s">
        <v>38</v>
      </c>
      <c r="S78" s="1">
        <v>42998</v>
      </c>
      <c r="T78" s="1">
        <v>43027</v>
      </c>
      <c r="U78" t="s">
        <v>397</v>
      </c>
      <c r="V78" t="s">
        <v>39</v>
      </c>
      <c r="W78">
        <v>30</v>
      </c>
      <c r="X78">
        <v>29</v>
      </c>
      <c r="Y78">
        <v>40</v>
      </c>
      <c r="Z78">
        <v>72.5</v>
      </c>
      <c r="AD78">
        <v>0</v>
      </c>
      <c r="AE78">
        <v>72.5</v>
      </c>
      <c r="AF78">
        <v>0</v>
      </c>
      <c r="AG78">
        <v>10</v>
      </c>
      <c r="AH78">
        <v>1.7430000000000001</v>
      </c>
      <c r="AI78">
        <v>1.7430000000000001</v>
      </c>
      <c r="AJ78">
        <v>0.1</v>
      </c>
      <c r="AK78" t="s">
        <v>770</v>
      </c>
      <c r="AL78" t="s">
        <v>810</v>
      </c>
      <c r="AN78">
        <v>42.5</v>
      </c>
      <c r="AO78">
        <f>Source1718[[#This Row],[TotalFTES]]*525/Source1718[[#This Row],[TotalScheduledHours]]</f>
        <v>21.531176470588235</v>
      </c>
    </row>
    <row r="79" spans="1:41" x14ac:dyDescent="0.25">
      <c r="A79" t="s">
        <v>1769</v>
      </c>
      <c r="B79" t="s">
        <v>32</v>
      </c>
      <c r="C79" t="s">
        <v>40</v>
      </c>
      <c r="D79" t="s">
        <v>41</v>
      </c>
      <c r="E79">
        <v>82888</v>
      </c>
      <c r="F79" t="s">
        <v>68</v>
      </c>
      <c r="G79">
        <v>9917</v>
      </c>
      <c r="H79">
        <v>701</v>
      </c>
      <c r="I79" t="s">
        <v>402</v>
      </c>
      <c r="J79" t="s">
        <v>35</v>
      </c>
      <c r="K79" t="s">
        <v>44</v>
      </c>
      <c r="L79" t="s">
        <v>72</v>
      </c>
      <c r="M79">
        <v>1300</v>
      </c>
      <c r="N79">
        <v>1515</v>
      </c>
      <c r="O79" t="s">
        <v>64</v>
      </c>
      <c r="P79">
        <v>475</v>
      </c>
      <c r="Q79" t="s">
        <v>65</v>
      </c>
      <c r="R79" t="s">
        <v>38</v>
      </c>
      <c r="S79" s="1">
        <v>43033</v>
      </c>
      <c r="T79" s="1">
        <v>43089</v>
      </c>
      <c r="U79" t="s">
        <v>398</v>
      </c>
      <c r="V79" t="s">
        <v>39</v>
      </c>
      <c r="W79">
        <v>27</v>
      </c>
      <c r="X79">
        <v>26</v>
      </c>
      <c r="Y79">
        <v>40</v>
      </c>
      <c r="Z79">
        <v>65</v>
      </c>
      <c r="AD79">
        <v>0</v>
      </c>
      <c r="AE79">
        <v>65</v>
      </c>
      <c r="AF79">
        <v>0</v>
      </c>
      <c r="AG79">
        <v>10</v>
      </c>
      <c r="AH79">
        <v>0.83299999999999996</v>
      </c>
      <c r="AI79">
        <v>0.83299999999999996</v>
      </c>
      <c r="AJ79">
        <v>0.1</v>
      </c>
      <c r="AK79" t="s">
        <v>779</v>
      </c>
      <c r="AL79" t="s">
        <v>816</v>
      </c>
      <c r="AN79">
        <v>42.5</v>
      </c>
      <c r="AO79">
        <f>Source1718[[#This Row],[TotalFTES]]*525/Source1718[[#This Row],[TotalScheduledHours]]</f>
        <v>10.29</v>
      </c>
    </row>
    <row r="80" spans="1:41" x14ac:dyDescent="0.25">
      <c r="A80" t="s">
        <v>1769</v>
      </c>
      <c r="B80" t="s">
        <v>32</v>
      </c>
      <c r="C80" t="s">
        <v>40</v>
      </c>
      <c r="D80" t="s">
        <v>41</v>
      </c>
      <c r="E80">
        <v>83130</v>
      </c>
      <c r="F80" t="s">
        <v>68</v>
      </c>
      <c r="G80">
        <v>9918</v>
      </c>
      <c r="H80">
        <v>201</v>
      </c>
      <c r="I80" t="s">
        <v>403</v>
      </c>
      <c r="J80" t="s">
        <v>35</v>
      </c>
      <c r="K80" t="s">
        <v>44</v>
      </c>
      <c r="L80" t="s">
        <v>45</v>
      </c>
      <c r="M80">
        <v>1045</v>
      </c>
      <c r="N80">
        <v>1300</v>
      </c>
      <c r="O80" t="s">
        <v>46</v>
      </c>
      <c r="P80">
        <v>228</v>
      </c>
      <c r="Q80" t="s">
        <v>47</v>
      </c>
      <c r="R80" t="s">
        <v>38</v>
      </c>
      <c r="S80" s="1">
        <v>43031</v>
      </c>
      <c r="T80" s="1">
        <v>43060</v>
      </c>
      <c r="U80" t="s">
        <v>397</v>
      </c>
      <c r="V80" t="s">
        <v>39</v>
      </c>
      <c r="W80">
        <v>24</v>
      </c>
      <c r="X80">
        <v>23</v>
      </c>
      <c r="Y80">
        <v>40</v>
      </c>
      <c r="Z80">
        <v>57.5</v>
      </c>
      <c r="AD80">
        <v>0</v>
      </c>
      <c r="AE80">
        <v>57.5</v>
      </c>
      <c r="AF80">
        <v>0</v>
      </c>
      <c r="AG80">
        <v>10</v>
      </c>
      <c r="AH80">
        <v>1.405</v>
      </c>
      <c r="AI80">
        <v>1.405</v>
      </c>
      <c r="AJ80">
        <v>0.1</v>
      </c>
      <c r="AK80" t="s">
        <v>770</v>
      </c>
      <c r="AL80" t="s">
        <v>810</v>
      </c>
      <c r="AN80">
        <v>45</v>
      </c>
      <c r="AO80">
        <f>Source1718[[#This Row],[TotalFTES]]*525/Source1718[[#This Row],[TotalScheduledHours]]</f>
        <v>16.391666666666666</v>
      </c>
    </row>
    <row r="81" spans="1:41" x14ac:dyDescent="0.25">
      <c r="A81" t="s">
        <v>1769</v>
      </c>
      <c r="B81" t="s">
        <v>32</v>
      </c>
      <c r="C81" t="s">
        <v>40</v>
      </c>
      <c r="D81" t="s">
        <v>41</v>
      </c>
      <c r="E81">
        <v>82889</v>
      </c>
      <c r="F81" t="s">
        <v>68</v>
      </c>
      <c r="G81">
        <v>9918</v>
      </c>
      <c r="H81">
        <v>501</v>
      </c>
      <c r="I81" t="s">
        <v>403</v>
      </c>
      <c r="J81" t="s">
        <v>35</v>
      </c>
      <c r="K81" t="s">
        <v>44</v>
      </c>
      <c r="L81" t="s">
        <v>189</v>
      </c>
      <c r="M81">
        <v>1030</v>
      </c>
      <c r="N81">
        <v>1245</v>
      </c>
      <c r="O81" t="s">
        <v>49</v>
      </c>
      <c r="P81" t="s">
        <v>59</v>
      </c>
      <c r="Q81" t="s">
        <v>51</v>
      </c>
      <c r="R81" t="s">
        <v>38</v>
      </c>
      <c r="S81" s="1">
        <v>43032</v>
      </c>
      <c r="T81" s="1">
        <v>43090</v>
      </c>
      <c r="U81" t="s">
        <v>388</v>
      </c>
      <c r="V81" t="s">
        <v>39</v>
      </c>
      <c r="W81">
        <v>57</v>
      </c>
      <c r="X81">
        <v>55</v>
      </c>
      <c r="Y81">
        <v>40</v>
      </c>
      <c r="Z81">
        <v>137.5</v>
      </c>
      <c r="AD81">
        <v>0</v>
      </c>
      <c r="AE81">
        <v>137.5</v>
      </c>
      <c r="AF81">
        <v>0</v>
      </c>
      <c r="AG81">
        <v>10</v>
      </c>
      <c r="AH81">
        <v>1.6950000000000001</v>
      </c>
      <c r="AI81">
        <v>1.6950000000000001</v>
      </c>
      <c r="AJ81">
        <v>0.1</v>
      </c>
      <c r="AK81" t="s">
        <v>766</v>
      </c>
      <c r="AL81" t="s">
        <v>773</v>
      </c>
      <c r="AN81">
        <v>42.5</v>
      </c>
      <c r="AO81">
        <f>Source1718[[#This Row],[TotalFTES]]*525/Source1718[[#This Row],[TotalScheduledHours]]</f>
        <v>20.938235294117646</v>
      </c>
    </row>
    <row r="82" spans="1:41" x14ac:dyDescent="0.25">
      <c r="A82" t="s">
        <v>1769</v>
      </c>
      <c r="B82" t="s">
        <v>32</v>
      </c>
      <c r="C82" t="s">
        <v>40</v>
      </c>
      <c r="D82" t="s">
        <v>41</v>
      </c>
      <c r="E82">
        <v>82890</v>
      </c>
      <c r="F82" t="s">
        <v>68</v>
      </c>
      <c r="G82">
        <v>9918</v>
      </c>
      <c r="H82">
        <v>701</v>
      </c>
      <c r="I82" t="s">
        <v>403</v>
      </c>
      <c r="J82" t="s">
        <v>35</v>
      </c>
      <c r="K82" t="s">
        <v>44</v>
      </c>
      <c r="L82" t="s">
        <v>72</v>
      </c>
      <c r="M82">
        <v>1300</v>
      </c>
      <c r="N82">
        <v>1515</v>
      </c>
      <c r="O82" t="s">
        <v>64</v>
      </c>
      <c r="P82">
        <v>475</v>
      </c>
      <c r="Q82" t="s">
        <v>65</v>
      </c>
      <c r="R82" t="s">
        <v>38</v>
      </c>
      <c r="S82" s="1">
        <v>42968</v>
      </c>
      <c r="T82" s="1">
        <v>43031</v>
      </c>
      <c r="U82" t="s">
        <v>398</v>
      </c>
      <c r="V82" t="s">
        <v>39</v>
      </c>
      <c r="W82">
        <v>22</v>
      </c>
      <c r="X82">
        <v>20</v>
      </c>
      <c r="Y82">
        <v>40</v>
      </c>
      <c r="Z82">
        <v>50</v>
      </c>
      <c r="AD82">
        <v>0</v>
      </c>
      <c r="AE82">
        <v>50</v>
      </c>
      <c r="AF82">
        <v>0</v>
      </c>
      <c r="AG82">
        <v>10</v>
      </c>
      <c r="AH82">
        <v>0.83799999999999997</v>
      </c>
      <c r="AI82">
        <v>0.83799999999999997</v>
      </c>
      <c r="AJ82">
        <v>0.1</v>
      </c>
      <c r="AK82" t="s">
        <v>779</v>
      </c>
      <c r="AL82" t="s">
        <v>816</v>
      </c>
      <c r="AN82">
        <v>42.5</v>
      </c>
      <c r="AO82">
        <f>Source1718[[#This Row],[TotalFTES]]*525/Source1718[[#This Row],[TotalScheduledHours]]</f>
        <v>10.351764705882353</v>
      </c>
    </row>
    <row r="83" spans="1:41" x14ac:dyDescent="0.25">
      <c r="A83" t="s">
        <v>1769</v>
      </c>
      <c r="B83" t="s">
        <v>32</v>
      </c>
      <c r="C83" t="s">
        <v>40</v>
      </c>
      <c r="D83" t="s">
        <v>41</v>
      </c>
      <c r="E83">
        <v>83131</v>
      </c>
      <c r="F83" t="s">
        <v>68</v>
      </c>
      <c r="G83">
        <v>9919</v>
      </c>
      <c r="H83">
        <v>201</v>
      </c>
      <c r="I83" t="s">
        <v>817</v>
      </c>
      <c r="J83" t="s">
        <v>35</v>
      </c>
      <c r="K83" t="s">
        <v>44</v>
      </c>
      <c r="L83" t="s">
        <v>45</v>
      </c>
      <c r="M83">
        <v>1045</v>
      </c>
      <c r="N83">
        <v>1300</v>
      </c>
      <c r="O83" t="s">
        <v>46</v>
      </c>
      <c r="P83">
        <v>228</v>
      </c>
      <c r="Q83" t="s">
        <v>47</v>
      </c>
      <c r="R83" t="s">
        <v>38</v>
      </c>
      <c r="S83" s="1">
        <v>43061</v>
      </c>
      <c r="T83" s="1">
        <v>43090</v>
      </c>
      <c r="U83" t="s">
        <v>397</v>
      </c>
      <c r="V83" t="s">
        <v>39</v>
      </c>
      <c r="W83">
        <v>21</v>
      </c>
      <c r="X83">
        <v>20</v>
      </c>
      <c r="Y83">
        <v>40</v>
      </c>
      <c r="Z83">
        <v>50</v>
      </c>
      <c r="AD83">
        <v>0</v>
      </c>
      <c r="AE83">
        <v>50</v>
      </c>
      <c r="AF83">
        <v>0</v>
      </c>
      <c r="AG83">
        <v>10</v>
      </c>
      <c r="AH83">
        <v>1.3140000000000001</v>
      </c>
      <c r="AI83">
        <v>1.3140000000000001</v>
      </c>
      <c r="AJ83">
        <v>0.1</v>
      </c>
      <c r="AK83" t="s">
        <v>770</v>
      </c>
      <c r="AL83" t="s">
        <v>810</v>
      </c>
      <c r="AN83">
        <v>42.5</v>
      </c>
      <c r="AO83">
        <f>Source1718[[#This Row],[TotalFTES]]*525/Source1718[[#This Row],[TotalScheduledHours]]</f>
        <v>16.231764705882352</v>
      </c>
    </row>
    <row r="84" spans="1:41" x14ac:dyDescent="0.25">
      <c r="A84" t="s">
        <v>1769</v>
      </c>
      <c r="B84" t="s">
        <v>32</v>
      </c>
      <c r="C84" t="s">
        <v>40</v>
      </c>
      <c r="D84" t="s">
        <v>41</v>
      </c>
      <c r="E84">
        <v>82892</v>
      </c>
      <c r="F84" t="s">
        <v>68</v>
      </c>
      <c r="G84">
        <v>9921</v>
      </c>
      <c r="H84">
        <v>201</v>
      </c>
      <c r="I84" t="s">
        <v>80</v>
      </c>
      <c r="J84" t="s">
        <v>35</v>
      </c>
      <c r="K84" t="s">
        <v>44</v>
      </c>
      <c r="L84" t="s">
        <v>45</v>
      </c>
      <c r="M84">
        <v>1045</v>
      </c>
      <c r="N84">
        <v>1300</v>
      </c>
      <c r="O84" t="s">
        <v>46</v>
      </c>
      <c r="P84">
        <v>228</v>
      </c>
      <c r="Q84" t="s">
        <v>47</v>
      </c>
      <c r="R84" t="s">
        <v>38</v>
      </c>
      <c r="S84" s="1">
        <v>42968</v>
      </c>
      <c r="T84" s="1">
        <v>42997</v>
      </c>
      <c r="U84" t="s">
        <v>397</v>
      </c>
      <c r="V84" t="s">
        <v>39</v>
      </c>
      <c r="W84">
        <v>25</v>
      </c>
      <c r="X84">
        <v>24</v>
      </c>
      <c r="Y84">
        <v>40</v>
      </c>
      <c r="Z84">
        <v>60</v>
      </c>
      <c r="AD84">
        <v>0</v>
      </c>
      <c r="AE84">
        <v>60</v>
      </c>
      <c r="AF84">
        <v>0</v>
      </c>
      <c r="AG84">
        <v>10</v>
      </c>
      <c r="AH84">
        <v>1.419</v>
      </c>
      <c r="AI84">
        <v>1.419</v>
      </c>
      <c r="AJ84">
        <v>0.1</v>
      </c>
      <c r="AK84" t="s">
        <v>770</v>
      </c>
      <c r="AL84" t="s">
        <v>810</v>
      </c>
      <c r="AN84">
        <v>42.5</v>
      </c>
      <c r="AO84">
        <f>Source1718[[#This Row],[TotalFTES]]*525/Source1718[[#This Row],[TotalScheduledHours]]</f>
        <v>17.528823529411767</v>
      </c>
    </row>
    <row r="85" spans="1:41" x14ac:dyDescent="0.25">
      <c r="A85" t="s">
        <v>1769</v>
      </c>
      <c r="B85" t="s">
        <v>32</v>
      </c>
      <c r="C85" t="s">
        <v>40</v>
      </c>
      <c r="D85" t="s">
        <v>41</v>
      </c>
      <c r="E85">
        <v>81504</v>
      </c>
      <c r="F85" t="s">
        <v>68</v>
      </c>
      <c r="G85">
        <v>9921</v>
      </c>
      <c r="H85">
        <v>501</v>
      </c>
      <c r="I85" t="s">
        <v>80</v>
      </c>
      <c r="J85" t="s">
        <v>35</v>
      </c>
      <c r="K85" t="s">
        <v>44</v>
      </c>
      <c r="L85" t="s">
        <v>54</v>
      </c>
      <c r="M85">
        <v>830</v>
      </c>
      <c r="N85">
        <v>1045</v>
      </c>
      <c r="O85" t="s">
        <v>49</v>
      </c>
      <c r="P85">
        <v>516</v>
      </c>
      <c r="Q85" t="s">
        <v>51</v>
      </c>
      <c r="R85">
        <v>1</v>
      </c>
      <c r="S85" s="1">
        <v>42966</v>
      </c>
      <c r="T85" s="1">
        <v>43091</v>
      </c>
      <c r="U85" t="s">
        <v>400</v>
      </c>
      <c r="V85" t="s">
        <v>39</v>
      </c>
      <c r="W85">
        <v>23</v>
      </c>
      <c r="X85">
        <v>13</v>
      </c>
      <c r="Y85">
        <v>40</v>
      </c>
      <c r="Z85">
        <v>32.5</v>
      </c>
      <c r="AD85">
        <v>0</v>
      </c>
      <c r="AE85">
        <v>32.5</v>
      </c>
      <c r="AF85">
        <v>0</v>
      </c>
      <c r="AG85">
        <v>0</v>
      </c>
      <c r="AH85">
        <v>0.76200000000000001</v>
      </c>
      <c r="AI85">
        <v>0.76200000000000001</v>
      </c>
      <c r="AJ85">
        <v>0.1</v>
      </c>
      <c r="AK85" t="s">
        <v>764</v>
      </c>
      <c r="AL85" t="s">
        <v>767</v>
      </c>
      <c r="AN85">
        <v>40</v>
      </c>
      <c r="AO85">
        <f>Source1718[[#This Row],[TotalFTES]]*525/Source1718[[#This Row],[TotalScheduledHours]]</f>
        <v>10.001250000000001</v>
      </c>
    </row>
    <row r="86" spans="1:41" x14ac:dyDescent="0.25">
      <c r="A86" t="s">
        <v>1769</v>
      </c>
      <c r="B86" t="s">
        <v>32</v>
      </c>
      <c r="C86" t="s">
        <v>40</v>
      </c>
      <c r="D86" t="s">
        <v>41</v>
      </c>
      <c r="E86">
        <v>82298</v>
      </c>
      <c r="F86" t="s">
        <v>68</v>
      </c>
      <c r="G86">
        <v>9921</v>
      </c>
      <c r="H86">
        <v>701</v>
      </c>
      <c r="I86" t="s">
        <v>80</v>
      </c>
      <c r="J86" t="s">
        <v>35</v>
      </c>
      <c r="K86" t="s">
        <v>44</v>
      </c>
      <c r="L86" t="s">
        <v>189</v>
      </c>
      <c r="M86">
        <v>1030</v>
      </c>
      <c r="N86">
        <v>1245</v>
      </c>
      <c r="O86" t="s">
        <v>64</v>
      </c>
      <c r="P86">
        <v>470</v>
      </c>
      <c r="Q86" t="s">
        <v>65</v>
      </c>
      <c r="R86" t="s">
        <v>38</v>
      </c>
      <c r="S86" s="1">
        <v>43032</v>
      </c>
      <c r="T86" s="1">
        <v>43090</v>
      </c>
      <c r="U86" t="s">
        <v>702</v>
      </c>
      <c r="V86" t="s">
        <v>39</v>
      </c>
      <c r="W86">
        <v>43</v>
      </c>
      <c r="X86">
        <v>41</v>
      </c>
      <c r="Y86">
        <v>40</v>
      </c>
      <c r="Z86">
        <v>102.5</v>
      </c>
      <c r="AD86">
        <v>0</v>
      </c>
      <c r="AE86">
        <v>102.5</v>
      </c>
      <c r="AF86">
        <v>0</v>
      </c>
      <c r="AG86">
        <v>0</v>
      </c>
      <c r="AH86">
        <v>1.1140000000000001</v>
      </c>
      <c r="AI86">
        <v>1.1140000000000001</v>
      </c>
      <c r="AJ86">
        <v>0.1</v>
      </c>
      <c r="AK86" t="s">
        <v>766</v>
      </c>
      <c r="AL86" t="s">
        <v>795</v>
      </c>
      <c r="AN86">
        <v>42.5</v>
      </c>
      <c r="AO86">
        <f>Source1718[[#This Row],[TotalFTES]]*525/Source1718[[#This Row],[TotalScheduledHours]]</f>
        <v>13.761176470588236</v>
      </c>
    </row>
    <row r="87" spans="1:41" x14ac:dyDescent="0.25">
      <c r="A87" t="s">
        <v>1769</v>
      </c>
      <c r="B87" t="s">
        <v>32</v>
      </c>
      <c r="C87" t="s">
        <v>40</v>
      </c>
      <c r="D87" t="s">
        <v>41</v>
      </c>
      <c r="E87">
        <v>82893</v>
      </c>
      <c r="F87" t="s">
        <v>68</v>
      </c>
      <c r="G87">
        <v>9921</v>
      </c>
      <c r="H87">
        <v>702</v>
      </c>
      <c r="I87" t="s">
        <v>80</v>
      </c>
      <c r="J87" t="s">
        <v>76</v>
      </c>
      <c r="K87" t="s">
        <v>44</v>
      </c>
      <c r="L87" t="s">
        <v>72</v>
      </c>
      <c r="M87">
        <v>1830</v>
      </c>
      <c r="N87">
        <v>2045</v>
      </c>
      <c r="O87" t="s">
        <v>64</v>
      </c>
      <c r="P87">
        <v>470</v>
      </c>
      <c r="Q87" t="s">
        <v>65</v>
      </c>
      <c r="R87" t="s">
        <v>38</v>
      </c>
      <c r="S87" s="1">
        <v>43033</v>
      </c>
      <c r="T87" s="1">
        <v>43089</v>
      </c>
      <c r="U87" t="s">
        <v>404</v>
      </c>
      <c r="V87" t="s">
        <v>39</v>
      </c>
      <c r="W87">
        <v>23</v>
      </c>
      <c r="X87">
        <v>22</v>
      </c>
      <c r="Y87">
        <v>40</v>
      </c>
      <c r="Z87">
        <v>55</v>
      </c>
      <c r="AA87" t="s">
        <v>355</v>
      </c>
      <c r="AB87">
        <v>24</v>
      </c>
      <c r="AC87">
        <v>80</v>
      </c>
      <c r="AD87">
        <v>30</v>
      </c>
      <c r="AE87">
        <v>30</v>
      </c>
      <c r="AF87">
        <v>0</v>
      </c>
      <c r="AG87">
        <v>10</v>
      </c>
      <c r="AH87">
        <v>0.72399999999999998</v>
      </c>
      <c r="AI87">
        <v>0.72399999999999998</v>
      </c>
      <c r="AJ87">
        <v>0.1</v>
      </c>
      <c r="AK87" t="s">
        <v>811</v>
      </c>
      <c r="AL87" t="s">
        <v>795</v>
      </c>
      <c r="AN87">
        <v>42.5</v>
      </c>
      <c r="AO87">
        <f>Source1718[[#This Row],[TotalFTES]]*525/Source1718[[#This Row],[TotalScheduledHours]]</f>
        <v>8.9435294117647057</v>
      </c>
    </row>
    <row r="88" spans="1:41" x14ac:dyDescent="0.25">
      <c r="A88" t="s">
        <v>1769</v>
      </c>
      <c r="B88" t="s">
        <v>32</v>
      </c>
      <c r="C88" t="s">
        <v>40</v>
      </c>
      <c r="D88" t="s">
        <v>41</v>
      </c>
      <c r="E88">
        <v>82992</v>
      </c>
      <c r="F88" t="s">
        <v>68</v>
      </c>
      <c r="G88">
        <v>9922</v>
      </c>
      <c r="H88">
        <v>501</v>
      </c>
      <c r="I88" t="s">
        <v>223</v>
      </c>
      <c r="J88" t="s">
        <v>35</v>
      </c>
      <c r="K88" t="s">
        <v>44</v>
      </c>
      <c r="L88" t="s">
        <v>54</v>
      </c>
      <c r="M88">
        <v>1100</v>
      </c>
      <c r="N88">
        <v>1315</v>
      </c>
      <c r="O88" t="s">
        <v>49</v>
      </c>
      <c r="P88">
        <v>516</v>
      </c>
      <c r="Q88" t="s">
        <v>51</v>
      </c>
      <c r="R88">
        <v>1</v>
      </c>
      <c r="S88" s="1">
        <v>42966</v>
      </c>
      <c r="T88" s="1">
        <v>43091</v>
      </c>
      <c r="U88" t="s">
        <v>401</v>
      </c>
      <c r="V88" t="s">
        <v>39</v>
      </c>
      <c r="W88">
        <v>30</v>
      </c>
      <c r="X88">
        <v>23</v>
      </c>
      <c r="Y88">
        <v>40</v>
      </c>
      <c r="Z88">
        <v>57.5</v>
      </c>
      <c r="AD88">
        <v>0</v>
      </c>
      <c r="AE88">
        <v>57.5</v>
      </c>
      <c r="AF88">
        <v>0</v>
      </c>
      <c r="AG88">
        <v>10</v>
      </c>
      <c r="AH88">
        <v>0.83799999999999997</v>
      </c>
      <c r="AI88">
        <v>0.83799999999999997</v>
      </c>
      <c r="AJ88">
        <v>0.1</v>
      </c>
      <c r="AK88" t="s">
        <v>768</v>
      </c>
      <c r="AL88" t="s">
        <v>767</v>
      </c>
      <c r="AN88">
        <v>40</v>
      </c>
      <c r="AO88">
        <f>Source1718[[#This Row],[TotalFTES]]*525/Source1718[[#This Row],[TotalScheduledHours]]</f>
        <v>10.998749999999999</v>
      </c>
    </row>
    <row r="89" spans="1:41" x14ac:dyDescent="0.25">
      <c r="A89" t="s">
        <v>1769</v>
      </c>
      <c r="B89" t="s">
        <v>32</v>
      </c>
      <c r="C89" t="s">
        <v>40</v>
      </c>
      <c r="D89" t="s">
        <v>41</v>
      </c>
      <c r="E89">
        <v>82894</v>
      </c>
      <c r="F89" t="s">
        <v>68</v>
      </c>
      <c r="G89">
        <v>9922</v>
      </c>
      <c r="H89">
        <v>701</v>
      </c>
      <c r="I89" t="s">
        <v>223</v>
      </c>
      <c r="J89" t="s">
        <v>35</v>
      </c>
      <c r="K89" t="s">
        <v>44</v>
      </c>
      <c r="L89" t="s">
        <v>45</v>
      </c>
      <c r="M89">
        <v>1000</v>
      </c>
      <c r="N89">
        <v>1215</v>
      </c>
      <c r="O89" t="s">
        <v>64</v>
      </c>
      <c r="P89">
        <v>474</v>
      </c>
      <c r="Q89" t="s">
        <v>65</v>
      </c>
      <c r="R89" t="s">
        <v>38</v>
      </c>
      <c r="S89" s="1">
        <v>42998</v>
      </c>
      <c r="T89" s="1">
        <v>43027</v>
      </c>
      <c r="U89" t="s">
        <v>398</v>
      </c>
      <c r="V89" t="s">
        <v>39</v>
      </c>
      <c r="W89">
        <v>21</v>
      </c>
      <c r="X89">
        <v>21</v>
      </c>
      <c r="Y89">
        <v>40</v>
      </c>
      <c r="Z89">
        <v>52.5</v>
      </c>
      <c r="AD89">
        <v>0</v>
      </c>
      <c r="AE89">
        <v>52.5</v>
      </c>
      <c r="AF89">
        <v>0</v>
      </c>
      <c r="AG89">
        <v>10</v>
      </c>
      <c r="AH89">
        <v>1.1519999999999999</v>
      </c>
      <c r="AI89">
        <v>1.1519999999999999</v>
      </c>
      <c r="AJ89">
        <v>0.1</v>
      </c>
      <c r="AK89" t="s">
        <v>820</v>
      </c>
      <c r="AL89" t="s">
        <v>821</v>
      </c>
      <c r="AN89">
        <v>42.5</v>
      </c>
      <c r="AO89">
        <f>Source1718[[#This Row],[TotalFTES]]*525/Source1718[[#This Row],[TotalScheduledHours]]</f>
        <v>14.230588235294116</v>
      </c>
    </row>
    <row r="90" spans="1:41" x14ac:dyDescent="0.25">
      <c r="A90" t="s">
        <v>1769</v>
      </c>
      <c r="B90" t="s">
        <v>32</v>
      </c>
      <c r="C90" t="s">
        <v>40</v>
      </c>
      <c r="D90" t="s">
        <v>41</v>
      </c>
      <c r="E90">
        <v>80913</v>
      </c>
      <c r="F90" t="s">
        <v>68</v>
      </c>
      <c r="G90">
        <v>9928</v>
      </c>
      <c r="H90">
        <v>201</v>
      </c>
      <c r="I90" t="s">
        <v>81</v>
      </c>
      <c r="J90" t="s">
        <v>35</v>
      </c>
      <c r="K90" t="s">
        <v>44</v>
      </c>
      <c r="L90" t="s">
        <v>45</v>
      </c>
      <c r="M90">
        <v>1045</v>
      </c>
      <c r="N90">
        <v>1300</v>
      </c>
      <c r="O90" t="s">
        <v>46</v>
      </c>
      <c r="P90">
        <v>231</v>
      </c>
      <c r="Q90" t="s">
        <v>47</v>
      </c>
      <c r="R90" t="s">
        <v>38</v>
      </c>
      <c r="S90" s="1">
        <v>42998</v>
      </c>
      <c r="T90" s="1">
        <v>43027</v>
      </c>
      <c r="U90" t="s">
        <v>382</v>
      </c>
      <c r="V90" t="s">
        <v>39</v>
      </c>
      <c r="W90">
        <v>16</v>
      </c>
      <c r="X90">
        <v>12</v>
      </c>
      <c r="Y90">
        <v>40</v>
      </c>
      <c r="Z90">
        <v>30</v>
      </c>
      <c r="AD90">
        <v>0</v>
      </c>
      <c r="AE90">
        <v>30</v>
      </c>
      <c r="AF90">
        <v>0</v>
      </c>
      <c r="AG90">
        <v>0</v>
      </c>
      <c r="AH90">
        <v>0.76700000000000002</v>
      </c>
      <c r="AI90">
        <v>0.76700000000000002</v>
      </c>
      <c r="AJ90">
        <v>0.1</v>
      </c>
      <c r="AK90" t="s">
        <v>770</v>
      </c>
      <c r="AL90" t="s">
        <v>763</v>
      </c>
      <c r="AN90">
        <v>42.5</v>
      </c>
      <c r="AO90">
        <f>Source1718[[#This Row],[TotalFTES]]*525/Source1718[[#This Row],[TotalScheduledHours]]</f>
        <v>9.4747058823529411</v>
      </c>
    </row>
    <row r="91" spans="1:41" x14ac:dyDescent="0.25">
      <c r="A91" t="s">
        <v>1769</v>
      </c>
      <c r="B91" t="s">
        <v>32</v>
      </c>
      <c r="C91" t="s">
        <v>40</v>
      </c>
      <c r="D91" t="s">
        <v>41</v>
      </c>
      <c r="E91">
        <v>80862</v>
      </c>
      <c r="F91" t="s">
        <v>68</v>
      </c>
      <c r="G91">
        <v>9928</v>
      </c>
      <c r="H91">
        <v>401</v>
      </c>
      <c r="I91" t="s">
        <v>81</v>
      </c>
      <c r="J91" t="s">
        <v>35</v>
      </c>
      <c r="K91" t="s">
        <v>44</v>
      </c>
      <c r="L91" t="s">
        <v>189</v>
      </c>
      <c r="M91">
        <v>1500</v>
      </c>
      <c r="N91">
        <v>1715</v>
      </c>
      <c r="O91" t="s">
        <v>55</v>
      </c>
      <c r="P91">
        <v>1102</v>
      </c>
      <c r="Q91" t="s">
        <v>56</v>
      </c>
      <c r="R91" t="s">
        <v>38</v>
      </c>
      <c r="S91" s="1">
        <v>43032</v>
      </c>
      <c r="T91" s="1">
        <v>43090</v>
      </c>
      <c r="U91" t="s">
        <v>383</v>
      </c>
      <c r="V91" t="s">
        <v>39</v>
      </c>
      <c r="W91">
        <v>49</v>
      </c>
      <c r="X91">
        <v>48</v>
      </c>
      <c r="Y91">
        <v>40</v>
      </c>
      <c r="Z91">
        <v>120</v>
      </c>
      <c r="AD91">
        <v>0</v>
      </c>
      <c r="AE91">
        <v>120</v>
      </c>
      <c r="AF91">
        <v>0</v>
      </c>
      <c r="AG91">
        <v>0</v>
      </c>
      <c r="AH91">
        <v>2.1859999999999999</v>
      </c>
      <c r="AI91">
        <v>2.1859999999999999</v>
      </c>
      <c r="AJ91">
        <v>0.1</v>
      </c>
      <c r="AK91" t="s">
        <v>803</v>
      </c>
      <c r="AL91" t="s">
        <v>765</v>
      </c>
      <c r="AN91">
        <v>42.5</v>
      </c>
      <c r="AO91">
        <f>Source1718[[#This Row],[TotalFTES]]*525/Source1718[[#This Row],[TotalScheduledHours]]</f>
        <v>27.003529411764703</v>
      </c>
    </row>
    <row r="92" spans="1:41" x14ac:dyDescent="0.25">
      <c r="A92" t="s">
        <v>1769</v>
      </c>
      <c r="B92" t="s">
        <v>32</v>
      </c>
      <c r="C92" t="s">
        <v>40</v>
      </c>
      <c r="D92" t="s">
        <v>41</v>
      </c>
      <c r="E92">
        <v>81043</v>
      </c>
      <c r="F92" t="s">
        <v>68</v>
      </c>
      <c r="G92">
        <v>9928</v>
      </c>
      <c r="H92">
        <v>701</v>
      </c>
      <c r="I92" t="s">
        <v>81</v>
      </c>
      <c r="J92" t="s">
        <v>35</v>
      </c>
      <c r="K92" t="s">
        <v>44</v>
      </c>
      <c r="L92" t="s">
        <v>72</v>
      </c>
      <c r="M92">
        <v>1530</v>
      </c>
      <c r="N92">
        <v>1745</v>
      </c>
      <c r="O92" t="s">
        <v>64</v>
      </c>
      <c r="P92">
        <v>471</v>
      </c>
      <c r="Q92" t="s">
        <v>65</v>
      </c>
      <c r="R92" t="s">
        <v>38</v>
      </c>
      <c r="S92" s="1">
        <v>43033</v>
      </c>
      <c r="T92" s="1">
        <v>43089</v>
      </c>
      <c r="U92" t="s">
        <v>398</v>
      </c>
      <c r="V92" t="s">
        <v>39</v>
      </c>
      <c r="W92">
        <v>32</v>
      </c>
      <c r="X92">
        <v>31</v>
      </c>
      <c r="Y92">
        <v>40</v>
      </c>
      <c r="Z92">
        <v>77.5</v>
      </c>
      <c r="AD92">
        <v>0</v>
      </c>
      <c r="AE92">
        <v>77.5</v>
      </c>
      <c r="AF92">
        <v>0</v>
      </c>
      <c r="AG92">
        <v>0</v>
      </c>
      <c r="AH92">
        <v>0.98099999999999998</v>
      </c>
      <c r="AI92">
        <v>0.98099999999999998</v>
      </c>
      <c r="AJ92">
        <v>0.1</v>
      </c>
      <c r="AK92" t="s">
        <v>822</v>
      </c>
      <c r="AL92" t="s">
        <v>769</v>
      </c>
      <c r="AN92">
        <v>42.5</v>
      </c>
      <c r="AO92">
        <f>Source1718[[#This Row],[TotalFTES]]*525/Source1718[[#This Row],[TotalScheduledHours]]</f>
        <v>12.118235294117646</v>
      </c>
    </row>
    <row r="93" spans="1:41" x14ac:dyDescent="0.25">
      <c r="A93" t="s">
        <v>1769</v>
      </c>
      <c r="B93" t="s">
        <v>32</v>
      </c>
      <c r="C93" t="s">
        <v>40</v>
      </c>
      <c r="D93" t="s">
        <v>41</v>
      </c>
      <c r="E93">
        <v>82896</v>
      </c>
      <c r="F93" t="s">
        <v>68</v>
      </c>
      <c r="G93">
        <v>9932</v>
      </c>
      <c r="H93">
        <v>401</v>
      </c>
      <c r="I93" t="s">
        <v>224</v>
      </c>
      <c r="J93" t="s">
        <v>73</v>
      </c>
      <c r="K93" t="s">
        <v>44</v>
      </c>
      <c r="L93" t="s">
        <v>74</v>
      </c>
      <c r="M93">
        <v>900</v>
      </c>
      <c r="N93">
        <v>1115</v>
      </c>
      <c r="O93" t="s">
        <v>55</v>
      </c>
      <c r="P93">
        <v>1102</v>
      </c>
      <c r="Q93" t="s">
        <v>56</v>
      </c>
      <c r="R93">
        <v>1</v>
      </c>
      <c r="S93" s="1">
        <v>42966</v>
      </c>
      <c r="T93" s="1">
        <v>43091</v>
      </c>
      <c r="U93" t="s">
        <v>385</v>
      </c>
      <c r="V93" t="s">
        <v>39</v>
      </c>
      <c r="W93">
        <v>41</v>
      </c>
      <c r="X93">
        <v>19</v>
      </c>
      <c r="Y93">
        <v>40</v>
      </c>
      <c r="Z93">
        <v>47.5</v>
      </c>
      <c r="AD93">
        <v>0</v>
      </c>
      <c r="AE93">
        <v>47.5</v>
      </c>
      <c r="AF93">
        <v>0</v>
      </c>
      <c r="AG93">
        <v>10</v>
      </c>
      <c r="AH93">
        <v>1.367</v>
      </c>
      <c r="AI93">
        <v>1.367</v>
      </c>
      <c r="AJ93">
        <v>0.1</v>
      </c>
      <c r="AK93" t="s">
        <v>790</v>
      </c>
      <c r="AL93" t="s">
        <v>765</v>
      </c>
      <c r="AN93">
        <v>40</v>
      </c>
      <c r="AO93">
        <f>Source1718[[#This Row],[TotalFTES]]*525/Source1718[[#This Row],[TotalScheduledHours]]</f>
        <v>17.941875</v>
      </c>
    </row>
    <row r="94" spans="1:41" x14ac:dyDescent="0.25">
      <c r="A94" t="s">
        <v>1769</v>
      </c>
      <c r="B94" t="s">
        <v>32</v>
      </c>
      <c r="C94" t="s">
        <v>40</v>
      </c>
      <c r="D94" t="s">
        <v>41</v>
      </c>
      <c r="E94">
        <v>82897</v>
      </c>
      <c r="F94" t="s">
        <v>68</v>
      </c>
      <c r="G94">
        <v>9932</v>
      </c>
      <c r="H94">
        <v>701</v>
      </c>
      <c r="I94" t="s">
        <v>224</v>
      </c>
      <c r="J94" t="s">
        <v>35</v>
      </c>
      <c r="K94" t="s">
        <v>44</v>
      </c>
      <c r="L94" t="s">
        <v>45</v>
      </c>
      <c r="M94">
        <v>800</v>
      </c>
      <c r="N94">
        <v>1015</v>
      </c>
      <c r="O94" t="s">
        <v>64</v>
      </c>
      <c r="P94">
        <v>471</v>
      </c>
      <c r="Q94" t="s">
        <v>65</v>
      </c>
      <c r="R94" t="s">
        <v>38</v>
      </c>
      <c r="S94" s="1">
        <v>42968</v>
      </c>
      <c r="T94" s="1">
        <v>42997</v>
      </c>
      <c r="U94" t="s">
        <v>390</v>
      </c>
      <c r="V94" t="s">
        <v>39</v>
      </c>
      <c r="W94">
        <v>37</v>
      </c>
      <c r="X94">
        <v>32</v>
      </c>
      <c r="Y94">
        <v>40</v>
      </c>
      <c r="Z94">
        <v>80</v>
      </c>
      <c r="AD94">
        <v>0</v>
      </c>
      <c r="AE94">
        <v>80</v>
      </c>
      <c r="AF94">
        <v>0</v>
      </c>
      <c r="AG94">
        <v>10</v>
      </c>
      <c r="AH94">
        <v>1.952</v>
      </c>
      <c r="AI94">
        <v>1.952</v>
      </c>
      <c r="AJ94">
        <v>0.1</v>
      </c>
      <c r="AK94" t="s">
        <v>809</v>
      </c>
      <c r="AL94" t="s">
        <v>769</v>
      </c>
      <c r="AN94">
        <v>42.5</v>
      </c>
      <c r="AO94">
        <f>Source1718[[#This Row],[TotalFTES]]*525/Source1718[[#This Row],[TotalScheduledHours]]</f>
        <v>24.112941176470589</v>
      </c>
    </row>
    <row r="95" spans="1:41" x14ac:dyDescent="0.25">
      <c r="A95" t="s">
        <v>1769</v>
      </c>
      <c r="B95" t="s">
        <v>32</v>
      </c>
      <c r="C95" t="s">
        <v>40</v>
      </c>
      <c r="D95" t="s">
        <v>41</v>
      </c>
      <c r="E95">
        <v>83132</v>
      </c>
      <c r="F95" t="s">
        <v>68</v>
      </c>
      <c r="G95">
        <v>9932</v>
      </c>
      <c r="H95">
        <v>702</v>
      </c>
      <c r="I95" t="s">
        <v>224</v>
      </c>
      <c r="J95" t="s">
        <v>35</v>
      </c>
      <c r="K95" t="s">
        <v>44</v>
      </c>
      <c r="L95" t="s">
        <v>45</v>
      </c>
      <c r="M95">
        <v>800</v>
      </c>
      <c r="N95">
        <v>1015</v>
      </c>
      <c r="O95" t="s">
        <v>64</v>
      </c>
      <c r="P95">
        <v>471</v>
      </c>
      <c r="Q95" t="s">
        <v>65</v>
      </c>
      <c r="R95" t="s">
        <v>38</v>
      </c>
      <c r="S95" s="1">
        <v>42998</v>
      </c>
      <c r="T95" s="1">
        <v>43027</v>
      </c>
      <c r="U95" t="s">
        <v>390</v>
      </c>
      <c r="V95" t="s">
        <v>39</v>
      </c>
      <c r="W95">
        <v>30</v>
      </c>
      <c r="X95">
        <v>27</v>
      </c>
      <c r="Y95">
        <v>40</v>
      </c>
      <c r="Z95">
        <v>67.5</v>
      </c>
      <c r="AD95">
        <v>0</v>
      </c>
      <c r="AE95">
        <v>67.5</v>
      </c>
      <c r="AF95">
        <v>0</v>
      </c>
      <c r="AG95">
        <v>10</v>
      </c>
      <c r="AH95">
        <v>1.41</v>
      </c>
      <c r="AI95">
        <v>1.41</v>
      </c>
      <c r="AJ95">
        <v>0.1</v>
      </c>
      <c r="AK95" t="s">
        <v>809</v>
      </c>
      <c r="AL95" t="s">
        <v>769</v>
      </c>
      <c r="AN95">
        <v>42.5</v>
      </c>
      <c r="AO95">
        <f>Source1718[[#This Row],[TotalFTES]]*525/Source1718[[#This Row],[TotalScheduledHours]]</f>
        <v>17.41764705882353</v>
      </c>
    </row>
    <row r="96" spans="1:41" x14ac:dyDescent="0.25">
      <c r="A96" t="s">
        <v>1769</v>
      </c>
      <c r="B96" t="s">
        <v>32</v>
      </c>
      <c r="C96" t="s">
        <v>40</v>
      </c>
      <c r="D96" t="s">
        <v>41</v>
      </c>
      <c r="E96">
        <v>83133</v>
      </c>
      <c r="F96" t="s">
        <v>68</v>
      </c>
      <c r="G96">
        <v>9932</v>
      </c>
      <c r="H96">
        <v>703</v>
      </c>
      <c r="I96" t="s">
        <v>224</v>
      </c>
      <c r="J96" t="s">
        <v>35</v>
      </c>
      <c r="K96" t="s">
        <v>44</v>
      </c>
      <c r="L96" t="s">
        <v>45</v>
      </c>
      <c r="M96">
        <v>800</v>
      </c>
      <c r="N96">
        <v>1015</v>
      </c>
      <c r="O96" t="s">
        <v>64</v>
      </c>
      <c r="P96">
        <v>471</v>
      </c>
      <c r="Q96" t="s">
        <v>65</v>
      </c>
      <c r="R96" t="s">
        <v>38</v>
      </c>
      <c r="S96" s="1">
        <v>43061</v>
      </c>
      <c r="T96" s="1">
        <v>43090</v>
      </c>
      <c r="U96" t="s">
        <v>390</v>
      </c>
      <c r="V96" t="s">
        <v>39</v>
      </c>
      <c r="W96">
        <v>21</v>
      </c>
      <c r="X96">
        <v>16</v>
      </c>
      <c r="Y96">
        <v>40</v>
      </c>
      <c r="Z96">
        <v>40</v>
      </c>
      <c r="AD96">
        <v>0</v>
      </c>
      <c r="AE96">
        <v>40</v>
      </c>
      <c r="AF96">
        <v>0</v>
      </c>
      <c r="AG96">
        <v>10</v>
      </c>
      <c r="AH96">
        <v>0.88600000000000001</v>
      </c>
      <c r="AI96">
        <v>0.88600000000000001</v>
      </c>
      <c r="AJ96">
        <v>0.1</v>
      </c>
      <c r="AK96" t="s">
        <v>809</v>
      </c>
      <c r="AL96" t="s">
        <v>769</v>
      </c>
      <c r="AN96">
        <v>42.5</v>
      </c>
      <c r="AO96">
        <f>Source1718[[#This Row],[TotalFTES]]*525/Source1718[[#This Row],[TotalScheduledHours]]</f>
        <v>10.94470588235294</v>
      </c>
    </row>
    <row r="97" spans="1:41" x14ac:dyDescent="0.25">
      <c r="A97" t="s">
        <v>1769</v>
      </c>
      <c r="B97" t="s">
        <v>32</v>
      </c>
      <c r="C97" t="s">
        <v>40</v>
      </c>
      <c r="D97" t="s">
        <v>41</v>
      </c>
      <c r="E97">
        <v>83134</v>
      </c>
      <c r="F97" t="s">
        <v>68</v>
      </c>
      <c r="G97">
        <v>9932</v>
      </c>
      <c r="H97">
        <v>704</v>
      </c>
      <c r="I97" t="s">
        <v>224</v>
      </c>
      <c r="J97" t="s">
        <v>35</v>
      </c>
      <c r="K97" t="s">
        <v>44</v>
      </c>
      <c r="L97" t="s">
        <v>45</v>
      </c>
      <c r="M97">
        <v>1030</v>
      </c>
      <c r="N97">
        <v>1245</v>
      </c>
      <c r="O97" t="s">
        <v>64</v>
      </c>
      <c r="P97">
        <v>476</v>
      </c>
      <c r="Q97" t="s">
        <v>65</v>
      </c>
      <c r="R97" t="s">
        <v>38</v>
      </c>
      <c r="S97" s="1">
        <v>43061</v>
      </c>
      <c r="T97" s="1">
        <v>43090</v>
      </c>
      <c r="U97" t="s">
        <v>390</v>
      </c>
      <c r="V97" t="s">
        <v>39</v>
      </c>
      <c r="W97">
        <v>25</v>
      </c>
      <c r="X97">
        <v>25</v>
      </c>
      <c r="Y97">
        <v>40</v>
      </c>
      <c r="Z97">
        <v>62.5</v>
      </c>
      <c r="AD97">
        <v>0</v>
      </c>
      <c r="AE97">
        <v>62.5</v>
      </c>
      <c r="AF97">
        <v>0</v>
      </c>
      <c r="AG97">
        <v>10</v>
      </c>
      <c r="AH97">
        <v>1.248</v>
      </c>
      <c r="AI97">
        <v>1.248</v>
      </c>
      <c r="AJ97">
        <v>0.1</v>
      </c>
      <c r="AK97" t="s">
        <v>766</v>
      </c>
      <c r="AL97" t="s">
        <v>789</v>
      </c>
      <c r="AN97">
        <v>42.5</v>
      </c>
      <c r="AO97">
        <f>Source1718[[#This Row],[TotalFTES]]*525/Source1718[[#This Row],[TotalScheduledHours]]</f>
        <v>15.416470588235295</v>
      </c>
    </row>
    <row r="98" spans="1:41" x14ac:dyDescent="0.25">
      <c r="A98" t="s">
        <v>1769</v>
      </c>
      <c r="B98" t="s">
        <v>32</v>
      </c>
      <c r="C98" t="s">
        <v>40</v>
      </c>
      <c r="D98" t="s">
        <v>41</v>
      </c>
      <c r="E98">
        <v>83135</v>
      </c>
      <c r="F98" t="s">
        <v>68</v>
      </c>
      <c r="G98">
        <v>9933</v>
      </c>
      <c r="H98">
        <v>701</v>
      </c>
      <c r="I98" t="s">
        <v>823</v>
      </c>
      <c r="J98" t="s">
        <v>35</v>
      </c>
      <c r="K98" t="s">
        <v>44</v>
      </c>
      <c r="L98" t="s">
        <v>45</v>
      </c>
      <c r="M98">
        <v>1000</v>
      </c>
      <c r="N98">
        <v>1215</v>
      </c>
      <c r="O98" t="s">
        <v>64</v>
      </c>
      <c r="P98">
        <v>474</v>
      </c>
      <c r="Q98" t="s">
        <v>65</v>
      </c>
      <c r="R98" t="s">
        <v>38</v>
      </c>
      <c r="S98" s="1">
        <v>43031</v>
      </c>
      <c r="T98" s="1">
        <v>43060</v>
      </c>
      <c r="U98" t="s">
        <v>398</v>
      </c>
      <c r="V98" t="s">
        <v>39</v>
      </c>
      <c r="W98">
        <v>25</v>
      </c>
      <c r="X98">
        <v>24</v>
      </c>
      <c r="Y98">
        <v>40</v>
      </c>
      <c r="Z98">
        <v>60</v>
      </c>
      <c r="AD98">
        <v>0</v>
      </c>
      <c r="AE98">
        <v>60</v>
      </c>
      <c r="AF98">
        <v>0</v>
      </c>
      <c r="AG98">
        <v>10</v>
      </c>
      <c r="AH98">
        <v>1.2569999999999999</v>
      </c>
      <c r="AI98">
        <v>1.2569999999999999</v>
      </c>
      <c r="AJ98">
        <v>0.1</v>
      </c>
      <c r="AK98" t="s">
        <v>820</v>
      </c>
      <c r="AL98" t="s">
        <v>821</v>
      </c>
      <c r="AN98">
        <v>45</v>
      </c>
      <c r="AO98">
        <f>Source1718[[#This Row],[TotalFTES]]*525/Source1718[[#This Row],[TotalScheduledHours]]</f>
        <v>14.664999999999999</v>
      </c>
    </row>
    <row r="99" spans="1:41" x14ac:dyDescent="0.25">
      <c r="A99" t="s">
        <v>1769</v>
      </c>
      <c r="B99" t="s">
        <v>32</v>
      </c>
      <c r="C99" t="s">
        <v>40</v>
      </c>
      <c r="D99" t="s">
        <v>41</v>
      </c>
      <c r="E99">
        <v>83136</v>
      </c>
      <c r="F99" t="s">
        <v>68</v>
      </c>
      <c r="G99">
        <v>9934</v>
      </c>
      <c r="H99">
        <v>701</v>
      </c>
      <c r="I99" t="s">
        <v>824</v>
      </c>
      <c r="J99" t="s">
        <v>35</v>
      </c>
      <c r="K99" t="s">
        <v>44</v>
      </c>
      <c r="L99" t="s">
        <v>45</v>
      </c>
      <c r="M99">
        <v>1000</v>
      </c>
      <c r="N99">
        <v>1215</v>
      </c>
      <c r="O99" t="s">
        <v>64</v>
      </c>
      <c r="P99">
        <v>474</v>
      </c>
      <c r="Q99" t="s">
        <v>65</v>
      </c>
      <c r="R99" t="s">
        <v>38</v>
      </c>
      <c r="S99" s="1">
        <v>43061</v>
      </c>
      <c r="T99" s="1">
        <v>43090</v>
      </c>
      <c r="U99" t="s">
        <v>398</v>
      </c>
      <c r="V99" t="s">
        <v>39</v>
      </c>
      <c r="W99">
        <v>24</v>
      </c>
      <c r="X99">
        <v>24</v>
      </c>
      <c r="Y99">
        <v>40</v>
      </c>
      <c r="Z99">
        <v>60</v>
      </c>
      <c r="AD99">
        <v>0</v>
      </c>
      <c r="AE99">
        <v>60</v>
      </c>
      <c r="AF99">
        <v>0</v>
      </c>
      <c r="AG99">
        <v>10</v>
      </c>
      <c r="AH99">
        <v>0.505</v>
      </c>
      <c r="AI99">
        <v>0.505</v>
      </c>
      <c r="AJ99">
        <v>0.1</v>
      </c>
      <c r="AK99" t="s">
        <v>820</v>
      </c>
      <c r="AL99" t="s">
        <v>821</v>
      </c>
      <c r="AN99">
        <v>42.5</v>
      </c>
      <c r="AO99">
        <f>Source1718[[#This Row],[TotalFTES]]*525/Source1718[[#This Row],[TotalScheduledHours]]</f>
        <v>6.2382352941176471</v>
      </c>
    </row>
    <row r="100" spans="1:41" x14ac:dyDescent="0.25">
      <c r="A100" t="s">
        <v>1769</v>
      </c>
      <c r="B100" t="s">
        <v>32</v>
      </c>
      <c r="C100" t="s">
        <v>40</v>
      </c>
      <c r="D100" t="s">
        <v>41</v>
      </c>
      <c r="E100">
        <v>83137</v>
      </c>
      <c r="F100" t="s">
        <v>68</v>
      </c>
      <c r="G100">
        <v>9935</v>
      </c>
      <c r="H100">
        <v>701</v>
      </c>
      <c r="I100" t="s">
        <v>225</v>
      </c>
      <c r="J100" t="s">
        <v>35</v>
      </c>
      <c r="K100" t="s">
        <v>44</v>
      </c>
      <c r="L100" t="s">
        <v>45</v>
      </c>
      <c r="M100">
        <v>1000</v>
      </c>
      <c r="N100">
        <v>1215</v>
      </c>
      <c r="O100" t="s">
        <v>64</v>
      </c>
      <c r="P100">
        <v>474</v>
      </c>
      <c r="Q100" t="s">
        <v>65</v>
      </c>
      <c r="R100" t="s">
        <v>38</v>
      </c>
      <c r="S100" s="1">
        <v>42968</v>
      </c>
      <c r="T100" s="1">
        <v>42997</v>
      </c>
      <c r="U100" t="s">
        <v>398</v>
      </c>
      <c r="V100" t="s">
        <v>39</v>
      </c>
      <c r="W100">
        <v>20</v>
      </c>
      <c r="X100">
        <v>20</v>
      </c>
      <c r="Y100">
        <v>40</v>
      </c>
      <c r="Z100">
        <v>50</v>
      </c>
      <c r="AD100">
        <v>0</v>
      </c>
      <c r="AE100">
        <v>50</v>
      </c>
      <c r="AF100">
        <v>0</v>
      </c>
      <c r="AG100">
        <v>10</v>
      </c>
      <c r="AH100">
        <v>1.071</v>
      </c>
      <c r="AI100">
        <v>1.071</v>
      </c>
      <c r="AJ100">
        <v>0.1</v>
      </c>
      <c r="AK100" t="s">
        <v>820</v>
      </c>
      <c r="AL100" t="s">
        <v>821</v>
      </c>
      <c r="AN100">
        <v>42.5</v>
      </c>
      <c r="AO100">
        <f>Source1718[[#This Row],[TotalFTES]]*525/Source1718[[#This Row],[TotalScheduledHours]]</f>
        <v>13.229999999999999</v>
      </c>
    </row>
    <row r="101" spans="1:41" x14ac:dyDescent="0.25">
      <c r="A101" t="s">
        <v>1769</v>
      </c>
      <c r="B101" t="s">
        <v>32</v>
      </c>
      <c r="C101" t="s">
        <v>40</v>
      </c>
      <c r="D101" t="s">
        <v>41</v>
      </c>
      <c r="E101">
        <v>82965</v>
      </c>
      <c r="F101" t="s">
        <v>68</v>
      </c>
      <c r="G101">
        <v>9936</v>
      </c>
      <c r="H101">
        <v>401</v>
      </c>
      <c r="I101" t="s">
        <v>405</v>
      </c>
      <c r="J101" t="s">
        <v>35</v>
      </c>
      <c r="K101" t="s">
        <v>44</v>
      </c>
      <c r="L101" t="s">
        <v>520</v>
      </c>
      <c r="M101" t="s">
        <v>1143</v>
      </c>
      <c r="N101" t="s">
        <v>597</v>
      </c>
      <c r="O101" t="s">
        <v>483</v>
      </c>
      <c r="P101" t="s">
        <v>1514</v>
      </c>
      <c r="Q101" t="s">
        <v>56</v>
      </c>
      <c r="R101" t="s">
        <v>38</v>
      </c>
      <c r="S101" s="1">
        <v>43061</v>
      </c>
      <c r="T101" s="1">
        <v>43090</v>
      </c>
      <c r="U101" t="s">
        <v>1515</v>
      </c>
      <c r="V101" t="s">
        <v>39</v>
      </c>
      <c r="W101">
        <v>18</v>
      </c>
      <c r="X101">
        <v>18</v>
      </c>
      <c r="Y101">
        <v>40</v>
      </c>
      <c r="Z101">
        <v>45</v>
      </c>
      <c r="AA101" t="s">
        <v>708</v>
      </c>
      <c r="AB101">
        <v>58</v>
      </c>
      <c r="AC101">
        <v>40</v>
      </c>
      <c r="AD101">
        <v>145</v>
      </c>
      <c r="AE101">
        <v>145</v>
      </c>
      <c r="AF101">
        <v>0</v>
      </c>
      <c r="AG101">
        <v>10</v>
      </c>
      <c r="AH101">
        <v>0.79500000000000004</v>
      </c>
      <c r="AI101">
        <v>0.79500000000000004</v>
      </c>
      <c r="AJ101">
        <v>0.1</v>
      </c>
      <c r="AK101" t="s">
        <v>1516</v>
      </c>
      <c r="AL101" t="s">
        <v>1517</v>
      </c>
      <c r="AN101">
        <v>85</v>
      </c>
      <c r="AO101">
        <f>Source1718[[#This Row],[TotalFTES]]*525/Source1718[[#This Row],[TotalScheduledHours]]</f>
        <v>4.9102941176470587</v>
      </c>
    </row>
    <row r="102" spans="1:41" x14ac:dyDescent="0.25">
      <c r="A102" t="s">
        <v>1769</v>
      </c>
      <c r="B102" t="s">
        <v>32</v>
      </c>
      <c r="C102" t="s">
        <v>40</v>
      </c>
      <c r="D102" t="s">
        <v>41</v>
      </c>
      <c r="E102">
        <v>83011</v>
      </c>
      <c r="F102" t="s">
        <v>68</v>
      </c>
      <c r="G102">
        <v>9936</v>
      </c>
      <c r="H102">
        <v>702</v>
      </c>
      <c r="I102" t="s">
        <v>405</v>
      </c>
      <c r="J102" t="s">
        <v>35</v>
      </c>
      <c r="K102" t="s">
        <v>44</v>
      </c>
      <c r="L102" t="s">
        <v>72</v>
      </c>
      <c r="M102">
        <v>1530</v>
      </c>
      <c r="N102">
        <v>1745</v>
      </c>
      <c r="O102" t="s">
        <v>64</v>
      </c>
      <c r="P102">
        <v>471</v>
      </c>
      <c r="Q102" t="s">
        <v>65</v>
      </c>
      <c r="R102" t="s">
        <v>38</v>
      </c>
      <c r="S102" s="1">
        <v>42968</v>
      </c>
      <c r="T102" s="1">
        <v>43031</v>
      </c>
      <c r="U102" t="s">
        <v>398</v>
      </c>
      <c r="V102" t="s">
        <v>39</v>
      </c>
      <c r="W102">
        <v>37</v>
      </c>
      <c r="X102">
        <v>35</v>
      </c>
      <c r="Y102">
        <v>40</v>
      </c>
      <c r="Z102">
        <v>87.5</v>
      </c>
      <c r="AD102">
        <v>0</v>
      </c>
      <c r="AE102">
        <v>87.5</v>
      </c>
      <c r="AF102">
        <v>0</v>
      </c>
      <c r="AG102">
        <v>40</v>
      </c>
      <c r="AH102">
        <v>1.7809999999999999</v>
      </c>
      <c r="AI102">
        <v>1.7809999999999999</v>
      </c>
      <c r="AJ102">
        <v>0.1</v>
      </c>
      <c r="AK102" t="s">
        <v>822</v>
      </c>
      <c r="AL102" t="s">
        <v>769</v>
      </c>
      <c r="AN102">
        <v>42.5</v>
      </c>
      <c r="AO102">
        <f>Source1718[[#This Row],[TotalFTES]]*525/Source1718[[#This Row],[TotalScheduledHours]]</f>
        <v>22.000588235294117</v>
      </c>
    </row>
    <row r="103" spans="1:41" x14ac:dyDescent="0.25">
      <c r="A103" t="s">
        <v>1769</v>
      </c>
      <c r="B103" t="s">
        <v>32</v>
      </c>
      <c r="C103" t="s">
        <v>40</v>
      </c>
      <c r="D103" t="s">
        <v>41</v>
      </c>
      <c r="E103">
        <v>82899</v>
      </c>
      <c r="F103" t="s">
        <v>68</v>
      </c>
      <c r="G103">
        <v>9938</v>
      </c>
      <c r="H103">
        <v>501</v>
      </c>
      <c r="I103" t="s">
        <v>190</v>
      </c>
      <c r="J103" t="s">
        <v>35</v>
      </c>
      <c r="K103" t="s">
        <v>44</v>
      </c>
      <c r="L103" t="s">
        <v>189</v>
      </c>
      <c r="M103">
        <v>1030</v>
      </c>
      <c r="N103">
        <v>1245</v>
      </c>
      <c r="O103" t="s">
        <v>49</v>
      </c>
      <c r="P103">
        <v>514</v>
      </c>
      <c r="Q103" t="s">
        <v>51</v>
      </c>
      <c r="R103" t="s">
        <v>38</v>
      </c>
      <c r="S103" s="1">
        <v>42969</v>
      </c>
      <c r="T103" s="1">
        <v>43027</v>
      </c>
      <c r="U103" t="s">
        <v>406</v>
      </c>
      <c r="V103" t="s">
        <v>39</v>
      </c>
      <c r="W103">
        <v>21</v>
      </c>
      <c r="X103">
        <v>15</v>
      </c>
      <c r="Y103">
        <v>40</v>
      </c>
      <c r="Z103">
        <v>37.5</v>
      </c>
      <c r="AD103">
        <v>0</v>
      </c>
      <c r="AE103">
        <v>37.5</v>
      </c>
      <c r="AF103">
        <v>0</v>
      </c>
      <c r="AG103">
        <v>10</v>
      </c>
      <c r="AH103">
        <v>0.71</v>
      </c>
      <c r="AI103">
        <v>0.71</v>
      </c>
      <c r="AJ103">
        <v>0.1</v>
      </c>
      <c r="AK103" t="s">
        <v>766</v>
      </c>
      <c r="AL103" t="s">
        <v>774</v>
      </c>
      <c r="AN103">
        <v>45</v>
      </c>
      <c r="AO103">
        <f>Source1718[[#This Row],[TotalFTES]]*525/Source1718[[#This Row],[TotalScheduledHours]]</f>
        <v>8.2833333333333332</v>
      </c>
    </row>
    <row r="104" spans="1:41" x14ac:dyDescent="0.25">
      <c r="A104" t="s">
        <v>1769</v>
      </c>
      <c r="B104" t="s">
        <v>32</v>
      </c>
      <c r="C104" t="s">
        <v>40</v>
      </c>
      <c r="D104" t="s">
        <v>41</v>
      </c>
      <c r="E104">
        <v>83138</v>
      </c>
      <c r="F104" t="s">
        <v>68</v>
      </c>
      <c r="G104">
        <v>9941</v>
      </c>
      <c r="H104">
        <v>501</v>
      </c>
      <c r="I104" t="s">
        <v>825</v>
      </c>
      <c r="J104" t="s">
        <v>35</v>
      </c>
      <c r="K104" t="s">
        <v>44</v>
      </c>
      <c r="L104" t="s">
        <v>72</v>
      </c>
      <c r="M104">
        <v>800</v>
      </c>
      <c r="N104">
        <v>1015</v>
      </c>
      <c r="O104" t="s">
        <v>49</v>
      </c>
      <c r="P104" t="s">
        <v>59</v>
      </c>
      <c r="Q104" t="s">
        <v>51</v>
      </c>
      <c r="R104" t="s">
        <v>38</v>
      </c>
      <c r="S104" s="1">
        <v>42968</v>
      </c>
      <c r="T104" s="1">
        <v>43031</v>
      </c>
      <c r="U104" t="s">
        <v>406</v>
      </c>
      <c r="V104" t="s">
        <v>39</v>
      </c>
      <c r="W104">
        <v>31</v>
      </c>
      <c r="X104">
        <v>29</v>
      </c>
      <c r="Y104">
        <v>40</v>
      </c>
      <c r="Z104">
        <v>72.5</v>
      </c>
      <c r="AA104" t="s">
        <v>82</v>
      </c>
      <c r="AB104">
        <v>35</v>
      </c>
      <c r="AC104">
        <v>80</v>
      </c>
      <c r="AD104">
        <v>43.75</v>
      </c>
      <c r="AE104">
        <v>43.75</v>
      </c>
      <c r="AF104">
        <v>0</v>
      </c>
      <c r="AG104">
        <v>10</v>
      </c>
      <c r="AH104">
        <v>0.96199999999999997</v>
      </c>
      <c r="AI104">
        <v>0.96199999999999997</v>
      </c>
      <c r="AJ104">
        <v>0.1</v>
      </c>
      <c r="AK104" t="s">
        <v>809</v>
      </c>
      <c r="AL104" t="s">
        <v>773</v>
      </c>
      <c r="AN104">
        <v>42.5</v>
      </c>
      <c r="AO104">
        <f>Source1718[[#This Row],[TotalFTES]]*525/Source1718[[#This Row],[TotalScheduledHours]]</f>
        <v>11.883529411764705</v>
      </c>
    </row>
    <row r="105" spans="1:41" x14ac:dyDescent="0.25">
      <c r="A105" t="s">
        <v>1769</v>
      </c>
      <c r="B105" t="s">
        <v>32</v>
      </c>
      <c r="C105" t="s">
        <v>40</v>
      </c>
      <c r="D105" t="s">
        <v>41</v>
      </c>
      <c r="E105">
        <v>83139</v>
      </c>
      <c r="F105" t="s">
        <v>68</v>
      </c>
      <c r="G105">
        <v>9941</v>
      </c>
      <c r="H105">
        <v>502</v>
      </c>
      <c r="I105" t="s">
        <v>825</v>
      </c>
      <c r="J105" t="s">
        <v>35</v>
      </c>
      <c r="K105" t="s">
        <v>44</v>
      </c>
      <c r="L105" t="s">
        <v>72</v>
      </c>
      <c r="M105">
        <v>1030</v>
      </c>
      <c r="N105">
        <v>1245</v>
      </c>
      <c r="O105" t="s">
        <v>49</v>
      </c>
      <c r="P105" t="s">
        <v>59</v>
      </c>
      <c r="Q105" t="s">
        <v>51</v>
      </c>
      <c r="R105" t="s">
        <v>38</v>
      </c>
      <c r="S105" s="1">
        <v>43033</v>
      </c>
      <c r="T105" s="1">
        <v>43089</v>
      </c>
      <c r="U105" t="s">
        <v>388</v>
      </c>
      <c r="V105" t="s">
        <v>39</v>
      </c>
      <c r="W105">
        <v>36</v>
      </c>
      <c r="X105">
        <v>34</v>
      </c>
      <c r="Y105">
        <v>40</v>
      </c>
      <c r="Z105">
        <v>85</v>
      </c>
      <c r="AD105">
        <v>0</v>
      </c>
      <c r="AE105">
        <v>85</v>
      </c>
      <c r="AF105">
        <v>0</v>
      </c>
      <c r="AG105">
        <v>10</v>
      </c>
      <c r="AH105">
        <v>1</v>
      </c>
      <c r="AI105">
        <v>1</v>
      </c>
      <c r="AJ105">
        <v>0.1</v>
      </c>
      <c r="AK105" t="s">
        <v>766</v>
      </c>
      <c r="AL105" t="s">
        <v>773</v>
      </c>
      <c r="AN105">
        <v>42.5</v>
      </c>
      <c r="AO105">
        <f>Source1718[[#This Row],[TotalFTES]]*525/Source1718[[#This Row],[TotalScheduledHours]]</f>
        <v>12.352941176470589</v>
      </c>
    </row>
    <row r="106" spans="1:41" x14ac:dyDescent="0.25">
      <c r="A106" t="s">
        <v>1769</v>
      </c>
      <c r="B106" t="s">
        <v>32</v>
      </c>
      <c r="C106" t="s">
        <v>40</v>
      </c>
      <c r="D106" t="s">
        <v>41</v>
      </c>
      <c r="E106">
        <v>83140</v>
      </c>
      <c r="F106" t="s">
        <v>68</v>
      </c>
      <c r="G106">
        <v>9941</v>
      </c>
      <c r="H106">
        <v>701</v>
      </c>
      <c r="I106" t="s">
        <v>825</v>
      </c>
      <c r="J106" t="s">
        <v>35</v>
      </c>
      <c r="K106" t="s">
        <v>44</v>
      </c>
      <c r="L106" t="s">
        <v>67</v>
      </c>
      <c r="M106">
        <v>1300</v>
      </c>
      <c r="N106">
        <v>1515</v>
      </c>
      <c r="O106" t="s">
        <v>64</v>
      </c>
      <c r="P106">
        <v>476</v>
      </c>
      <c r="Q106" t="s">
        <v>65</v>
      </c>
      <c r="R106">
        <v>1</v>
      </c>
      <c r="S106" s="1">
        <v>42966</v>
      </c>
      <c r="T106" s="1">
        <v>43091</v>
      </c>
      <c r="U106" t="s">
        <v>702</v>
      </c>
      <c r="V106" t="s">
        <v>39</v>
      </c>
      <c r="W106">
        <v>19</v>
      </c>
      <c r="X106">
        <v>18</v>
      </c>
      <c r="Y106">
        <v>40</v>
      </c>
      <c r="Z106">
        <v>45</v>
      </c>
      <c r="AA106" t="s">
        <v>366</v>
      </c>
      <c r="AB106">
        <v>27</v>
      </c>
      <c r="AC106">
        <v>80</v>
      </c>
      <c r="AD106">
        <v>33.75</v>
      </c>
      <c r="AE106">
        <v>33.75</v>
      </c>
      <c r="AF106">
        <v>0</v>
      </c>
      <c r="AG106">
        <v>10</v>
      </c>
      <c r="AH106">
        <v>0.58599999999999997</v>
      </c>
      <c r="AI106">
        <v>0.58599999999999997</v>
      </c>
      <c r="AJ106">
        <v>0</v>
      </c>
      <c r="AK106" t="s">
        <v>779</v>
      </c>
      <c r="AL106" t="s">
        <v>789</v>
      </c>
      <c r="AN106">
        <v>42.5</v>
      </c>
      <c r="AO106">
        <f>Source1718[[#This Row],[TotalFTES]]*525/Source1718[[#This Row],[TotalScheduledHours]]</f>
        <v>7.2388235294117642</v>
      </c>
    </row>
    <row r="107" spans="1:41" x14ac:dyDescent="0.25">
      <c r="A107" t="s">
        <v>1769</v>
      </c>
      <c r="B107" t="s">
        <v>32</v>
      </c>
      <c r="C107" t="s">
        <v>40</v>
      </c>
      <c r="D107" t="s">
        <v>41</v>
      </c>
      <c r="E107">
        <v>82900</v>
      </c>
      <c r="F107" t="s">
        <v>68</v>
      </c>
      <c r="G107">
        <v>9942</v>
      </c>
      <c r="H107">
        <v>201</v>
      </c>
      <c r="I107" t="s">
        <v>83</v>
      </c>
      <c r="J107" t="s">
        <v>35</v>
      </c>
      <c r="K107" t="s">
        <v>44</v>
      </c>
      <c r="L107" t="s">
        <v>189</v>
      </c>
      <c r="M107">
        <v>1315</v>
      </c>
      <c r="N107">
        <v>1530</v>
      </c>
      <c r="O107" t="s">
        <v>46</v>
      </c>
      <c r="P107">
        <v>201</v>
      </c>
      <c r="Q107" t="s">
        <v>47</v>
      </c>
      <c r="R107" t="s">
        <v>38</v>
      </c>
      <c r="S107" s="1">
        <v>42969</v>
      </c>
      <c r="T107" s="1">
        <v>43027</v>
      </c>
      <c r="U107" t="s">
        <v>393</v>
      </c>
      <c r="V107" t="s">
        <v>39</v>
      </c>
      <c r="W107">
        <v>6</v>
      </c>
      <c r="X107">
        <v>6</v>
      </c>
      <c r="Y107">
        <v>40</v>
      </c>
      <c r="Z107">
        <v>15</v>
      </c>
      <c r="AA107" t="s">
        <v>363</v>
      </c>
      <c r="AB107">
        <v>44</v>
      </c>
      <c r="AC107">
        <v>80</v>
      </c>
      <c r="AD107">
        <v>55</v>
      </c>
      <c r="AE107">
        <v>55</v>
      </c>
      <c r="AF107">
        <v>0</v>
      </c>
      <c r="AG107">
        <v>10</v>
      </c>
      <c r="AH107">
        <v>7.0999999999999994E-2</v>
      </c>
      <c r="AI107">
        <v>7.0999999999999994E-2</v>
      </c>
      <c r="AJ107">
        <v>0</v>
      </c>
      <c r="AK107" t="s">
        <v>762</v>
      </c>
      <c r="AL107" t="s">
        <v>1509</v>
      </c>
      <c r="AN107">
        <v>45</v>
      </c>
      <c r="AO107">
        <f>Source1718[[#This Row],[TotalFTES]]*525/Source1718[[#This Row],[TotalScheduledHours]]</f>
        <v>0.82833333333333325</v>
      </c>
    </row>
    <row r="108" spans="1:41" x14ac:dyDescent="0.25">
      <c r="A108" t="s">
        <v>1769</v>
      </c>
      <c r="B108" t="s">
        <v>32</v>
      </c>
      <c r="C108" t="s">
        <v>40</v>
      </c>
      <c r="D108" t="s">
        <v>41</v>
      </c>
      <c r="E108">
        <v>82193</v>
      </c>
      <c r="F108" t="s">
        <v>68</v>
      </c>
      <c r="G108">
        <v>9942</v>
      </c>
      <c r="H108">
        <v>202</v>
      </c>
      <c r="I108" t="s">
        <v>83</v>
      </c>
      <c r="J108" t="s">
        <v>35</v>
      </c>
      <c r="K108" t="s">
        <v>44</v>
      </c>
      <c r="L108" t="s">
        <v>189</v>
      </c>
      <c r="M108">
        <v>1315</v>
      </c>
      <c r="N108">
        <v>1530</v>
      </c>
      <c r="O108" t="s">
        <v>46</v>
      </c>
      <c r="P108">
        <v>201</v>
      </c>
      <c r="Q108" t="s">
        <v>47</v>
      </c>
      <c r="R108" t="s">
        <v>38</v>
      </c>
      <c r="S108" s="1">
        <v>43032</v>
      </c>
      <c r="T108" s="1">
        <v>43090</v>
      </c>
      <c r="U108" t="s">
        <v>393</v>
      </c>
      <c r="V108" t="s">
        <v>39</v>
      </c>
      <c r="W108">
        <v>6</v>
      </c>
      <c r="X108">
        <v>6</v>
      </c>
      <c r="Y108">
        <v>40</v>
      </c>
      <c r="Z108">
        <v>15</v>
      </c>
      <c r="AA108" t="s">
        <v>363</v>
      </c>
      <c r="AB108">
        <v>44</v>
      </c>
      <c r="AC108">
        <v>80</v>
      </c>
      <c r="AD108">
        <v>55</v>
      </c>
      <c r="AE108">
        <v>55</v>
      </c>
      <c r="AF108">
        <v>0</v>
      </c>
      <c r="AG108">
        <v>0</v>
      </c>
      <c r="AH108">
        <v>0.01</v>
      </c>
      <c r="AI108">
        <v>0.01</v>
      </c>
      <c r="AJ108">
        <v>0</v>
      </c>
      <c r="AK108" t="s">
        <v>762</v>
      </c>
      <c r="AL108" t="s">
        <v>1509</v>
      </c>
      <c r="AN108">
        <v>42.5</v>
      </c>
      <c r="AO108">
        <f>Source1718[[#This Row],[TotalFTES]]*525/Source1718[[#This Row],[TotalScheduledHours]]</f>
        <v>0.12352941176470589</v>
      </c>
    </row>
    <row r="109" spans="1:41" x14ac:dyDescent="0.25">
      <c r="A109" t="s">
        <v>1769</v>
      </c>
      <c r="B109" t="s">
        <v>32</v>
      </c>
      <c r="C109" t="s">
        <v>40</v>
      </c>
      <c r="D109" t="s">
        <v>41</v>
      </c>
      <c r="E109">
        <v>81569</v>
      </c>
      <c r="F109" t="s">
        <v>68</v>
      </c>
      <c r="G109">
        <v>9942</v>
      </c>
      <c r="H109">
        <v>401</v>
      </c>
      <c r="I109" t="s">
        <v>83</v>
      </c>
      <c r="J109" t="s">
        <v>76</v>
      </c>
      <c r="K109" t="s">
        <v>44</v>
      </c>
      <c r="L109" t="s">
        <v>72</v>
      </c>
      <c r="M109">
        <v>1730</v>
      </c>
      <c r="N109">
        <v>1945</v>
      </c>
      <c r="O109" t="s">
        <v>55</v>
      </c>
      <c r="P109">
        <v>1103</v>
      </c>
      <c r="Q109" t="s">
        <v>56</v>
      </c>
      <c r="R109" t="s">
        <v>38</v>
      </c>
      <c r="S109" s="1">
        <v>42968</v>
      </c>
      <c r="T109" s="1">
        <v>43031</v>
      </c>
      <c r="U109" t="s">
        <v>392</v>
      </c>
      <c r="V109" t="s">
        <v>39</v>
      </c>
      <c r="W109">
        <v>8</v>
      </c>
      <c r="X109">
        <v>8</v>
      </c>
      <c r="Y109">
        <v>40</v>
      </c>
      <c r="Z109">
        <v>20</v>
      </c>
      <c r="AA109" t="s">
        <v>356</v>
      </c>
      <c r="AB109">
        <v>22</v>
      </c>
      <c r="AC109">
        <v>40</v>
      </c>
      <c r="AD109">
        <v>55</v>
      </c>
      <c r="AE109">
        <v>55</v>
      </c>
      <c r="AF109">
        <v>0</v>
      </c>
      <c r="AG109">
        <v>0</v>
      </c>
      <c r="AH109">
        <v>0.124</v>
      </c>
      <c r="AI109">
        <v>0.124</v>
      </c>
      <c r="AJ109">
        <v>0</v>
      </c>
      <c r="AK109" t="s">
        <v>804</v>
      </c>
      <c r="AL109" t="s">
        <v>791</v>
      </c>
      <c r="AN109">
        <v>42.5</v>
      </c>
      <c r="AO109">
        <f>Source1718[[#This Row],[TotalFTES]]*525/Source1718[[#This Row],[TotalScheduledHours]]</f>
        <v>1.5317647058823529</v>
      </c>
    </row>
    <row r="110" spans="1:41" x14ac:dyDescent="0.25">
      <c r="A110" t="s">
        <v>1769</v>
      </c>
      <c r="B110" t="s">
        <v>32</v>
      </c>
      <c r="C110" t="s">
        <v>40</v>
      </c>
      <c r="D110" t="s">
        <v>41</v>
      </c>
      <c r="E110">
        <v>82903</v>
      </c>
      <c r="F110" t="s">
        <v>68</v>
      </c>
      <c r="G110">
        <v>9942</v>
      </c>
      <c r="H110">
        <v>402</v>
      </c>
      <c r="I110" t="s">
        <v>83</v>
      </c>
      <c r="J110" t="s">
        <v>73</v>
      </c>
      <c r="K110" t="s">
        <v>44</v>
      </c>
      <c r="L110" t="s">
        <v>74</v>
      </c>
      <c r="M110">
        <v>900</v>
      </c>
      <c r="N110">
        <v>1115</v>
      </c>
      <c r="O110" t="s">
        <v>55</v>
      </c>
      <c r="P110">
        <v>1202</v>
      </c>
      <c r="Q110" t="s">
        <v>56</v>
      </c>
      <c r="R110">
        <v>1</v>
      </c>
      <c r="S110" s="1">
        <v>42966</v>
      </c>
      <c r="T110" s="1">
        <v>43091</v>
      </c>
      <c r="U110" t="s">
        <v>392</v>
      </c>
      <c r="V110" t="s">
        <v>39</v>
      </c>
      <c r="W110">
        <v>8</v>
      </c>
      <c r="X110">
        <v>8</v>
      </c>
      <c r="Y110">
        <v>40</v>
      </c>
      <c r="Z110">
        <v>20</v>
      </c>
      <c r="AA110" t="s">
        <v>79</v>
      </c>
      <c r="AB110">
        <v>35</v>
      </c>
      <c r="AC110">
        <v>30</v>
      </c>
      <c r="AD110">
        <v>116.66670000000001</v>
      </c>
      <c r="AE110">
        <v>116.66670000000001</v>
      </c>
      <c r="AF110">
        <v>0</v>
      </c>
      <c r="AG110">
        <v>10</v>
      </c>
      <c r="AH110">
        <v>3.7999999999999999E-2</v>
      </c>
      <c r="AI110">
        <v>3.7999999999999999E-2</v>
      </c>
      <c r="AJ110">
        <v>0</v>
      </c>
      <c r="AK110" t="s">
        <v>790</v>
      </c>
      <c r="AL110" t="s">
        <v>780</v>
      </c>
      <c r="AN110">
        <v>40</v>
      </c>
      <c r="AO110">
        <f>Source1718[[#This Row],[TotalFTES]]*525/Source1718[[#This Row],[TotalScheduledHours]]</f>
        <v>0.49874999999999997</v>
      </c>
    </row>
    <row r="111" spans="1:41" x14ac:dyDescent="0.25">
      <c r="A111" t="s">
        <v>1769</v>
      </c>
      <c r="B111" t="s">
        <v>32</v>
      </c>
      <c r="C111" t="s">
        <v>40</v>
      </c>
      <c r="D111" t="s">
        <v>41</v>
      </c>
      <c r="E111">
        <v>82904</v>
      </c>
      <c r="F111" t="s">
        <v>68</v>
      </c>
      <c r="G111">
        <v>9942</v>
      </c>
      <c r="H111">
        <v>403</v>
      </c>
      <c r="I111" t="s">
        <v>83</v>
      </c>
      <c r="J111" t="s">
        <v>35</v>
      </c>
      <c r="K111" t="s">
        <v>44</v>
      </c>
      <c r="L111" t="s">
        <v>45</v>
      </c>
      <c r="M111">
        <v>830</v>
      </c>
      <c r="N111">
        <v>1045</v>
      </c>
      <c r="O111" t="s">
        <v>55</v>
      </c>
      <c r="P111">
        <v>1103</v>
      </c>
      <c r="Q111" t="s">
        <v>56</v>
      </c>
      <c r="R111" t="s">
        <v>38</v>
      </c>
      <c r="S111" s="1">
        <v>42968</v>
      </c>
      <c r="T111" s="1">
        <v>42997</v>
      </c>
      <c r="U111" t="s">
        <v>386</v>
      </c>
      <c r="V111" t="s">
        <v>39</v>
      </c>
      <c r="W111">
        <v>17</v>
      </c>
      <c r="X111">
        <v>7</v>
      </c>
      <c r="Y111">
        <v>40</v>
      </c>
      <c r="Z111">
        <v>17.5</v>
      </c>
      <c r="AA111" t="s">
        <v>230</v>
      </c>
      <c r="AB111">
        <v>56</v>
      </c>
      <c r="AC111">
        <v>80</v>
      </c>
      <c r="AD111">
        <v>70</v>
      </c>
      <c r="AE111">
        <v>70</v>
      </c>
      <c r="AF111">
        <v>0</v>
      </c>
      <c r="AG111">
        <v>10</v>
      </c>
      <c r="AH111">
        <v>0.30499999999999999</v>
      </c>
      <c r="AI111">
        <v>0.30499999999999999</v>
      </c>
      <c r="AJ111">
        <v>0</v>
      </c>
      <c r="AK111" t="s">
        <v>764</v>
      </c>
      <c r="AL111" t="s">
        <v>791</v>
      </c>
      <c r="AN111">
        <v>42.5</v>
      </c>
      <c r="AO111">
        <f>Source1718[[#This Row],[TotalFTES]]*525/Source1718[[#This Row],[TotalScheduledHours]]</f>
        <v>3.7676470588235293</v>
      </c>
    </row>
    <row r="112" spans="1:41" x14ac:dyDescent="0.25">
      <c r="A112" t="s">
        <v>1769</v>
      </c>
      <c r="B112" t="s">
        <v>32</v>
      </c>
      <c r="C112" t="s">
        <v>40</v>
      </c>
      <c r="D112" t="s">
        <v>41</v>
      </c>
      <c r="E112">
        <v>82905</v>
      </c>
      <c r="F112" t="s">
        <v>68</v>
      </c>
      <c r="G112">
        <v>9942</v>
      </c>
      <c r="H112">
        <v>404</v>
      </c>
      <c r="I112" t="s">
        <v>83</v>
      </c>
      <c r="J112" t="s">
        <v>35</v>
      </c>
      <c r="K112" t="s">
        <v>44</v>
      </c>
      <c r="L112" t="s">
        <v>54</v>
      </c>
      <c r="M112">
        <v>830</v>
      </c>
      <c r="N112">
        <v>1045</v>
      </c>
      <c r="O112" t="s">
        <v>55</v>
      </c>
      <c r="P112">
        <v>1103</v>
      </c>
      <c r="Q112" t="s">
        <v>56</v>
      </c>
      <c r="R112">
        <v>1</v>
      </c>
      <c r="S112" s="1">
        <v>42966</v>
      </c>
      <c r="T112" s="1">
        <v>43091</v>
      </c>
      <c r="U112" t="s">
        <v>386</v>
      </c>
      <c r="V112" t="s">
        <v>39</v>
      </c>
      <c r="W112">
        <v>16</v>
      </c>
      <c r="X112">
        <v>11</v>
      </c>
      <c r="Y112">
        <v>40</v>
      </c>
      <c r="Z112">
        <v>27.5</v>
      </c>
      <c r="AA112" t="s">
        <v>354</v>
      </c>
      <c r="AB112">
        <v>36</v>
      </c>
      <c r="AC112">
        <v>80</v>
      </c>
      <c r="AD112">
        <v>45</v>
      </c>
      <c r="AE112">
        <v>45</v>
      </c>
      <c r="AF112">
        <v>0</v>
      </c>
      <c r="AG112">
        <v>10</v>
      </c>
      <c r="AH112">
        <v>0.35199999999999998</v>
      </c>
      <c r="AI112">
        <v>0.35199999999999998</v>
      </c>
      <c r="AJ112">
        <v>0</v>
      </c>
      <c r="AK112" t="s">
        <v>764</v>
      </c>
      <c r="AL112" t="s">
        <v>791</v>
      </c>
      <c r="AN112">
        <v>40</v>
      </c>
      <c r="AO112">
        <f>Source1718[[#This Row],[TotalFTES]]*525/Source1718[[#This Row],[TotalScheduledHours]]</f>
        <v>4.6199999999999992</v>
      </c>
    </row>
    <row r="113" spans="1:41" x14ac:dyDescent="0.25">
      <c r="A113" t="s">
        <v>1769</v>
      </c>
      <c r="B113" t="s">
        <v>32</v>
      </c>
      <c r="C113" t="s">
        <v>40</v>
      </c>
      <c r="D113" t="s">
        <v>41</v>
      </c>
      <c r="E113">
        <v>82906</v>
      </c>
      <c r="F113" t="s">
        <v>68</v>
      </c>
      <c r="G113">
        <v>9942</v>
      </c>
      <c r="H113">
        <v>405</v>
      </c>
      <c r="I113" t="s">
        <v>83</v>
      </c>
      <c r="J113" t="s">
        <v>35</v>
      </c>
      <c r="K113" t="s">
        <v>44</v>
      </c>
      <c r="L113" t="s">
        <v>45</v>
      </c>
      <c r="M113">
        <v>830</v>
      </c>
      <c r="N113">
        <v>1045</v>
      </c>
      <c r="O113" t="s">
        <v>55</v>
      </c>
      <c r="P113">
        <v>1102</v>
      </c>
      <c r="Q113" t="s">
        <v>56</v>
      </c>
      <c r="R113" t="s">
        <v>38</v>
      </c>
      <c r="S113" s="1">
        <v>43031</v>
      </c>
      <c r="T113" s="1">
        <v>43060</v>
      </c>
      <c r="U113" t="s">
        <v>383</v>
      </c>
      <c r="V113" t="s">
        <v>39</v>
      </c>
      <c r="W113">
        <v>9</v>
      </c>
      <c r="X113">
        <v>9</v>
      </c>
      <c r="Y113">
        <v>40</v>
      </c>
      <c r="Z113">
        <v>22.5</v>
      </c>
      <c r="AA113" t="s">
        <v>708</v>
      </c>
      <c r="AB113">
        <v>58</v>
      </c>
      <c r="AC113">
        <v>40</v>
      </c>
      <c r="AD113">
        <v>145</v>
      </c>
      <c r="AE113">
        <v>145</v>
      </c>
      <c r="AF113">
        <v>0</v>
      </c>
      <c r="AG113">
        <v>10</v>
      </c>
      <c r="AH113">
        <v>0.252</v>
      </c>
      <c r="AI113">
        <v>0.252</v>
      </c>
      <c r="AJ113">
        <v>0</v>
      </c>
      <c r="AK113" t="s">
        <v>764</v>
      </c>
      <c r="AL113" t="s">
        <v>765</v>
      </c>
      <c r="AN113">
        <v>45</v>
      </c>
      <c r="AO113">
        <f>Source1718[[#This Row],[TotalFTES]]*525/Source1718[[#This Row],[TotalScheduledHours]]</f>
        <v>2.9400000000000004</v>
      </c>
    </row>
    <row r="114" spans="1:41" x14ac:dyDescent="0.25">
      <c r="A114" t="s">
        <v>1769</v>
      </c>
      <c r="B114" t="s">
        <v>32</v>
      </c>
      <c r="C114" t="s">
        <v>40</v>
      </c>
      <c r="D114" t="s">
        <v>41</v>
      </c>
      <c r="E114">
        <v>81319</v>
      </c>
      <c r="F114" t="s">
        <v>68</v>
      </c>
      <c r="G114">
        <v>9942</v>
      </c>
      <c r="H114">
        <v>501</v>
      </c>
      <c r="I114" t="s">
        <v>83</v>
      </c>
      <c r="J114" t="s">
        <v>76</v>
      </c>
      <c r="K114" t="s">
        <v>44</v>
      </c>
      <c r="L114" t="s">
        <v>189</v>
      </c>
      <c r="M114">
        <v>1800</v>
      </c>
      <c r="N114">
        <v>2015</v>
      </c>
      <c r="O114" t="s">
        <v>49</v>
      </c>
      <c r="P114">
        <v>516</v>
      </c>
      <c r="Q114" t="s">
        <v>51</v>
      </c>
      <c r="R114" t="s">
        <v>38</v>
      </c>
      <c r="S114" s="1">
        <v>43032</v>
      </c>
      <c r="T114" s="1">
        <v>43090</v>
      </c>
      <c r="U114" t="s">
        <v>392</v>
      </c>
      <c r="V114" t="s">
        <v>39</v>
      </c>
      <c r="W114">
        <v>13</v>
      </c>
      <c r="X114">
        <v>13</v>
      </c>
      <c r="Y114">
        <v>40</v>
      </c>
      <c r="Z114">
        <v>32.5</v>
      </c>
      <c r="AA114" t="s">
        <v>70</v>
      </c>
      <c r="AB114">
        <v>53</v>
      </c>
      <c r="AC114">
        <v>40</v>
      </c>
      <c r="AD114">
        <v>132.5</v>
      </c>
      <c r="AE114">
        <v>132.5</v>
      </c>
      <c r="AF114">
        <v>0</v>
      </c>
      <c r="AG114">
        <v>0</v>
      </c>
      <c r="AH114">
        <v>0.19</v>
      </c>
      <c r="AI114">
        <v>0.19</v>
      </c>
      <c r="AJ114">
        <v>0.1</v>
      </c>
      <c r="AK114" t="s">
        <v>818</v>
      </c>
      <c r="AL114" t="s">
        <v>767</v>
      </c>
      <c r="AN114">
        <v>42.5</v>
      </c>
      <c r="AO114">
        <f>Source1718[[#This Row],[TotalFTES]]*525/Source1718[[#This Row],[TotalScheduledHours]]</f>
        <v>2.3470588235294119</v>
      </c>
    </row>
    <row r="115" spans="1:41" x14ac:dyDescent="0.25">
      <c r="A115" t="s">
        <v>1769</v>
      </c>
      <c r="B115" t="s">
        <v>32</v>
      </c>
      <c r="C115" t="s">
        <v>40</v>
      </c>
      <c r="D115" t="s">
        <v>41</v>
      </c>
      <c r="E115">
        <v>81045</v>
      </c>
      <c r="F115" t="s">
        <v>68</v>
      </c>
      <c r="G115">
        <v>9942</v>
      </c>
      <c r="H115">
        <v>502</v>
      </c>
      <c r="I115" t="s">
        <v>83</v>
      </c>
      <c r="J115" t="s">
        <v>76</v>
      </c>
      <c r="K115" t="s">
        <v>44</v>
      </c>
      <c r="L115" t="s">
        <v>189</v>
      </c>
      <c r="M115">
        <v>1800</v>
      </c>
      <c r="N115">
        <v>2015</v>
      </c>
      <c r="O115" t="s">
        <v>49</v>
      </c>
      <c r="P115">
        <v>516</v>
      </c>
      <c r="Q115" t="s">
        <v>51</v>
      </c>
      <c r="R115" t="s">
        <v>38</v>
      </c>
      <c r="S115" s="1">
        <v>42969</v>
      </c>
      <c r="T115" s="1">
        <v>43027</v>
      </c>
      <c r="U115" t="s">
        <v>392</v>
      </c>
      <c r="V115" t="s">
        <v>39</v>
      </c>
      <c r="W115">
        <v>10</v>
      </c>
      <c r="X115">
        <v>9</v>
      </c>
      <c r="Y115">
        <v>40</v>
      </c>
      <c r="Z115">
        <v>22.5</v>
      </c>
      <c r="AA115" t="s">
        <v>77</v>
      </c>
      <c r="AB115">
        <v>64</v>
      </c>
      <c r="AC115">
        <v>140</v>
      </c>
      <c r="AD115">
        <v>45.714300000000001</v>
      </c>
      <c r="AE115">
        <v>45.714300000000001</v>
      </c>
      <c r="AF115">
        <v>0</v>
      </c>
      <c r="AG115">
        <v>0</v>
      </c>
      <c r="AH115">
        <v>8.1000000000000003E-2</v>
      </c>
      <c r="AI115">
        <v>8.1000000000000003E-2</v>
      </c>
      <c r="AJ115">
        <v>0</v>
      </c>
      <c r="AK115" t="s">
        <v>818</v>
      </c>
      <c r="AL115" t="s">
        <v>767</v>
      </c>
      <c r="AN115">
        <v>45</v>
      </c>
      <c r="AO115">
        <f>Source1718[[#This Row],[TotalFTES]]*525/Source1718[[#This Row],[TotalScheduledHours]]</f>
        <v>0.94499999999999995</v>
      </c>
    </row>
    <row r="116" spans="1:41" x14ac:dyDescent="0.25">
      <c r="A116" t="s">
        <v>1769</v>
      </c>
      <c r="B116" t="s">
        <v>32</v>
      </c>
      <c r="C116" t="s">
        <v>40</v>
      </c>
      <c r="D116" t="s">
        <v>41</v>
      </c>
      <c r="E116">
        <v>82243</v>
      </c>
      <c r="F116" t="s">
        <v>68</v>
      </c>
      <c r="G116">
        <v>9942</v>
      </c>
      <c r="H116">
        <v>503</v>
      </c>
      <c r="I116" t="s">
        <v>83</v>
      </c>
      <c r="J116" t="s">
        <v>35</v>
      </c>
      <c r="K116" t="s">
        <v>44</v>
      </c>
      <c r="L116" t="s">
        <v>72</v>
      </c>
      <c r="M116">
        <v>800</v>
      </c>
      <c r="N116">
        <v>1015</v>
      </c>
      <c r="O116" t="s">
        <v>49</v>
      </c>
      <c r="P116" t="s">
        <v>59</v>
      </c>
      <c r="Q116" t="s">
        <v>51</v>
      </c>
      <c r="R116" t="s">
        <v>38</v>
      </c>
      <c r="S116" s="1">
        <v>42968</v>
      </c>
      <c r="T116" s="1">
        <v>43031</v>
      </c>
      <c r="U116" t="s">
        <v>406</v>
      </c>
      <c r="V116" t="s">
        <v>39</v>
      </c>
      <c r="W116">
        <v>7</v>
      </c>
      <c r="X116">
        <v>6</v>
      </c>
      <c r="Y116">
        <v>40</v>
      </c>
      <c r="Z116">
        <v>15</v>
      </c>
      <c r="AA116" t="s">
        <v>82</v>
      </c>
      <c r="AB116">
        <v>35</v>
      </c>
      <c r="AC116">
        <v>80</v>
      </c>
      <c r="AD116">
        <v>43.75</v>
      </c>
      <c r="AE116">
        <v>43.75</v>
      </c>
      <c r="AF116">
        <v>0</v>
      </c>
      <c r="AG116">
        <v>0</v>
      </c>
      <c r="AH116">
        <v>2.4E-2</v>
      </c>
      <c r="AI116">
        <v>2.4E-2</v>
      </c>
      <c r="AJ116">
        <v>0</v>
      </c>
      <c r="AK116" t="s">
        <v>809</v>
      </c>
      <c r="AL116" t="s">
        <v>773</v>
      </c>
      <c r="AN116">
        <v>42.5</v>
      </c>
      <c r="AO116">
        <f>Source1718[[#This Row],[TotalFTES]]*525/Source1718[[#This Row],[TotalScheduledHours]]</f>
        <v>0.2964705882352941</v>
      </c>
    </row>
    <row r="117" spans="1:41" x14ac:dyDescent="0.25">
      <c r="A117" t="s">
        <v>1769</v>
      </c>
      <c r="B117" t="s">
        <v>32</v>
      </c>
      <c r="C117" t="s">
        <v>40</v>
      </c>
      <c r="D117" t="s">
        <v>41</v>
      </c>
      <c r="E117">
        <v>82242</v>
      </c>
      <c r="F117" t="s">
        <v>68</v>
      </c>
      <c r="G117">
        <v>9942</v>
      </c>
      <c r="H117">
        <v>504</v>
      </c>
      <c r="I117" t="s">
        <v>83</v>
      </c>
      <c r="J117" t="s">
        <v>35</v>
      </c>
      <c r="K117" t="s">
        <v>44</v>
      </c>
      <c r="L117" t="s">
        <v>72</v>
      </c>
      <c r="M117">
        <v>1030</v>
      </c>
      <c r="N117">
        <v>1245</v>
      </c>
      <c r="O117" t="s">
        <v>49</v>
      </c>
      <c r="P117" t="s">
        <v>59</v>
      </c>
      <c r="Q117" t="s">
        <v>51</v>
      </c>
      <c r="R117" t="s">
        <v>38</v>
      </c>
      <c r="S117" s="1">
        <v>43033</v>
      </c>
      <c r="T117" s="1">
        <v>43089</v>
      </c>
      <c r="U117" t="s">
        <v>388</v>
      </c>
      <c r="V117" t="s">
        <v>39</v>
      </c>
      <c r="W117">
        <v>5</v>
      </c>
      <c r="X117">
        <v>5</v>
      </c>
      <c r="Y117">
        <v>40</v>
      </c>
      <c r="Z117">
        <v>12.5</v>
      </c>
      <c r="AD117">
        <v>0</v>
      </c>
      <c r="AE117">
        <v>12.5</v>
      </c>
      <c r="AF117">
        <v>0</v>
      </c>
      <c r="AG117">
        <v>0</v>
      </c>
      <c r="AH117">
        <v>0</v>
      </c>
      <c r="AI117">
        <v>0</v>
      </c>
      <c r="AJ117">
        <v>0.1</v>
      </c>
      <c r="AK117" t="s">
        <v>766</v>
      </c>
      <c r="AL117" t="s">
        <v>773</v>
      </c>
      <c r="AN117">
        <v>42.5</v>
      </c>
      <c r="AO117">
        <f>Source1718[[#This Row],[TotalFTES]]*525/Source1718[[#This Row],[TotalScheduledHours]]</f>
        <v>0</v>
      </c>
    </row>
    <row r="118" spans="1:41" x14ac:dyDescent="0.25">
      <c r="A118" t="s">
        <v>1769</v>
      </c>
      <c r="B118" t="s">
        <v>32</v>
      </c>
      <c r="C118" t="s">
        <v>40</v>
      </c>
      <c r="D118" t="s">
        <v>41</v>
      </c>
      <c r="E118">
        <v>81048</v>
      </c>
      <c r="F118" t="s">
        <v>68</v>
      </c>
      <c r="G118">
        <v>9942</v>
      </c>
      <c r="H118">
        <v>701</v>
      </c>
      <c r="I118" t="s">
        <v>83</v>
      </c>
      <c r="J118" t="s">
        <v>35</v>
      </c>
      <c r="K118" t="s">
        <v>44</v>
      </c>
      <c r="L118" t="s">
        <v>67</v>
      </c>
      <c r="M118">
        <v>1300</v>
      </c>
      <c r="N118">
        <v>1515</v>
      </c>
      <c r="O118" t="s">
        <v>64</v>
      </c>
      <c r="P118">
        <v>476</v>
      </c>
      <c r="Q118" t="s">
        <v>65</v>
      </c>
      <c r="R118">
        <v>1</v>
      </c>
      <c r="S118" s="1">
        <v>42966</v>
      </c>
      <c r="T118" s="1">
        <v>43091</v>
      </c>
      <c r="U118" t="s">
        <v>702</v>
      </c>
      <c r="V118" t="s">
        <v>39</v>
      </c>
      <c r="W118">
        <v>12</v>
      </c>
      <c r="X118">
        <v>9</v>
      </c>
      <c r="Y118">
        <v>40</v>
      </c>
      <c r="Z118">
        <v>22.5</v>
      </c>
      <c r="AA118" t="s">
        <v>366</v>
      </c>
      <c r="AB118">
        <v>27</v>
      </c>
      <c r="AC118">
        <v>80</v>
      </c>
      <c r="AD118">
        <v>33.75</v>
      </c>
      <c r="AE118">
        <v>33.75</v>
      </c>
      <c r="AF118">
        <v>0</v>
      </c>
      <c r="AG118">
        <v>0</v>
      </c>
      <c r="AH118">
        <v>0.29499999999999998</v>
      </c>
      <c r="AI118">
        <v>0.29499999999999998</v>
      </c>
      <c r="AJ118">
        <v>0.1</v>
      </c>
      <c r="AK118" t="s">
        <v>779</v>
      </c>
      <c r="AL118" t="s">
        <v>789</v>
      </c>
      <c r="AN118">
        <v>42.5</v>
      </c>
      <c r="AO118">
        <f>Source1718[[#This Row],[TotalFTES]]*525/Source1718[[#This Row],[TotalScheduledHours]]</f>
        <v>3.6441176470588235</v>
      </c>
    </row>
    <row r="119" spans="1:41" x14ac:dyDescent="0.25">
      <c r="A119" t="s">
        <v>1769</v>
      </c>
      <c r="B119" t="s">
        <v>32</v>
      </c>
      <c r="C119" t="s">
        <v>40</v>
      </c>
      <c r="D119" t="s">
        <v>41</v>
      </c>
      <c r="E119">
        <v>82097</v>
      </c>
      <c r="F119" t="s">
        <v>68</v>
      </c>
      <c r="G119">
        <v>9942</v>
      </c>
      <c r="H119">
        <v>702</v>
      </c>
      <c r="I119" t="s">
        <v>83</v>
      </c>
      <c r="J119" t="s">
        <v>35</v>
      </c>
      <c r="K119" t="s">
        <v>44</v>
      </c>
      <c r="L119" t="s">
        <v>54</v>
      </c>
      <c r="M119">
        <v>900</v>
      </c>
      <c r="N119">
        <v>1350</v>
      </c>
      <c r="O119" t="s">
        <v>64</v>
      </c>
      <c r="P119">
        <v>471</v>
      </c>
      <c r="Q119" t="s">
        <v>65</v>
      </c>
      <c r="R119" t="s">
        <v>38</v>
      </c>
      <c r="S119" s="1">
        <v>42972</v>
      </c>
      <c r="T119" s="1">
        <v>43021</v>
      </c>
      <c r="U119" t="s">
        <v>407</v>
      </c>
      <c r="V119" t="s">
        <v>39</v>
      </c>
      <c r="W119">
        <v>34</v>
      </c>
      <c r="X119">
        <v>33</v>
      </c>
      <c r="Y119">
        <v>40</v>
      </c>
      <c r="Z119">
        <v>82.5</v>
      </c>
      <c r="AD119">
        <v>0</v>
      </c>
      <c r="AE119">
        <v>82.5</v>
      </c>
      <c r="AF119">
        <v>0</v>
      </c>
      <c r="AG119">
        <v>0</v>
      </c>
      <c r="AH119">
        <v>1.429</v>
      </c>
      <c r="AI119">
        <v>1.429</v>
      </c>
      <c r="AJ119">
        <v>0.1</v>
      </c>
      <c r="AK119" t="s">
        <v>826</v>
      </c>
      <c r="AL119" t="s">
        <v>769</v>
      </c>
      <c r="AN119">
        <v>40</v>
      </c>
      <c r="AO119">
        <f>Source1718[[#This Row],[TotalFTES]]*525/Source1718[[#This Row],[TotalScheduledHours]]</f>
        <v>18.755625000000002</v>
      </c>
    </row>
    <row r="120" spans="1:41" x14ac:dyDescent="0.25">
      <c r="A120" t="s">
        <v>1769</v>
      </c>
      <c r="B120" t="s">
        <v>32</v>
      </c>
      <c r="C120" t="s">
        <v>40</v>
      </c>
      <c r="D120" t="s">
        <v>41</v>
      </c>
      <c r="E120">
        <v>83195</v>
      </c>
      <c r="F120" t="s">
        <v>68</v>
      </c>
      <c r="G120">
        <v>9942</v>
      </c>
      <c r="H120">
        <v>703</v>
      </c>
      <c r="I120" t="s">
        <v>83</v>
      </c>
      <c r="J120" t="s">
        <v>73</v>
      </c>
      <c r="K120" t="s">
        <v>44</v>
      </c>
      <c r="L120" t="s">
        <v>74</v>
      </c>
      <c r="M120">
        <v>900</v>
      </c>
      <c r="N120">
        <v>1350</v>
      </c>
      <c r="O120" t="s">
        <v>64</v>
      </c>
      <c r="P120">
        <v>471</v>
      </c>
      <c r="Q120" t="s">
        <v>65</v>
      </c>
      <c r="R120" t="s">
        <v>38</v>
      </c>
      <c r="S120" s="1">
        <v>43028</v>
      </c>
      <c r="T120" s="1">
        <v>43091</v>
      </c>
      <c r="U120" t="s">
        <v>407</v>
      </c>
      <c r="V120" t="s">
        <v>39</v>
      </c>
      <c r="W120">
        <v>2</v>
      </c>
      <c r="X120">
        <v>2</v>
      </c>
      <c r="Y120">
        <v>40</v>
      </c>
      <c r="Z120">
        <v>5</v>
      </c>
      <c r="AA120" t="s">
        <v>1511</v>
      </c>
      <c r="AB120">
        <v>48</v>
      </c>
      <c r="AC120">
        <v>80</v>
      </c>
      <c r="AD120">
        <v>60</v>
      </c>
      <c r="AE120">
        <v>60</v>
      </c>
      <c r="AF120">
        <v>0</v>
      </c>
      <c r="AG120">
        <v>10</v>
      </c>
      <c r="AH120">
        <v>7.5999999999999998E-2</v>
      </c>
      <c r="AI120">
        <v>7.5999999999999998E-2</v>
      </c>
      <c r="AJ120">
        <v>0</v>
      </c>
      <c r="AK120" t="s">
        <v>826</v>
      </c>
      <c r="AL120" t="s">
        <v>769</v>
      </c>
      <c r="AN120">
        <v>40</v>
      </c>
      <c r="AO120">
        <f>Source1718[[#This Row],[TotalFTES]]*525/Source1718[[#This Row],[TotalScheduledHours]]</f>
        <v>0.99749999999999994</v>
      </c>
    </row>
    <row r="121" spans="1:41" x14ac:dyDescent="0.25">
      <c r="A121" t="s">
        <v>1769</v>
      </c>
      <c r="B121" t="s">
        <v>32</v>
      </c>
      <c r="C121" t="s">
        <v>40</v>
      </c>
      <c r="D121" t="s">
        <v>41</v>
      </c>
      <c r="E121">
        <v>82183</v>
      </c>
      <c r="F121" t="s">
        <v>68</v>
      </c>
      <c r="G121">
        <v>9942</v>
      </c>
      <c r="H121">
        <v>704</v>
      </c>
      <c r="I121" t="s">
        <v>83</v>
      </c>
      <c r="J121" t="s">
        <v>76</v>
      </c>
      <c r="K121" t="s">
        <v>44</v>
      </c>
      <c r="L121" t="s">
        <v>72</v>
      </c>
      <c r="M121">
        <v>1830</v>
      </c>
      <c r="N121">
        <v>2045</v>
      </c>
      <c r="O121" t="s">
        <v>64</v>
      </c>
      <c r="P121">
        <v>470</v>
      </c>
      <c r="Q121" t="s">
        <v>65</v>
      </c>
      <c r="R121" t="s">
        <v>38</v>
      </c>
      <c r="S121" s="1">
        <v>42968</v>
      </c>
      <c r="T121" s="1">
        <v>43031</v>
      </c>
      <c r="U121" t="s">
        <v>404</v>
      </c>
      <c r="V121" t="s">
        <v>39</v>
      </c>
      <c r="W121">
        <v>2</v>
      </c>
      <c r="X121">
        <v>2</v>
      </c>
      <c r="Y121">
        <v>40</v>
      </c>
      <c r="Z121">
        <v>5</v>
      </c>
      <c r="AA121" t="s">
        <v>353</v>
      </c>
      <c r="AB121">
        <v>31</v>
      </c>
      <c r="AC121">
        <v>80</v>
      </c>
      <c r="AD121">
        <v>38.75</v>
      </c>
      <c r="AE121">
        <v>38.75</v>
      </c>
      <c r="AF121">
        <v>0</v>
      </c>
      <c r="AG121">
        <v>0</v>
      </c>
      <c r="AH121">
        <v>0.09</v>
      </c>
      <c r="AI121">
        <v>0.09</v>
      </c>
      <c r="AJ121">
        <v>0</v>
      </c>
      <c r="AK121" t="s">
        <v>811</v>
      </c>
      <c r="AL121" t="s">
        <v>795</v>
      </c>
      <c r="AN121">
        <v>42.5</v>
      </c>
      <c r="AO121">
        <f>Source1718[[#This Row],[TotalFTES]]*525/Source1718[[#This Row],[TotalScheduledHours]]</f>
        <v>1.111764705882353</v>
      </c>
    </row>
    <row r="122" spans="1:41" x14ac:dyDescent="0.25">
      <c r="A122" t="s">
        <v>1769</v>
      </c>
      <c r="B122" t="s">
        <v>32</v>
      </c>
      <c r="C122" t="s">
        <v>40</v>
      </c>
      <c r="D122" t="s">
        <v>41</v>
      </c>
      <c r="E122">
        <v>82184</v>
      </c>
      <c r="F122" t="s">
        <v>68</v>
      </c>
      <c r="G122">
        <v>9942</v>
      </c>
      <c r="H122">
        <v>705</v>
      </c>
      <c r="I122" t="s">
        <v>83</v>
      </c>
      <c r="J122" t="s">
        <v>76</v>
      </c>
      <c r="K122" t="s">
        <v>44</v>
      </c>
      <c r="L122" t="s">
        <v>72</v>
      </c>
      <c r="M122">
        <v>1830</v>
      </c>
      <c r="N122">
        <v>2045</v>
      </c>
      <c r="O122" t="s">
        <v>64</v>
      </c>
      <c r="P122">
        <v>470</v>
      </c>
      <c r="Q122" t="s">
        <v>65</v>
      </c>
      <c r="R122" t="s">
        <v>38</v>
      </c>
      <c r="S122" s="1">
        <v>43033</v>
      </c>
      <c r="T122" s="1">
        <v>43089</v>
      </c>
      <c r="U122" t="s">
        <v>404</v>
      </c>
      <c r="V122" t="s">
        <v>39</v>
      </c>
      <c r="W122">
        <v>2</v>
      </c>
      <c r="X122">
        <v>2</v>
      </c>
      <c r="Y122">
        <v>40</v>
      </c>
      <c r="Z122">
        <v>5</v>
      </c>
      <c r="AA122" t="s">
        <v>355</v>
      </c>
      <c r="AB122">
        <v>24</v>
      </c>
      <c r="AC122">
        <v>80</v>
      </c>
      <c r="AD122">
        <v>30</v>
      </c>
      <c r="AE122">
        <v>30</v>
      </c>
      <c r="AF122">
        <v>0</v>
      </c>
      <c r="AG122">
        <v>0</v>
      </c>
      <c r="AH122">
        <v>3.7999999999999999E-2</v>
      </c>
      <c r="AI122">
        <v>3.7999999999999999E-2</v>
      </c>
      <c r="AJ122">
        <v>0</v>
      </c>
      <c r="AK122" t="s">
        <v>811</v>
      </c>
      <c r="AL122" t="s">
        <v>795</v>
      </c>
      <c r="AN122">
        <v>42.5</v>
      </c>
      <c r="AO122">
        <f>Source1718[[#This Row],[TotalFTES]]*525/Source1718[[#This Row],[TotalScheduledHours]]</f>
        <v>0.46941176470588236</v>
      </c>
    </row>
    <row r="123" spans="1:41" x14ac:dyDescent="0.25">
      <c r="A123" t="s">
        <v>1769</v>
      </c>
      <c r="B123" t="s">
        <v>32</v>
      </c>
      <c r="C123" t="s">
        <v>40</v>
      </c>
      <c r="D123" t="s">
        <v>41</v>
      </c>
      <c r="E123">
        <v>82300</v>
      </c>
      <c r="F123" t="s">
        <v>68</v>
      </c>
      <c r="G123">
        <v>9942</v>
      </c>
      <c r="H123">
        <v>706</v>
      </c>
      <c r="I123" t="s">
        <v>83</v>
      </c>
      <c r="J123" t="s">
        <v>35</v>
      </c>
      <c r="K123" t="s">
        <v>44</v>
      </c>
      <c r="L123" t="s">
        <v>54</v>
      </c>
      <c r="M123">
        <v>900</v>
      </c>
      <c r="N123">
        <v>1350</v>
      </c>
      <c r="O123" t="s">
        <v>64</v>
      </c>
      <c r="P123">
        <v>471</v>
      </c>
      <c r="Q123" t="s">
        <v>65</v>
      </c>
      <c r="R123" t="s">
        <v>38</v>
      </c>
      <c r="S123" s="1">
        <v>43028</v>
      </c>
      <c r="T123" s="1">
        <v>43091</v>
      </c>
      <c r="U123" t="s">
        <v>407</v>
      </c>
      <c r="V123" t="s">
        <v>39</v>
      </c>
      <c r="W123">
        <v>27</v>
      </c>
      <c r="X123">
        <v>24</v>
      </c>
      <c r="Y123">
        <v>40</v>
      </c>
      <c r="Z123">
        <v>60</v>
      </c>
      <c r="AD123">
        <v>0</v>
      </c>
      <c r="AE123">
        <v>60</v>
      </c>
      <c r="AF123">
        <v>0</v>
      </c>
      <c r="AG123">
        <v>0</v>
      </c>
      <c r="AH123">
        <v>0.90500000000000003</v>
      </c>
      <c r="AI123">
        <v>0.90500000000000003</v>
      </c>
      <c r="AJ123">
        <v>0.1</v>
      </c>
      <c r="AK123" t="s">
        <v>826</v>
      </c>
      <c r="AL123" t="s">
        <v>769</v>
      </c>
      <c r="AN123">
        <v>40</v>
      </c>
      <c r="AO123">
        <f>Source1718[[#This Row],[TotalFTES]]*525/Source1718[[#This Row],[TotalScheduledHours]]</f>
        <v>11.878125000000001</v>
      </c>
    </row>
    <row r="124" spans="1:41" x14ac:dyDescent="0.25">
      <c r="A124" t="s">
        <v>1769</v>
      </c>
      <c r="B124" t="s">
        <v>32</v>
      </c>
      <c r="C124" t="s">
        <v>40</v>
      </c>
      <c r="D124" t="s">
        <v>41</v>
      </c>
      <c r="E124">
        <v>82301</v>
      </c>
      <c r="F124" t="s">
        <v>68</v>
      </c>
      <c r="G124">
        <v>9942</v>
      </c>
      <c r="H124">
        <v>707</v>
      </c>
      <c r="I124" t="s">
        <v>83</v>
      </c>
      <c r="J124" t="s">
        <v>73</v>
      </c>
      <c r="K124" t="s">
        <v>44</v>
      </c>
      <c r="L124" t="s">
        <v>74</v>
      </c>
      <c r="M124">
        <v>900</v>
      </c>
      <c r="N124">
        <v>1350</v>
      </c>
      <c r="O124" t="s">
        <v>64</v>
      </c>
      <c r="P124">
        <v>471</v>
      </c>
      <c r="Q124" t="s">
        <v>65</v>
      </c>
      <c r="R124" t="s">
        <v>38</v>
      </c>
      <c r="S124" s="1">
        <v>42966</v>
      </c>
      <c r="T124" s="1">
        <v>43022</v>
      </c>
      <c r="U124" t="s">
        <v>407</v>
      </c>
      <c r="V124" t="s">
        <v>39</v>
      </c>
      <c r="W124">
        <v>3</v>
      </c>
      <c r="X124">
        <v>3</v>
      </c>
      <c r="Y124">
        <v>40</v>
      </c>
      <c r="Z124">
        <v>7.5</v>
      </c>
      <c r="AA124" t="s">
        <v>1511</v>
      </c>
      <c r="AB124">
        <v>48</v>
      </c>
      <c r="AC124">
        <v>80</v>
      </c>
      <c r="AD124">
        <v>60</v>
      </c>
      <c r="AE124">
        <v>60</v>
      </c>
      <c r="AF124">
        <v>0</v>
      </c>
      <c r="AG124">
        <v>0</v>
      </c>
      <c r="AH124">
        <v>0.114</v>
      </c>
      <c r="AI124">
        <v>0.114</v>
      </c>
      <c r="AJ124">
        <v>0</v>
      </c>
      <c r="AK124" t="s">
        <v>826</v>
      </c>
      <c r="AL124" t="s">
        <v>769</v>
      </c>
      <c r="AN124">
        <v>40</v>
      </c>
      <c r="AO124">
        <f>Source1718[[#This Row],[TotalFTES]]*525/Source1718[[#This Row],[TotalScheduledHours]]</f>
        <v>1.4962500000000001</v>
      </c>
    </row>
    <row r="125" spans="1:41" x14ac:dyDescent="0.25">
      <c r="A125" t="s">
        <v>1769</v>
      </c>
      <c r="B125" t="s">
        <v>32</v>
      </c>
      <c r="C125" t="s">
        <v>40</v>
      </c>
      <c r="D125" t="s">
        <v>41</v>
      </c>
      <c r="E125">
        <v>82907</v>
      </c>
      <c r="F125" t="s">
        <v>68</v>
      </c>
      <c r="G125">
        <v>9944</v>
      </c>
      <c r="H125">
        <v>401</v>
      </c>
      <c r="I125" t="s">
        <v>228</v>
      </c>
      <c r="J125" t="s">
        <v>73</v>
      </c>
      <c r="K125" t="s">
        <v>44</v>
      </c>
      <c r="L125" t="s">
        <v>74</v>
      </c>
      <c r="M125">
        <v>900</v>
      </c>
      <c r="N125">
        <v>1115</v>
      </c>
      <c r="O125" t="s">
        <v>55</v>
      </c>
      <c r="P125">
        <v>1202</v>
      </c>
      <c r="Q125" t="s">
        <v>56</v>
      </c>
      <c r="R125">
        <v>1</v>
      </c>
      <c r="S125" s="1">
        <v>42966</v>
      </c>
      <c r="T125" s="1">
        <v>43091</v>
      </c>
      <c r="U125" t="s">
        <v>392</v>
      </c>
      <c r="V125" t="s">
        <v>39</v>
      </c>
      <c r="W125">
        <v>27</v>
      </c>
      <c r="X125">
        <v>27</v>
      </c>
      <c r="Y125">
        <v>40</v>
      </c>
      <c r="Z125">
        <v>67.5</v>
      </c>
      <c r="AA125" t="s">
        <v>79</v>
      </c>
      <c r="AB125">
        <v>35</v>
      </c>
      <c r="AC125">
        <v>30</v>
      </c>
      <c r="AD125">
        <v>116.66670000000001</v>
      </c>
      <c r="AE125">
        <v>116.66670000000001</v>
      </c>
      <c r="AF125">
        <v>0</v>
      </c>
      <c r="AG125">
        <v>10</v>
      </c>
      <c r="AH125">
        <v>1.105</v>
      </c>
      <c r="AI125">
        <v>1.105</v>
      </c>
      <c r="AJ125">
        <v>0.1</v>
      </c>
      <c r="AK125" t="s">
        <v>790</v>
      </c>
      <c r="AL125" t="s">
        <v>780</v>
      </c>
      <c r="AN125">
        <v>40</v>
      </c>
      <c r="AO125">
        <f>Source1718[[#This Row],[TotalFTES]]*525/Source1718[[#This Row],[TotalScheduledHours]]</f>
        <v>14.503125000000001</v>
      </c>
    </row>
    <row r="126" spans="1:41" x14ac:dyDescent="0.25">
      <c r="A126" t="s">
        <v>1769</v>
      </c>
      <c r="B126" t="s">
        <v>32</v>
      </c>
      <c r="C126" t="s">
        <v>40</v>
      </c>
      <c r="D126" t="s">
        <v>41</v>
      </c>
      <c r="E126">
        <v>81683</v>
      </c>
      <c r="F126" t="s">
        <v>68</v>
      </c>
      <c r="G126">
        <v>9947</v>
      </c>
      <c r="H126">
        <v>401</v>
      </c>
      <c r="I126" t="s">
        <v>85</v>
      </c>
      <c r="J126" t="s">
        <v>35</v>
      </c>
      <c r="K126" t="s">
        <v>44</v>
      </c>
      <c r="L126" t="s">
        <v>54</v>
      </c>
      <c r="M126">
        <v>1330</v>
      </c>
      <c r="N126">
        <v>1545</v>
      </c>
      <c r="O126" t="s">
        <v>55</v>
      </c>
      <c r="P126">
        <v>1202</v>
      </c>
      <c r="Q126" t="s">
        <v>56</v>
      </c>
      <c r="R126" t="s">
        <v>38</v>
      </c>
      <c r="S126" s="1">
        <v>42972</v>
      </c>
      <c r="T126" s="1">
        <v>43007</v>
      </c>
      <c r="U126" t="s">
        <v>395</v>
      </c>
      <c r="V126" t="s">
        <v>39</v>
      </c>
      <c r="W126">
        <v>46</v>
      </c>
      <c r="X126">
        <v>32</v>
      </c>
      <c r="Y126">
        <v>40</v>
      </c>
      <c r="Z126">
        <v>80</v>
      </c>
      <c r="AD126">
        <v>0</v>
      </c>
      <c r="AE126">
        <v>80</v>
      </c>
      <c r="AF126">
        <v>0</v>
      </c>
      <c r="AG126">
        <v>0</v>
      </c>
      <c r="AH126">
        <v>0.72399999999999998</v>
      </c>
      <c r="AI126">
        <v>0.72399999999999998</v>
      </c>
      <c r="AJ126">
        <v>3.3300000000000003E-2</v>
      </c>
      <c r="AK126" t="s">
        <v>924</v>
      </c>
      <c r="AL126" t="s">
        <v>780</v>
      </c>
      <c r="AN126">
        <v>15</v>
      </c>
      <c r="AO126">
        <f>Source1718[[#This Row],[TotalFTES]]*525/Source1718[[#This Row],[TotalScheduledHours]]</f>
        <v>25.339999999999996</v>
      </c>
    </row>
    <row r="127" spans="1:41" x14ac:dyDescent="0.25">
      <c r="A127" t="s">
        <v>1769</v>
      </c>
      <c r="B127" t="s">
        <v>32</v>
      </c>
      <c r="C127" t="s">
        <v>40</v>
      </c>
      <c r="D127" t="s">
        <v>41</v>
      </c>
      <c r="E127">
        <v>82908</v>
      </c>
      <c r="F127" t="s">
        <v>68</v>
      </c>
      <c r="G127">
        <v>9947</v>
      </c>
      <c r="H127">
        <v>402</v>
      </c>
      <c r="I127" t="s">
        <v>85</v>
      </c>
      <c r="J127" t="s">
        <v>35</v>
      </c>
      <c r="K127" t="s">
        <v>44</v>
      </c>
      <c r="L127" t="s">
        <v>54</v>
      </c>
      <c r="M127">
        <v>1330</v>
      </c>
      <c r="N127">
        <v>1620</v>
      </c>
      <c r="O127" t="s">
        <v>55</v>
      </c>
      <c r="P127">
        <v>1103</v>
      </c>
      <c r="Q127" t="s">
        <v>56</v>
      </c>
      <c r="R127" t="s">
        <v>38</v>
      </c>
      <c r="S127" s="1">
        <v>43042</v>
      </c>
      <c r="T127" s="1">
        <v>43084</v>
      </c>
      <c r="U127" t="s">
        <v>395</v>
      </c>
      <c r="V127" t="s">
        <v>39</v>
      </c>
      <c r="W127">
        <v>38</v>
      </c>
      <c r="X127">
        <v>37</v>
      </c>
      <c r="Y127">
        <v>40</v>
      </c>
      <c r="Z127">
        <v>92.5</v>
      </c>
      <c r="AD127">
        <v>0</v>
      </c>
      <c r="AE127">
        <v>92.5</v>
      </c>
      <c r="AF127">
        <v>0</v>
      </c>
      <c r="AG127">
        <v>10</v>
      </c>
      <c r="AH127">
        <v>0.27400000000000002</v>
      </c>
      <c r="AI127">
        <v>0.27400000000000002</v>
      </c>
      <c r="AJ127">
        <v>3.3300000000000003E-2</v>
      </c>
      <c r="AK127" t="s">
        <v>1371</v>
      </c>
      <c r="AL127" t="s">
        <v>791</v>
      </c>
      <c r="AN127">
        <v>15</v>
      </c>
      <c r="AO127">
        <f>Source1718[[#This Row],[TotalFTES]]*525/Source1718[[#This Row],[TotalScheduledHours]]</f>
        <v>9.5900000000000016</v>
      </c>
    </row>
    <row r="128" spans="1:41" x14ac:dyDescent="0.25">
      <c r="A128" t="s">
        <v>1769</v>
      </c>
      <c r="B128" t="s">
        <v>32</v>
      </c>
      <c r="C128" t="s">
        <v>40</v>
      </c>
      <c r="D128" t="s">
        <v>41</v>
      </c>
      <c r="E128">
        <v>83141</v>
      </c>
      <c r="F128" t="s">
        <v>68</v>
      </c>
      <c r="G128">
        <v>9952</v>
      </c>
      <c r="H128">
        <v>401</v>
      </c>
      <c r="I128" t="s">
        <v>87</v>
      </c>
      <c r="J128" t="s">
        <v>35</v>
      </c>
      <c r="K128" t="s">
        <v>44</v>
      </c>
      <c r="L128" t="s">
        <v>45</v>
      </c>
      <c r="M128">
        <v>830</v>
      </c>
      <c r="N128">
        <v>1120</v>
      </c>
      <c r="O128" t="s">
        <v>55</v>
      </c>
      <c r="P128">
        <v>1103</v>
      </c>
      <c r="Q128" t="s">
        <v>56</v>
      </c>
      <c r="R128" t="s">
        <v>38</v>
      </c>
      <c r="S128" s="1">
        <v>42990</v>
      </c>
      <c r="T128" s="1">
        <v>42997</v>
      </c>
      <c r="U128" t="s">
        <v>386</v>
      </c>
      <c r="V128" t="s">
        <v>39</v>
      </c>
      <c r="W128">
        <v>19</v>
      </c>
      <c r="X128">
        <v>14</v>
      </c>
      <c r="Y128">
        <v>40</v>
      </c>
      <c r="Z128">
        <v>35</v>
      </c>
      <c r="AA128" t="s">
        <v>230</v>
      </c>
      <c r="AB128">
        <v>56</v>
      </c>
      <c r="AC128">
        <v>80</v>
      </c>
      <c r="AD128">
        <v>70</v>
      </c>
      <c r="AE128">
        <v>70</v>
      </c>
      <c r="AF128">
        <v>0</v>
      </c>
      <c r="AG128">
        <v>10</v>
      </c>
      <c r="AH128">
        <v>0.29499999999999998</v>
      </c>
      <c r="AI128">
        <v>0.29499999999999998</v>
      </c>
      <c r="AJ128">
        <v>3.3300000000000003E-2</v>
      </c>
      <c r="AK128" t="s">
        <v>1518</v>
      </c>
      <c r="AL128" t="s">
        <v>791</v>
      </c>
      <c r="AN128">
        <v>15</v>
      </c>
      <c r="AO128">
        <f>Source1718[[#This Row],[TotalFTES]]*525/Source1718[[#This Row],[TotalScheduledHours]]</f>
        <v>10.324999999999999</v>
      </c>
    </row>
    <row r="129" spans="1:41" x14ac:dyDescent="0.25">
      <c r="A129" t="s">
        <v>1769</v>
      </c>
      <c r="B129" t="s">
        <v>32</v>
      </c>
      <c r="C129" t="s">
        <v>40</v>
      </c>
      <c r="D129" t="s">
        <v>41</v>
      </c>
      <c r="E129">
        <v>81150</v>
      </c>
      <c r="F129" t="s">
        <v>68</v>
      </c>
      <c r="G129">
        <v>9952</v>
      </c>
      <c r="H129">
        <v>402</v>
      </c>
      <c r="I129" t="s">
        <v>87</v>
      </c>
      <c r="J129" t="s">
        <v>35</v>
      </c>
      <c r="K129" t="s">
        <v>44</v>
      </c>
      <c r="L129" t="s">
        <v>54</v>
      </c>
      <c r="M129">
        <v>1100</v>
      </c>
      <c r="N129">
        <v>1315</v>
      </c>
      <c r="O129" t="s">
        <v>55</v>
      </c>
      <c r="P129">
        <v>1202</v>
      </c>
      <c r="Q129" t="s">
        <v>56</v>
      </c>
      <c r="R129" t="s">
        <v>38</v>
      </c>
      <c r="S129" s="1">
        <v>42972</v>
      </c>
      <c r="T129" s="1">
        <v>43007</v>
      </c>
      <c r="U129" t="s">
        <v>395</v>
      </c>
      <c r="V129" t="s">
        <v>39</v>
      </c>
      <c r="W129">
        <v>55</v>
      </c>
      <c r="X129">
        <v>45</v>
      </c>
      <c r="Y129">
        <v>40</v>
      </c>
      <c r="Z129">
        <v>112.5</v>
      </c>
      <c r="AD129">
        <v>0</v>
      </c>
      <c r="AE129">
        <v>112.5</v>
      </c>
      <c r="AF129">
        <v>0</v>
      </c>
      <c r="AG129">
        <v>0</v>
      </c>
      <c r="AH129">
        <v>1.0189999999999999</v>
      </c>
      <c r="AI129">
        <v>1.0189999999999999</v>
      </c>
      <c r="AJ129">
        <v>3.3300000000000003E-2</v>
      </c>
      <c r="AK129" t="s">
        <v>768</v>
      </c>
      <c r="AL129" t="s">
        <v>780</v>
      </c>
      <c r="AN129">
        <v>15</v>
      </c>
      <c r="AO129">
        <f>Source1718[[#This Row],[TotalFTES]]*525/Source1718[[#This Row],[TotalScheduledHours]]</f>
        <v>35.664999999999992</v>
      </c>
    </row>
    <row r="130" spans="1:41" x14ac:dyDescent="0.25">
      <c r="A130" t="s">
        <v>1769</v>
      </c>
      <c r="B130" t="s">
        <v>32</v>
      </c>
      <c r="C130" t="s">
        <v>40</v>
      </c>
      <c r="D130" t="s">
        <v>41</v>
      </c>
      <c r="E130">
        <v>82573</v>
      </c>
      <c r="F130" t="s">
        <v>68</v>
      </c>
      <c r="G130">
        <v>9957</v>
      </c>
      <c r="H130">
        <v>401</v>
      </c>
      <c r="I130" t="s">
        <v>88</v>
      </c>
      <c r="J130" t="s">
        <v>35</v>
      </c>
      <c r="K130" t="s">
        <v>44</v>
      </c>
      <c r="L130" t="s">
        <v>54</v>
      </c>
      <c r="M130">
        <v>1330</v>
      </c>
      <c r="N130">
        <v>1620</v>
      </c>
      <c r="O130" t="s">
        <v>55</v>
      </c>
      <c r="P130">
        <v>1103</v>
      </c>
      <c r="Q130" t="s">
        <v>56</v>
      </c>
      <c r="R130" t="s">
        <v>38</v>
      </c>
      <c r="S130" s="1">
        <v>42972</v>
      </c>
      <c r="T130" s="1">
        <v>43000</v>
      </c>
      <c r="U130" t="s">
        <v>395</v>
      </c>
      <c r="V130" t="s">
        <v>39</v>
      </c>
      <c r="W130">
        <v>33</v>
      </c>
      <c r="X130">
        <v>30</v>
      </c>
      <c r="Y130">
        <v>40</v>
      </c>
      <c r="Z130">
        <v>75</v>
      </c>
      <c r="AD130">
        <v>0</v>
      </c>
      <c r="AE130">
        <v>75</v>
      </c>
      <c r="AF130">
        <v>0</v>
      </c>
      <c r="AG130">
        <v>10</v>
      </c>
      <c r="AH130">
        <v>0.371</v>
      </c>
      <c r="AI130">
        <v>0.371</v>
      </c>
      <c r="AJ130">
        <v>3.4299999999999997E-2</v>
      </c>
      <c r="AK130" t="s">
        <v>1371</v>
      </c>
      <c r="AL130" t="s">
        <v>791</v>
      </c>
      <c r="AN130">
        <v>15</v>
      </c>
      <c r="AO130">
        <f>Source1718[[#This Row],[TotalFTES]]*525/Source1718[[#This Row],[TotalScheduledHours]]</f>
        <v>12.985000000000001</v>
      </c>
    </row>
    <row r="131" spans="1:41" x14ac:dyDescent="0.25">
      <c r="A131" t="s">
        <v>1769</v>
      </c>
      <c r="B131" t="s">
        <v>32</v>
      </c>
      <c r="C131" t="s">
        <v>40</v>
      </c>
      <c r="D131" t="s">
        <v>41</v>
      </c>
      <c r="E131">
        <v>82574</v>
      </c>
      <c r="F131" t="s">
        <v>68</v>
      </c>
      <c r="G131">
        <v>9958</v>
      </c>
      <c r="H131">
        <v>401</v>
      </c>
      <c r="I131" t="s">
        <v>89</v>
      </c>
      <c r="J131" t="s">
        <v>35</v>
      </c>
      <c r="K131" t="s">
        <v>44</v>
      </c>
      <c r="L131" t="s">
        <v>54</v>
      </c>
      <c r="M131">
        <v>1330</v>
      </c>
      <c r="N131">
        <v>1620</v>
      </c>
      <c r="O131" t="s">
        <v>55</v>
      </c>
      <c r="P131">
        <v>1103</v>
      </c>
      <c r="Q131" t="s">
        <v>56</v>
      </c>
      <c r="R131" t="s">
        <v>38</v>
      </c>
      <c r="S131" s="1">
        <v>43007</v>
      </c>
      <c r="T131" s="1">
        <v>43035</v>
      </c>
      <c r="U131" t="s">
        <v>395</v>
      </c>
      <c r="V131" t="s">
        <v>39</v>
      </c>
      <c r="W131">
        <v>23</v>
      </c>
      <c r="X131">
        <v>21</v>
      </c>
      <c r="Y131">
        <v>40</v>
      </c>
      <c r="Z131">
        <v>52.5</v>
      </c>
      <c r="AD131">
        <v>0</v>
      </c>
      <c r="AE131">
        <v>52.5</v>
      </c>
      <c r="AF131">
        <v>0</v>
      </c>
      <c r="AG131">
        <v>10</v>
      </c>
      <c r="AH131">
        <v>0.24</v>
      </c>
      <c r="AI131">
        <v>0.24</v>
      </c>
      <c r="AJ131">
        <v>3.3300000000000003E-2</v>
      </c>
      <c r="AK131" t="s">
        <v>1371</v>
      </c>
      <c r="AL131" t="s">
        <v>791</v>
      </c>
      <c r="AN131">
        <v>15</v>
      </c>
      <c r="AO131">
        <f>Source1718[[#This Row],[TotalFTES]]*525/Source1718[[#This Row],[TotalScheduledHours]]</f>
        <v>8.4</v>
      </c>
    </row>
    <row r="132" spans="1:41" x14ac:dyDescent="0.25">
      <c r="A132" t="s">
        <v>1769</v>
      </c>
      <c r="B132" t="s">
        <v>32</v>
      </c>
      <c r="C132" t="s">
        <v>40</v>
      </c>
      <c r="D132" t="s">
        <v>41</v>
      </c>
      <c r="E132">
        <v>82909</v>
      </c>
      <c r="F132" t="s">
        <v>68</v>
      </c>
      <c r="G132">
        <v>9959</v>
      </c>
      <c r="H132">
        <v>401</v>
      </c>
      <c r="I132" t="s">
        <v>229</v>
      </c>
      <c r="J132" t="s">
        <v>35</v>
      </c>
      <c r="K132" t="s">
        <v>44</v>
      </c>
      <c r="L132" t="s">
        <v>72</v>
      </c>
      <c r="M132">
        <v>1330</v>
      </c>
      <c r="N132">
        <v>1545</v>
      </c>
      <c r="O132" t="s">
        <v>55</v>
      </c>
      <c r="P132">
        <v>1103</v>
      </c>
      <c r="Q132" t="s">
        <v>56</v>
      </c>
      <c r="R132" t="s">
        <v>38</v>
      </c>
      <c r="S132" s="1">
        <v>42968</v>
      </c>
      <c r="T132" s="1">
        <v>43031</v>
      </c>
      <c r="U132" t="s">
        <v>392</v>
      </c>
      <c r="V132" t="s">
        <v>39</v>
      </c>
      <c r="W132">
        <v>23</v>
      </c>
      <c r="X132">
        <v>21</v>
      </c>
      <c r="Y132">
        <v>40</v>
      </c>
      <c r="Z132">
        <v>52.5</v>
      </c>
      <c r="AD132">
        <v>0</v>
      </c>
      <c r="AE132">
        <v>52.5</v>
      </c>
      <c r="AF132">
        <v>0</v>
      </c>
      <c r="AG132">
        <v>10</v>
      </c>
      <c r="AH132">
        <v>0.876</v>
      </c>
      <c r="AI132">
        <v>0.876</v>
      </c>
      <c r="AJ132">
        <v>0.1</v>
      </c>
      <c r="AK132" t="s">
        <v>924</v>
      </c>
      <c r="AL132" t="s">
        <v>791</v>
      </c>
      <c r="AN132">
        <v>12.5</v>
      </c>
      <c r="AO132">
        <f>Source1718[[#This Row],[TotalFTES]]*525/Source1718[[#This Row],[TotalScheduledHours]]</f>
        <v>36.792000000000002</v>
      </c>
    </row>
    <row r="133" spans="1:41" x14ac:dyDescent="0.25">
      <c r="A133" t="s">
        <v>1769</v>
      </c>
      <c r="B133" t="s">
        <v>32</v>
      </c>
      <c r="C133" t="s">
        <v>40</v>
      </c>
      <c r="D133" t="s">
        <v>41</v>
      </c>
      <c r="E133">
        <v>82620</v>
      </c>
      <c r="F133" t="s">
        <v>68</v>
      </c>
      <c r="G133">
        <v>9959</v>
      </c>
      <c r="H133">
        <v>501</v>
      </c>
      <c r="I133" t="s">
        <v>229</v>
      </c>
      <c r="J133" t="s">
        <v>35</v>
      </c>
      <c r="K133" t="s">
        <v>44</v>
      </c>
      <c r="L133" t="s">
        <v>54</v>
      </c>
      <c r="M133">
        <v>830</v>
      </c>
      <c r="N133">
        <v>1045</v>
      </c>
      <c r="O133" t="s">
        <v>49</v>
      </c>
      <c r="P133" t="s">
        <v>50</v>
      </c>
      <c r="Q133" t="s">
        <v>51</v>
      </c>
      <c r="R133">
        <v>1</v>
      </c>
      <c r="S133" s="1">
        <v>42966</v>
      </c>
      <c r="T133" s="1">
        <v>43091</v>
      </c>
      <c r="U133" t="s">
        <v>392</v>
      </c>
      <c r="V133" t="s">
        <v>39</v>
      </c>
      <c r="W133">
        <v>35</v>
      </c>
      <c r="X133">
        <v>25</v>
      </c>
      <c r="Y133">
        <v>40</v>
      </c>
      <c r="Z133">
        <v>62.5</v>
      </c>
      <c r="AD133">
        <v>0</v>
      </c>
      <c r="AE133">
        <v>62.5</v>
      </c>
      <c r="AF133">
        <v>0</v>
      </c>
      <c r="AG133">
        <v>10</v>
      </c>
      <c r="AH133">
        <v>0.91</v>
      </c>
      <c r="AI133">
        <v>0.91</v>
      </c>
      <c r="AJ133">
        <v>0.1</v>
      </c>
      <c r="AK133" t="s">
        <v>764</v>
      </c>
      <c r="AL133" t="s">
        <v>792</v>
      </c>
      <c r="AN133">
        <v>40</v>
      </c>
      <c r="AO133">
        <f>Source1718[[#This Row],[TotalFTES]]*525/Source1718[[#This Row],[TotalScheduledHours]]</f>
        <v>11.94375</v>
      </c>
    </row>
    <row r="134" spans="1:41" x14ac:dyDescent="0.25">
      <c r="A134" t="s">
        <v>1769</v>
      </c>
      <c r="B134" t="s">
        <v>32</v>
      </c>
      <c r="C134" t="s">
        <v>40</v>
      </c>
      <c r="D134" t="s">
        <v>41</v>
      </c>
      <c r="E134">
        <v>82621</v>
      </c>
      <c r="F134" t="s">
        <v>68</v>
      </c>
      <c r="G134">
        <v>9959</v>
      </c>
      <c r="H134">
        <v>502</v>
      </c>
      <c r="I134" t="s">
        <v>229</v>
      </c>
      <c r="J134" t="s">
        <v>35</v>
      </c>
      <c r="K134" t="s">
        <v>44</v>
      </c>
      <c r="L134" t="s">
        <v>72</v>
      </c>
      <c r="M134">
        <v>1030</v>
      </c>
      <c r="N134">
        <v>1245</v>
      </c>
      <c r="O134" t="s">
        <v>49</v>
      </c>
      <c r="P134" t="s">
        <v>59</v>
      </c>
      <c r="Q134" t="s">
        <v>51</v>
      </c>
      <c r="R134" t="s">
        <v>38</v>
      </c>
      <c r="S134" s="1">
        <v>42968</v>
      </c>
      <c r="T134" s="1">
        <v>43031</v>
      </c>
      <c r="U134" t="s">
        <v>388</v>
      </c>
      <c r="V134" t="s">
        <v>39</v>
      </c>
      <c r="W134">
        <v>40</v>
      </c>
      <c r="X134">
        <v>27</v>
      </c>
      <c r="Y134">
        <v>40</v>
      </c>
      <c r="Z134">
        <v>67.5</v>
      </c>
      <c r="AD134">
        <v>0</v>
      </c>
      <c r="AE134">
        <v>67.5</v>
      </c>
      <c r="AF134">
        <v>0</v>
      </c>
      <c r="AG134">
        <v>10</v>
      </c>
      <c r="AH134">
        <v>1.605</v>
      </c>
      <c r="AI134">
        <v>1.605</v>
      </c>
      <c r="AJ134">
        <v>0.1</v>
      </c>
      <c r="AK134" t="s">
        <v>766</v>
      </c>
      <c r="AL134" t="s">
        <v>773</v>
      </c>
      <c r="AN134">
        <v>42.5</v>
      </c>
      <c r="AO134">
        <f>Source1718[[#This Row],[TotalFTES]]*525/Source1718[[#This Row],[TotalScheduledHours]]</f>
        <v>19.826470588235296</v>
      </c>
    </row>
    <row r="135" spans="1:41" x14ac:dyDescent="0.25">
      <c r="A135" t="s">
        <v>1769</v>
      </c>
      <c r="B135" t="s">
        <v>32</v>
      </c>
      <c r="C135" t="s">
        <v>40</v>
      </c>
      <c r="D135" t="s">
        <v>41</v>
      </c>
      <c r="E135">
        <v>82576</v>
      </c>
      <c r="F135" t="s">
        <v>68</v>
      </c>
      <c r="G135">
        <v>9959</v>
      </c>
      <c r="H135">
        <v>701</v>
      </c>
      <c r="I135" t="s">
        <v>229</v>
      </c>
      <c r="J135" t="s">
        <v>35</v>
      </c>
      <c r="K135" t="s">
        <v>44</v>
      </c>
      <c r="L135" t="s">
        <v>189</v>
      </c>
      <c r="M135">
        <v>1300</v>
      </c>
      <c r="N135">
        <v>1515</v>
      </c>
      <c r="O135" t="s">
        <v>64</v>
      </c>
      <c r="P135">
        <v>475</v>
      </c>
      <c r="Q135" t="s">
        <v>65</v>
      </c>
      <c r="R135" t="s">
        <v>38</v>
      </c>
      <c r="S135" s="1">
        <v>42969</v>
      </c>
      <c r="T135" s="1">
        <v>43027</v>
      </c>
      <c r="U135" t="s">
        <v>398</v>
      </c>
      <c r="V135" t="s">
        <v>39</v>
      </c>
      <c r="W135">
        <v>23</v>
      </c>
      <c r="X135">
        <v>22</v>
      </c>
      <c r="Y135">
        <v>40</v>
      </c>
      <c r="Z135">
        <v>55</v>
      </c>
      <c r="AD135">
        <v>0</v>
      </c>
      <c r="AE135">
        <v>55</v>
      </c>
      <c r="AF135">
        <v>0</v>
      </c>
      <c r="AG135">
        <v>10</v>
      </c>
      <c r="AH135">
        <v>0.92400000000000004</v>
      </c>
      <c r="AI135">
        <v>0.92400000000000004</v>
      </c>
      <c r="AJ135">
        <v>0.1</v>
      </c>
      <c r="AK135" t="s">
        <v>779</v>
      </c>
      <c r="AL135" t="s">
        <v>816</v>
      </c>
      <c r="AN135">
        <v>45</v>
      </c>
      <c r="AO135">
        <f>Source1718[[#This Row],[TotalFTES]]*525/Source1718[[#This Row],[TotalScheduledHours]]</f>
        <v>10.780000000000001</v>
      </c>
    </row>
    <row r="136" spans="1:41" x14ac:dyDescent="0.25">
      <c r="A136" t="s">
        <v>1769</v>
      </c>
      <c r="B136" t="s">
        <v>32</v>
      </c>
      <c r="C136" t="s">
        <v>40</v>
      </c>
      <c r="D136" t="s">
        <v>41</v>
      </c>
      <c r="E136">
        <v>82577</v>
      </c>
      <c r="F136" t="s">
        <v>68</v>
      </c>
      <c r="G136">
        <v>9959</v>
      </c>
      <c r="H136">
        <v>702</v>
      </c>
      <c r="I136" t="s">
        <v>229</v>
      </c>
      <c r="J136" t="s">
        <v>35</v>
      </c>
      <c r="K136" t="s">
        <v>44</v>
      </c>
      <c r="L136" t="s">
        <v>189</v>
      </c>
      <c r="M136">
        <v>1300</v>
      </c>
      <c r="N136">
        <v>1515</v>
      </c>
      <c r="O136" t="s">
        <v>64</v>
      </c>
      <c r="P136">
        <v>475</v>
      </c>
      <c r="Q136" t="s">
        <v>65</v>
      </c>
      <c r="R136" t="s">
        <v>38</v>
      </c>
      <c r="S136" s="1">
        <v>43032</v>
      </c>
      <c r="T136" s="1">
        <v>43090</v>
      </c>
      <c r="U136" t="s">
        <v>398</v>
      </c>
      <c r="V136" t="s">
        <v>39</v>
      </c>
      <c r="W136">
        <v>28</v>
      </c>
      <c r="X136">
        <v>28</v>
      </c>
      <c r="Y136">
        <v>40</v>
      </c>
      <c r="Z136">
        <v>70</v>
      </c>
      <c r="AD136">
        <v>0</v>
      </c>
      <c r="AE136">
        <v>70</v>
      </c>
      <c r="AF136">
        <v>0</v>
      </c>
      <c r="AG136">
        <v>10</v>
      </c>
      <c r="AH136">
        <v>0.77600000000000002</v>
      </c>
      <c r="AI136">
        <v>0.77600000000000002</v>
      </c>
      <c r="AJ136">
        <v>0.1</v>
      </c>
      <c r="AK136" t="s">
        <v>779</v>
      </c>
      <c r="AL136" t="s">
        <v>816</v>
      </c>
      <c r="AN136">
        <v>42.5</v>
      </c>
      <c r="AO136">
        <f>Source1718[[#This Row],[TotalFTES]]*525/Source1718[[#This Row],[TotalScheduledHours]]</f>
        <v>9.5858823529411765</v>
      </c>
    </row>
    <row r="137" spans="1:41" x14ac:dyDescent="0.25">
      <c r="A137" t="s">
        <v>1769</v>
      </c>
      <c r="B137" t="s">
        <v>32</v>
      </c>
      <c r="C137" t="s">
        <v>40</v>
      </c>
      <c r="D137" t="s">
        <v>41</v>
      </c>
      <c r="E137">
        <v>83142</v>
      </c>
      <c r="F137" t="s">
        <v>68</v>
      </c>
      <c r="G137">
        <v>9964</v>
      </c>
      <c r="H137">
        <v>401</v>
      </c>
      <c r="I137" t="s">
        <v>90</v>
      </c>
      <c r="J137" t="s">
        <v>35</v>
      </c>
      <c r="K137" t="s">
        <v>44</v>
      </c>
      <c r="L137" t="s">
        <v>72</v>
      </c>
      <c r="M137">
        <v>1330</v>
      </c>
      <c r="N137">
        <v>1620</v>
      </c>
      <c r="O137" t="s">
        <v>55</v>
      </c>
      <c r="P137">
        <v>1202</v>
      </c>
      <c r="Q137" t="s">
        <v>56</v>
      </c>
      <c r="R137" t="s">
        <v>38</v>
      </c>
      <c r="S137" s="1">
        <v>43012</v>
      </c>
      <c r="T137" s="1">
        <v>43031</v>
      </c>
      <c r="U137" t="s">
        <v>395</v>
      </c>
      <c r="V137" t="s">
        <v>39</v>
      </c>
      <c r="W137">
        <v>30</v>
      </c>
      <c r="X137">
        <v>30</v>
      </c>
      <c r="Y137">
        <v>40</v>
      </c>
      <c r="Z137">
        <v>75</v>
      </c>
      <c r="AD137">
        <v>0</v>
      </c>
      <c r="AE137">
        <v>75</v>
      </c>
      <c r="AF137">
        <v>0</v>
      </c>
      <c r="AG137">
        <v>10</v>
      </c>
      <c r="AH137">
        <v>0.69099999999999995</v>
      </c>
      <c r="AI137">
        <v>0.69099999999999995</v>
      </c>
      <c r="AJ137">
        <v>3.3300000000000003E-2</v>
      </c>
      <c r="AK137" t="s">
        <v>1371</v>
      </c>
      <c r="AL137" t="s">
        <v>780</v>
      </c>
      <c r="AN137">
        <v>15</v>
      </c>
      <c r="AO137">
        <f>Source1718[[#This Row],[TotalFTES]]*525/Source1718[[#This Row],[TotalScheduledHours]]</f>
        <v>24.184999999999999</v>
      </c>
    </row>
    <row r="138" spans="1:41" x14ac:dyDescent="0.25">
      <c r="A138" t="s">
        <v>1769</v>
      </c>
      <c r="B138" t="s">
        <v>32</v>
      </c>
      <c r="C138" t="s">
        <v>40</v>
      </c>
      <c r="D138" t="s">
        <v>41</v>
      </c>
      <c r="E138">
        <v>83143</v>
      </c>
      <c r="F138" t="s">
        <v>68</v>
      </c>
      <c r="G138">
        <v>9967</v>
      </c>
      <c r="H138">
        <v>401</v>
      </c>
      <c r="I138" t="s">
        <v>830</v>
      </c>
      <c r="J138" t="s">
        <v>73</v>
      </c>
      <c r="K138" t="s">
        <v>44</v>
      </c>
      <c r="L138" t="s">
        <v>74</v>
      </c>
      <c r="M138">
        <v>1130</v>
      </c>
      <c r="N138">
        <v>1345</v>
      </c>
      <c r="O138" t="s">
        <v>55</v>
      </c>
      <c r="P138">
        <v>1202</v>
      </c>
      <c r="Q138" t="s">
        <v>56</v>
      </c>
      <c r="R138">
        <v>1</v>
      </c>
      <c r="S138" s="1">
        <v>42966</v>
      </c>
      <c r="T138" s="1">
        <v>43091</v>
      </c>
      <c r="U138" t="s">
        <v>392</v>
      </c>
      <c r="V138" t="s">
        <v>39</v>
      </c>
      <c r="W138">
        <v>39</v>
      </c>
      <c r="X138">
        <v>38</v>
      </c>
      <c r="Y138">
        <v>40</v>
      </c>
      <c r="Z138">
        <v>95</v>
      </c>
      <c r="AD138">
        <v>0</v>
      </c>
      <c r="AE138">
        <v>95</v>
      </c>
      <c r="AF138">
        <v>0</v>
      </c>
      <c r="AG138">
        <v>10</v>
      </c>
      <c r="AH138">
        <v>1.41</v>
      </c>
      <c r="AI138">
        <v>1.41</v>
      </c>
      <c r="AJ138">
        <v>0.10290000000000001</v>
      </c>
      <c r="AK138" t="s">
        <v>819</v>
      </c>
      <c r="AL138" t="s">
        <v>780</v>
      </c>
      <c r="AN138">
        <v>40</v>
      </c>
      <c r="AO138">
        <f>Source1718[[#This Row],[TotalFTES]]*525/Source1718[[#This Row],[TotalScheduledHours]]</f>
        <v>18.506250000000001</v>
      </c>
    </row>
    <row r="139" spans="1:41" x14ac:dyDescent="0.25">
      <c r="A139" t="s">
        <v>1769</v>
      </c>
      <c r="B139" t="s">
        <v>32</v>
      </c>
      <c r="C139" t="s">
        <v>40</v>
      </c>
      <c r="D139" t="s">
        <v>41</v>
      </c>
      <c r="E139">
        <v>83144</v>
      </c>
      <c r="F139" t="s">
        <v>68</v>
      </c>
      <c r="G139">
        <v>9975</v>
      </c>
      <c r="H139">
        <v>401</v>
      </c>
      <c r="I139" t="s">
        <v>164</v>
      </c>
      <c r="J139" t="s">
        <v>35</v>
      </c>
      <c r="K139" t="s">
        <v>44</v>
      </c>
      <c r="L139" t="s">
        <v>45</v>
      </c>
      <c r="M139">
        <v>830</v>
      </c>
      <c r="N139">
        <v>1045</v>
      </c>
      <c r="O139" t="s">
        <v>55</v>
      </c>
      <c r="P139">
        <v>1103</v>
      </c>
      <c r="Q139" t="s">
        <v>56</v>
      </c>
      <c r="R139" t="s">
        <v>38</v>
      </c>
      <c r="S139" s="1">
        <v>43031</v>
      </c>
      <c r="T139" s="1">
        <v>43060</v>
      </c>
      <c r="U139" t="s">
        <v>386</v>
      </c>
      <c r="V139" t="s">
        <v>39</v>
      </c>
      <c r="W139">
        <v>27</v>
      </c>
      <c r="X139">
        <v>26</v>
      </c>
      <c r="Y139">
        <v>40</v>
      </c>
      <c r="Z139">
        <v>65</v>
      </c>
      <c r="AD139">
        <v>0</v>
      </c>
      <c r="AE139">
        <v>65</v>
      </c>
      <c r="AF139">
        <v>0</v>
      </c>
      <c r="AG139">
        <v>10</v>
      </c>
      <c r="AH139">
        <v>1.395</v>
      </c>
      <c r="AI139">
        <v>1.395</v>
      </c>
      <c r="AJ139">
        <v>0.10290000000000001</v>
      </c>
      <c r="AK139" t="s">
        <v>764</v>
      </c>
      <c r="AL139" t="s">
        <v>791</v>
      </c>
      <c r="AN139">
        <v>45</v>
      </c>
      <c r="AO139">
        <f>Source1718[[#This Row],[TotalFTES]]*525/Source1718[[#This Row],[TotalScheduledHours]]</f>
        <v>16.274999999999999</v>
      </c>
    </row>
    <row r="140" spans="1:41" x14ac:dyDescent="0.25">
      <c r="A140" t="s">
        <v>1769</v>
      </c>
      <c r="B140" t="s">
        <v>32</v>
      </c>
      <c r="C140" t="s">
        <v>40</v>
      </c>
      <c r="D140" t="s">
        <v>41</v>
      </c>
      <c r="E140">
        <v>83145</v>
      </c>
      <c r="F140" t="s">
        <v>68</v>
      </c>
      <c r="G140">
        <v>9976</v>
      </c>
      <c r="H140">
        <v>401</v>
      </c>
      <c r="I140" t="s">
        <v>191</v>
      </c>
      <c r="J140" t="s">
        <v>35</v>
      </c>
      <c r="K140" t="s">
        <v>44</v>
      </c>
      <c r="L140" t="s">
        <v>45</v>
      </c>
      <c r="M140">
        <v>830</v>
      </c>
      <c r="N140">
        <v>1045</v>
      </c>
      <c r="O140" t="s">
        <v>55</v>
      </c>
      <c r="P140">
        <v>1103</v>
      </c>
      <c r="Q140" t="s">
        <v>56</v>
      </c>
      <c r="R140" t="s">
        <v>38</v>
      </c>
      <c r="S140" s="1">
        <v>43061</v>
      </c>
      <c r="T140" s="1">
        <v>43090</v>
      </c>
      <c r="U140" t="s">
        <v>386</v>
      </c>
      <c r="V140" t="s">
        <v>39</v>
      </c>
      <c r="W140">
        <v>28</v>
      </c>
      <c r="X140">
        <v>27</v>
      </c>
      <c r="Y140">
        <v>40</v>
      </c>
      <c r="Z140">
        <v>67.5</v>
      </c>
      <c r="AD140">
        <v>0</v>
      </c>
      <c r="AE140">
        <v>67.5</v>
      </c>
      <c r="AF140">
        <v>0</v>
      </c>
      <c r="AG140">
        <v>10</v>
      </c>
      <c r="AH140">
        <v>1.333</v>
      </c>
      <c r="AI140">
        <v>1.333</v>
      </c>
      <c r="AJ140">
        <v>0.10290000000000001</v>
      </c>
      <c r="AK140" t="s">
        <v>764</v>
      </c>
      <c r="AL140" t="s">
        <v>791</v>
      </c>
      <c r="AN140">
        <v>42.5</v>
      </c>
      <c r="AO140">
        <f>Source1718[[#This Row],[TotalFTES]]*525/Source1718[[#This Row],[TotalScheduledHours]]</f>
        <v>16.466470588235293</v>
      </c>
    </row>
    <row r="141" spans="1:41" x14ac:dyDescent="0.25">
      <c r="A141" t="s">
        <v>1769</v>
      </c>
      <c r="B141" t="s">
        <v>32</v>
      </c>
      <c r="C141" t="s">
        <v>40</v>
      </c>
      <c r="D141" t="s">
        <v>41</v>
      </c>
      <c r="E141">
        <v>83146</v>
      </c>
      <c r="F141" t="s">
        <v>68</v>
      </c>
      <c r="G141">
        <v>9977</v>
      </c>
      <c r="H141">
        <v>201</v>
      </c>
      <c r="I141" t="s">
        <v>836</v>
      </c>
      <c r="J141" t="s">
        <v>35</v>
      </c>
      <c r="K141" t="s">
        <v>44</v>
      </c>
      <c r="L141" t="s">
        <v>45</v>
      </c>
      <c r="M141">
        <v>1045</v>
      </c>
      <c r="N141">
        <v>1300</v>
      </c>
      <c r="O141" t="s">
        <v>46</v>
      </c>
      <c r="P141">
        <v>231</v>
      </c>
      <c r="Q141" t="s">
        <v>47</v>
      </c>
      <c r="R141" t="s">
        <v>38</v>
      </c>
      <c r="S141" s="1">
        <v>42968</v>
      </c>
      <c r="T141" s="1">
        <v>42997</v>
      </c>
      <c r="U141" t="s">
        <v>382</v>
      </c>
      <c r="V141" t="s">
        <v>39</v>
      </c>
      <c r="W141">
        <v>19</v>
      </c>
      <c r="X141">
        <v>16</v>
      </c>
      <c r="Y141">
        <v>40</v>
      </c>
      <c r="Z141">
        <v>40</v>
      </c>
      <c r="AD141">
        <v>0</v>
      </c>
      <c r="AE141">
        <v>40</v>
      </c>
      <c r="AF141">
        <v>0</v>
      </c>
      <c r="AG141">
        <v>10</v>
      </c>
      <c r="AH141">
        <v>1.038</v>
      </c>
      <c r="AI141">
        <v>1.038</v>
      </c>
      <c r="AJ141">
        <v>0.1</v>
      </c>
      <c r="AK141" t="s">
        <v>770</v>
      </c>
      <c r="AL141" t="s">
        <v>763</v>
      </c>
      <c r="AN141">
        <v>42.5</v>
      </c>
      <c r="AO141">
        <f>Source1718[[#This Row],[TotalFTES]]*525/Source1718[[#This Row],[TotalScheduledHours]]</f>
        <v>12.822352941176472</v>
      </c>
    </row>
    <row r="142" spans="1:41" x14ac:dyDescent="0.25">
      <c r="A142" t="s">
        <v>1769</v>
      </c>
      <c r="B142" t="s">
        <v>32</v>
      </c>
      <c r="C142" t="s">
        <v>40</v>
      </c>
      <c r="D142" t="s">
        <v>41</v>
      </c>
      <c r="E142">
        <v>82415</v>
      </c>
      <c r="F142" t="s">
        <v>231</v>
      </c>
      <c r="G142">
        <v>9419</v>
      </c>
      <c r="H142">
        <v>501</v>
      </c>
      <c r="I142" t="s">
        <v>232</v>
      </c>
      <c r="J142" t="s">
        <v>76</v>
      </c>
      <c r="K142" t="s">
        <v>44</v>
      </c>
      <c r="L142" t="s">
        <v>67</v>
      </c>
      <c r="M142">
        <v>1800</v>
      </c>
      <c r="N142">
        <v>2050</v>
      </c>
      <c r="O142" t="s">
        <v>49</v>
      </c>
      <c r="P142">
        <v>318</v>
      </c>
      <c r="Q142" t="s">
        <v>51</v>
      </c>
      <c r="R142" t="s">
        <v>38</v>
      </c>
      <c r="S142" s="1">
        <v>43041</v>
      </c>
      <c r="T142" s="1">
        <v>43083</v>
      </c>
      <c r="U142" t="s">
        <v>408</v>
      </c>
      <c r="V142" t="s">
        <v>39</v>
      </c>
      <c r="W142">
        <v>48</v>
      </c>
      <c r="X142">
        <v>46</v>
      </c>
      <c r="Y142">
        <v>40</v>
      </c>
      <c r="Z142">
        <v>115</v>
      </c>
      <c r="AD142">
        <v>0</v>
      </c>
      <c r="AE142">
        <v>115</v>
      </c>
      <c r="AF142">
        <v>0</v>
      </c>
      <c r="AG142">
        <v>0</v>
      </c>
      <c r="AH142">
        <v>0.309</v>
      </c>
      <c r="AI142">
        <v>0.309</v>
      </c>
      <c r="AJ142">
        <v>4.1099999999999998E-2</v>
      </c>
      <c r="AK142" t="s">
        <v>837</v>
      </c>
      <c r="AL142" t="s">
        <v>838</v>
      </c>
      <c r="AN142">
        <v>18</v>
      </c>
      <c r="AO142">
        <f>Source1718[[#This Row],[TotalFTES]]*525/Source1718[[#This Row],[TotalScheduledHours]]</f>
        <v>9.0124999999999993</v>
      </c>
    </row>
    <row r="143" spans="1:41" x14ac:dyDescent="0.25">
      <c r="A143" t="s">
        <v>1769</v>
      </c>
      <c r="B143" t="s">
        <v>32</v>
      </c>
      <c r="C143" t="s">
        <v>40</v>
      </c>
      <c r="D143" t="s">
        <v>41</v>
      </c>
      <c r="E143">
        <v>80244</v>
      </c>
      <c r="F143" t="s">
        <v>231</v>
      </c>
      <c r="G143">
        <v>9467</v>
      </c>
      <c r="H143">
        <v>501</v>
      </c>
      <c r="I143" t="s">
        <v>233</v>
      </c>
      <c r="J143" t="s">
        <v>76</v>
      </c>
      <c r="K143" t="s">
        <v>44</v>
      </c>
      <c r="L143" t="s">
        <v>75</v>
      </c>
      <c r="M143">
        <v>1800</v>
      </c>
      <c r="N143">
        <v>2050</v>
      </c>
      <c r="O143" t="s">
        <v>49</v>
      </c>
      <c r="P143">
        <v>318</v>
      </c>
      <c r="Q143" t="s">
        <v>51</v>
      </c>
      <c r="R143" t="s">
        <v>38</v>
      </c>
      <c r="S143" s="1">
        <v>42969</v>
      </c>
      <c r="T143" s="1">
        <v>43004</v>
      </c>
      <c r="U143" t="s">
        <v>409</v>
      </c>
      <c r="V143" t="s">
        <v>39</v>
      </c>
      <c r="W143">
        <v>60</v>
      </c>
      <c r="X143">
        <v>39</v>
      </c>
      <c r="Y143">
        <v>49</v>
      </c>
      <c r="Z143">
        <v>79.591800000000006</v>
      </c>
      <c r="AD143">
        <v>0</v>
      </c>
      <c r="AE143">
        <v>79.591800000000006</v>
      </c>
      <c r="AF143">
        <v>0</v>
      </c>
      <c r="AG143">
        <v>0</v>
      </c>
      <c r="AH143">
        <v>1.097</v>
      </c>
      <c r="AI143">
        <v>1.097</v>
      </c>
      <c r="AJ143">
        <v>0.04</v>
      </c>
      <c r="AK143" t="s">
        <v>837</v>
      </c>
      <c r="AL143" t="s">
        <v>838</v>
      </c>
      <c r="AN143">
        <v>18</v>
      </c>
      <c r="AO143">
        <f>Source1718[[#This Row],[TotalFTES]]*525/Source1718[[#This Row],[TotalScheduledHours]]</f>
        <v>31.99583333333333</v>
      </c>
    </row>
    <row r="144" spans="1:41" x14ac:dyDescent="0.25">
      <c r="A144" t="s">
        <v>1769</v>
      </c>
      <c r="B144" t="s">
        <v>32</v>
      </c>
      <c r="C144" t="s">
        <v>40</v>
      </c>
      <c r="D144" t="s">
        <v>41</v>
      </c>
      <c r="E144">
        <v>83172</v>
      </c>
      <c r="F144" t="s">
        <v>231</v>
      </c>
      <c r="G144">
        <v>9476</v>
      </c>
      <c r="H144">
        <v>501</v>
      </c>
      <c r="I144" t="s">
        <v>234</v>
      </c>
      <c r="J144" t="s">
        <v>76</v>
      </c>
      <c r="K144" t="s">
        <v>44</v>
      </c>
      <c r="L144" t="s">
        <v>86</v>
      </c>
      <c r="M144">
        <v>1800</v>
      </c>
      <c r="N144">
        <v>2050</v>
      </c>
      <c r="O144" t="s">
        <v>49</v>
      </c>
      <c r="P144">
        <v>318</v>
      </c>
      <c r="Q144" t="s">
        <v>51</v>
      </c>
      <c r="R144" t="s">
        <v>38</v>
      </c>
      <c r="S144" s="1">
        <v>42968</v>
      </c>
      <c r="T144" s="1">
        <v>43010</v>
      </c>
      <c r="U144" t="s">
        <v>410</v>
      </c>
      <c r="V144" t="s">
        <v>39</v>
      </c>
      <c r="W144">
        <v>17</v>
      </c>
      <c r="X144">
        <v>12</v>
      </c>
      <c r="Y144">
        <v>40</v>
      </c>
      <c r="Z144">
        <v>30</v>
      </c>
      <c r="AD144">
        <v>0</v>
      </c>
      <c r="AE144">
        <v>30</v>
      </c>
      <c r="AF144">
        <v>0</v>
      </c>
      <c r="AG144">
        <v>10</v>
      </c>
      <c r="AH144">
        <v>0.223</v>
      </c>
      <c r="AI144">
        <v>0.223</v>
      </c>
      <c r="AJ144">
        <v>4.1099999999999998E-2</v>
      </c>
      <c r="AK144" t="s">
        <v>837</v>
      </c>
      <c r="AL144" t="s">
        <v>838</v>
      </c>
      <c r="AN144">
        <v>18</v>
      </c>
      <c r="AO144">
        <f>Source1718[[#This Row],[TotalFTES]]*525/Source1718[[#This Row],[TotalScheduledHours]]</f>
        <v>6.5041666666666664</v>
      </c>
    </row>
    <row r="145" spans="1:41" x14ac:dyDescent="0.25">
      <c r="A145" t="s">
        <v>1769</v>
      </c>
      <c r="B145" t="s">
        <v>32</v>
      </c>
      <c r="C145" t="s">
        <v>40</v>
      </c>
      <c r="D145" t="s">
        <v>41</v>
      </c>
      <c r="E145">
        <v>80920</v>
      </c>
      <c r="F145" t="s">
        <v>231</v>
      </c>
      <c r="G145">
        <v>9792</v>
      </c>
      <c r="H145">
        <v>401</v>
      </c>
      <c r="I145" t="s">
        <v>235</v>
      </c>
      <c r="J145" t="s">
        <v>35</v>
      </c>
      <c r="K145" t="s">
        <v>44</v>
      </c>
      <c r="L145" t="s">
        <v>75</v>
      </c>
      <c r="M145">
        <v>900</v>
      </c>
      <c r="N145">
        <v>1150</v>
      </c>
      <c r="O145" t="s">
        <v>55</v>
      </c>
      <c r="P145">
        <v>1203</v>
      </c>
      <c r="Q145" t="s">
        <v>56</v>
      </c>
      <c r="R145" t="s">
        <v>38</v>
      </c>
      <c r="S145" s="1">
        <v>43004</v>
      </c>
      <c r="T145" s="1">
        <v>43039</v>
      </c>
      <c r="U145" t="s">
        <v>385</v>
      </c>
      <c r="V145" t="s">
        <v>39</v>
      </c>
      <c r="W145">
        <v>36</v>
      </c>
      <c r="X145">
        <v>31</v>
      </c>
      <c r="Y145">
        <v>40</v>
      </c>
      <c r="Z145">
        <v>77.5</v>
      </c>
      <c r="AD145">
        <v>0</v>
      </c>
      <c r="AE145">
        <v>77.5</v>
      </c>
      <c r="AF145">
        <v>0</v>
      </c>
      <c r="AG145">
        <v>0</v>
      </c>
      <c r="AH145">
        <v>0.36</v>
      </c>
      <c r="AI145">
        <v>0.36</v>
      </c>
      <c r="AJ145">
        <v>4.1099999999999998E-2</v>
      </c>
      <c r="AK145" t="s">
        <v>862</v>
      </c>
      <c r="AL145" t="s">
        <v>807</v>
      </c>
      <c r="AN145">
        <v>18</v>
      </c>
      <c r="AO145">
        <f>Source1718[[#This Row],[TotalFTES]]*525/Source1718[[#This Row],[TotalScheduledHours]]</f>
        <v>10.5</v>
      </c>
    </row>
    <row r="146" spans="1:41" x14ac:dyDescent="0.25">
      <c r="A146" t="s">
        <v>1769</v>
      </c>
      <c r="B146" t="s">
        <v>32</v>
      </c>
      <c r="C146" t="s">
        <v>40</v>
      </c>
      <c r="D146" t="s">
        <v>41</v>
      </c>
      <c r="E146">
        <v>80247</v>
      </c>
      <c r="F146" t="s">
        <v>231</v>
      </c>
      <c r="G146">
        <v>9793</v>
      </c>
      <c r="H146">
        <v>501</v>
      </c>
      <c r="I146" t="s">
        <v>236</v>
      </c>
      <c r="J146" t="s">
        <v>76</v>
      </c>
      <c r="K146" t="s">
        <v>44</v>
      </c>
      <c r="L146" t="s">
        <v>73</v>
      </c>
      <c r="M146">
        <v>1800</v>
      </c>
      <c r="N146">
        <v>2050</v>
      </c>
      <c r="O146" t="s">
        <v>49</v>
      </c>
      <c r="P146">
        <v>318</v>
      </c>
      <c r="Q146" t="s">
        <v>51</v>
      </c>
      <c r="R146" t="s">
        <v>38</v>
      </c>
      <c r="S146" s="1">
        <v>43005</v>
      </c>
      <c r="T146" s="1">
        <v>43040</v>
      </c>
      <c r="U146" t="s">
        <v>385</v>
      </c>
      <c r="V146" t="s">
        <v>39</v>
      </c>
      <c r="W146">
        <v>42</v>
      </c>
      <c r="X146">
        <v>18</v>
      </c>
      <c r="Y146">
        <v>40</v>
      </c>
      <c r="Z146">
        <v>45</v>
      </c>
      <c r="AD146">
        <v>0</v>
      </c>
      <c r="AE146">
        <v>45</v>
      </c>
      <c r="AF146">
        <v>0</v>
      </c>
      <c r="AG146">
        <v>0</v>
      </c>
      <c r="AH146">
        <v>0.53100000000000003</v>
      </c>
      <c r="AI146">
        <v>0.53100000000000003</v>
      </c>
      <c r="AJ146">
        <v>4.1099999999999998E-2</v>
      </c>
      <c r="AK146" t="s">
        <v>837</v>
      </c>
      <c r="AL146" t="s">
        <v>838</v>
      </c>
      <c r="AN146">
        <v>18</v>
      </c>
      <c r="AO146">
        <f>Source1718[[#This Row],[TotalFTES]]*525/Source1718[[#This Row],[TotalScheduledHours]]</f>
        <v>15.487500000000002</v>
      </c>
    </row>
    <row r="147" spans="1:41" x14ac:dyDescent="0.25">
      <c r="A147" t="s">
        <v>1769</v>
      </c>
      <c r="B147" t="s">
        <v>32</v>
      </c>
      <c r="C147" t="s">
        <v>40</v>
      </c>
      <c r="D147" t="s">
        <v>41</v>
      </c>
      <c r="E147">
        <v>82426</v>
      </c>
      <c r="F147" t="s">
        <v>231</v>
      </c>
      <c r="G147">
        <v>9799</v>
      </c>
      <c r="H147">
        <v>501</v>
      </c>
      <c r="I147" t="s">
        <v>237</v>
      </c>
      <c r="J147" t="s">
        <v>76</v>
      </c>
      <c r="K147" t="s">
        <v>44</v>
      </c>
      <c r="L147" t="s">
        <v>609</v>
      </c>
      <c r="M147" t="s">
        <v>1519</v>
      </c>
      <c r="N147" t="s">
        <v>553</v>
      </c>
      <c r="O147" t="s">
        <v>519</v>
      </c>
      <c r="P147" t="s">
        <v>1520</v>
      </c>
      <c r="Q147" t="s">
        <v>51</v>
      </c>
      <c r="R147" t="s">
        <v>38</v>
      </c>
      <c r="S147" s="1">
        <v>43024</v>
      </c>
      <c r="T147" s="1">
        <v>43059</v>
      </c>
      <c r="U147" t="s">
        <v>1521</v>
      </c>
      <c r="V147" t="s">
        <v>39</v>
      </c>
      <c r="W147">
        <v>37</v>
      </c>
      <c r="X147">
        <v>32</v>
      </c>
      <c r="Y147">
        <v>40</v>
      </c>
      <c r="Z147">
        <v>80</v>
      </c>
      <c r="AD147">
        <v>0</v>
      </c>
      <c r="AE147">
        <v>80</v>
      </c>
      <c r="AF147">
        <v>0</v>
      </c>
      <c r="AG147">
        <v>10</v>
      </c>
      <c r="AH147">
        <v>0.26900000000000002</v>
      </c>
      <c r="AI147">
        <v>0.26900000000000002</v>
      </c>
      <c r="AJ147">
        <v>4.1000000000000002E-2</v>
      </c>
      <c r="AK147" t="s">
        <v>1522</v>
      </c>
      <c r="AL147" t="s">
        <v>1523</v>
      </c>
      <c r="AN147">
        <v>36</v>
      </c>
      <c r="AO147">
        <f>Source1718[[#This Row],[TotalFTES]]*525/Source1718[[#This Row],[TotalScheduledHours]]</f>
        <v>3.9229166666666675</v>
      </c>
    </row>
    <row r="148" spans="1:41" x14ac:dyDescent="0.25">
      <c r="A148" t="s">
        <v>1769</v>
      </c>
      <c r="B148" t="s">
        <v>32</v>
      </c>
      <c r="C148" t="s">
        <v>40</v>
      </c>
      <c r="D148" t="s">
        <v>41</v>
      </c>
      <c r="E148">
        <v>83147</v>
      </c>
      <c r="F148" t="s">
        <v>91</v>
      </c>
      <c r="G148">
        <v>9990</v>
      </c>
      <c r="H148">
        <v>401</v>
      </c>
      <c r="I148" t="s">
        <v>709</v>
      </c>
      <c r="J148" t="s">
        <v>35</v>
      </c>
      <c r="K148" t="s">
        <v>44</v>
      </c>
      <c r="L148" t="s">
        <v>72</v>
      </c>
      <c r="M148">
        <v>1100</v>
      </c>
      <c r="N148">
        <v>1315</v>
      </c>
      <c r="O148" t="s">
        <v>55</v>
      </c>
      <c r="P148">
        <v>1103</v>
      </c>
      <c r="Q148" t="s">
        <v>56</v>
      </c>
      <c r="R148">
        <v>1</v>
      </c>
      <c r="S148" s="1">
        <v>42966</v>
      </c>
      <c r="T148" s="1">
        <v>43091</v>
      </c>
      <c r="U148" t="s">
        <v>395</v>
      </c>
      <c r="V148" t="s">
        <v>39</v>
      </c>
      <c r="W148">
        <v>19</v>
      </c>
      <c r="X148">
        <v>17</v>
      </c>
      <c r="Y148">
        <v>40</v>
      </c>
      <c r="Z148">
        <v>42.5</v>
      </c>
      <c r="AD148">
        <v>0</v>
      </c>
      <c r="AE148">
        <v>42.5</v>
      </c>
      <c r="AF148">
        <v>0</v>
      </c>
      <c r="AG148">
        <v>10</v>
      </c>
      <c r="AH148">
        <v>1.333</v>
      </c>
      <c r="AI148">
        <v>1.333</v>
      </c>
      <c r="AJ148">
        <v>0.2</v>
      </c>
      <c r="AK148" t="s">
        <v>768</v>
      </c>
      <c r="AL148" t="s">
        <v>791</v>
      </c>
      <c r="AN148">
        <v>85</v>
      </c>
      <c r="AO148">
        <f>Source1718[[#This Row],[TotalFTES]]*525/Source1718[[#This Row],[TotalScheduledHours]]</f>
        <v>8.2332352941176463</v>
      </c>
    </row>
    <row r="149" spans="1:41" x14ac:dyDescent="0.25">
      <c r="A149" t="s">
        <v>1769</v>
      </c>
      <c r="B149" t="s">
        <v>32</v>
      </c>
      <c r="C149" t="s">
        <v>40</v>
      </c>
      <c r="D149" t="s">
        <v>41</v>
      </c>
      <c r="E149">
        <v>82587</v>
      </c>
      <c r="F149" t="s">
        <v>91</v>
      </c>
      <c r="G149">
        <v>9990</v>
      </c>
      <c r="H149">
        <v>501</v>
      </c>
      <c r="I149" t="s">
        <v>709</v>
      </c>
      <c r="J149" t="s">
        <v>35</v>
      </c>
      <c r="K149" t="s">
        <v>44</v>
      </c>
      <c r="L149" t="s">
        <v>189</v>
      </c>
      <c r="M149">
        <v>800</v>
      </c>
      <c r="N149">
        <v>1015</v>
      </c>
      <c r="O149" t="s">
        <v>49</v>
      </c>
      <c r="P149">
        <v>514</v>
      </c>
      <c r="Q149" t="s">
        <v>51</v>
      </c>
      <c r="R149">
        <v>1</v>
      </c>
      <c r="S149" s="1">
        <v>42966</v>
      </c>
      <c r="T149" s="1">
        <v>43091</v>
      </c>
      <c r="U149" t="s">
        <v>404</v>
      </c>
      <c r="V149" t="s">
        <v>39</v>
      </c>
      <c r="W149">
        <v>27</v>
      </c>
      <c r="X149">
        <v>15</v>
      </c>
      <c r="Y149">
        <v>40</v>
      </c>
      <c r="Z149">
        <v>37.5</v>
      </c>
      <c r="AD149">
        <v>0</v>
      </c>
      <c r="AE149">
        <v>37.5</v>
      </c>
      <c r="AF149">
        <v>0</v>
      </c>
      <c r="AG149">
        <v>10</v>
      </c>
      <c r="AH149">
        <v>1.5569999999999999</v>
      </c>
      <c r="AI149">
        <v>1.5569999999999999</v>
      </c>
      <c r="AJ149">
        <v>0.2</v>
      </c>
      <c r="AK149" t="s">
        <v>809</v>
      </c>
      <c r="AL149" t="s">
        <v>774</v>
      </c>
      <c r="AN149">
        <v>87.5</v>
      </c>
      <c r="AO149">
        <f>Source1718[[#This Row],[TotalFTES]]*525/Source1718[[#This Row],[TotalScheduledHours]]</f>
        <v>9.3419999999999987</v>
      </c>
    </row>
    <row r="150" spans="1:41" x14ac:dyDescent="0.25">
      <c r="A150" t="s">
        <v>1769</v>
      </c>
      <c r="B150" t="s">
        <v>32</v>
      </c>
      <c r="C150" t="s">
        <v>40</v>
      </c>
      <c r="D150" t="s">
        <v>41</v>
      </c>
      <c r="E150">
        <v>83174</v>
      </c>
      <c r="F150" t="s">
        <v>91</v>
      </c>
      <c r="G150">
        <v>9990</v>
      </c>
      <c r="H150">
        <v>701</v>
      </c>
      <c r="I150" t="s">
        <v>709</v>
      </c>
      <c r="J150" t="s">
        <v>76</v>
      </c>
      <c r="K150" t="s">
        <v>44</v>
      </c>
      <c r="L150" t="s">
        <v>72</v>
      </c>
      <c r="M150">
        <v>1800</v>
      </c>
      <c r="N150">
        <v>2015</v>
      </c>
      <c r="O150" t="s">
        <v>64</v>
      </c>
      <c r="P150">
        <v>476</v>
      </c>
      <c r="Q150" t="s">
        <v>65</v>
      </c>
      <c r="R150">
        <v>1</v>
      </c>
      <c r="S150" s="1">
        <v>42966</v>
      </c>
      <c r="T150" s="1">
        <v>43091</v>
      </c>
      <c r="U150" t="s">
        <v>395</v>
      </c>
      <c r="V150" t="s">
        <v>39</v>
      </c>
      <c r="W150">
        <v>37</v>
      </c>
      <c r="X150">
        <v>34</v>
      </c>
      <c r="Y150">
        <v>40</v>
      </c>
      <c r="Z150">
        <v>85</v>
      </c>
      <c r="AD150">
        <v>0</v>
      </c>
      <c r="AE150">
        <v>85</v>
      </c>
      <c r="AF150">
        <v>0</v>
      </c>
      <c r="AG150">
        <v>10</v>
      </c>
      <c r="AH150">
        <v>2.762</v>
      </c>
      <c r="AI150">
        <v>2.762</v>
      </c>
      <c r="AJ150">
        <v>0.2</v>
      </c>
      <c r="AK150" t="s">
        <v>818</v>
      </c>
      <c r="AL150" t="s">
        <v>789</v>
      </c>
      <c r="AN150">
        <v>85</v>
      </c>
      <c r="AO150">
        <f>Source1718[[#This Row],[TotalFTES]]*525/Source1718[[#This Row],[TotalScheduledHours]]</f>
        <v>17.059411764705882</v>
      </c>
    </row>
    <row r="151" spans="1:41" x14ac:dyDescent="0.25">
      <c r="A151" t="s">
        <v>1769</v>
      </c>
      <c r="B151" t="s">
        <v>32</v>
      </c>
      <c r="C151" t="s">
        <v>40</v>
      </c>
      <c r="D151" t="s">
        <v>41</v>
      </c>
      <c r="E151">
        <v>83196</v>
      </c>
      <c r="F151" t="s">
        <v>91</v>
      </c>
      <c r="G151">
        <v>9995</v>
      </c>
      <c r="H151">
        <v>201</v>
      </c>
      <c r="I151" t="s">
        <v>840</v>
      </c>
      <c r="J151" t="s">
        <v>35</v>
      </c>
      <c r="K151" t="s">
        <v>44</v>
      </c>
      <c r="L151" t="s">
        <v>45</v>
      </c>
      <c r="M151">
        <v>815</v>
      </c>
      <c r="N151">
        <v>1030</v>
      </c>
      <c r="O151" t="s">
        <v>46</v>
      </c>
      <c r="P151">
        <v>228</v>
      </c>
      <c r="Q151" t="s">
        <v>47</v>
      </c>
      <c r="R151" t="s">
        <v>38</v>
      </c>
      <c r="S151" s="1">
        <v>42998</v>
      </c>
      <c r="T151" s="1">
        <v>43027</v>
      </c>
      <c r="U151" t="s">
        <v>397</v>
      </c>
      <c r="V151" t="s">
        <v>39</v>
      </c>
      <c r="W151">
        <v>27</v>
      </c>
      <c r="X151">
        <v>27</v>
      </c>
      <c r="Y151">
        <v>40</v>
      </c>
      <c r="Z151">
        <v>67.5</v>
      </c>
      <c r="AD151">
        <v>0</v>
      </c>
      <c r="AE151">
        <v>67.5</v>
      </c>
      <c r="AF151">
        <v>0</v>
      </c>
      <c r="AG151">
        <v>10</v>
      </c>
      <c r="AH151">
        <v>1.5620000000000001</v>
      </c>
      <c r="AI151">
        <v>1.5620000000000001</v>
      </c>
      <c r="AJ151">
        <v>0.1</v>
      </c>
      <c r="AK151" t="s">
        <v>776</v>
      </c>
      <c r="AL151" t="s">
        <v>810</v>
      </c>
      <c r="AN151">
        <v>42.5</v>
      </c>
      <c r="AO151">
        <f>Source1718[[#This Row],[TotalFTES]]*525/Source1718[[#This Row],[TotalScheduledHours]]</f>
        <v>19.29529411764706</v>
      </c>
    </row>
    <row r="152" spans="1:41" x14ac:dyDescent="0.25">
      <c r="A152" t="s">
        <v>1769</v>
      </c>
      <c r="B152" t="s">
        <v>32</v>
      </c>
      <c r="C152" t="s">
        <v>40</v>
      </c>
      <c r="D152" t="s">
        <v>41</v>
      </c>
      <c r="E152">
        <v>83177</v>
      </c>
      <c r="F152" t="s">
        <v>91</v>
      </c>
      <c r="G152">
        <v>9995</v>
      </c>
      <c r="H152">
        <v>701</v>
      </c>
      <c r="I152" t="s">
        <v>840</v>
      </c>
      <c r="J152" t="s">
        <v>35</v>
      </c>
      <c r="K152" t="s">
        <v>44</v>
      </c>
      <c r="L152" t="s">
        <v>45</v>
      </c>
      <c r="M152">
        <v>800</v>
      </c>
      <c r="N152">
        <v>1015</v>
      </c>
      <c r="O152" t="s">
        <v>64</v>
      </c>
      <c r="P152">
        <v>471</v>
      </c>
      <c r="Q152" t="s">
        <v>65</v>
      </c>
      <c r="R152" t="s">
        <v>38</v>
      </c>
      <c r="S152" s="1">
        <v>43031</v>
      </c>
      <c r="T152" s="1">
        <v>43060</v>
      </c>
      <c r="U152" t="s">
        <v>390</v>
      </c>
      <c r="V152" t="s">
        <v>39</v>
      </c>
      <c r="W152">
        <v>37</v>
      </c>
      <c r="X152">
        <v>32</v>
      </c>
      <c r="Y152">
        <v>40</v>
      </c>
      <c r="Z152">
        <v>80</v>
      </c>
      <c r="AD152">
        <v>0</v>
      </c>
      <c r="AE152">
        <v>80</v>
      </c>
      <c r="AF152">
        <v>0</v>
      </c>
      <c r="AG152">
        <v>10</v>
      </c>
      <c r="AH152">
        <v>1.6619999999999999</v>
      </c>
      <c r="AI152">
        <v>1.6619999999999999</v>
      </c>
      <c r="AJ152">
        <v>0.1</v>
      </c>
      <c r="AK152" t="s">
        <v>809</v>
      </c>
      <c r="AL152" t="s">
        <v>769</v>
      </c>
      <c r="AN152">
        <v>45</v>
      </c>
      <c r="AO152">
        <f>Source1718[[#This Row],[TotalFTES]]*525/Source1718[[#This Row],[TotalScheduledHours]]</f>
        <v>19.39</v>
      </c>
    </row>
    <row r="153" spans="1:41" x14ac:dyDescent="0.25">
      <c r="A153" t="s">
        <v>1769</v>
      </c>
      <c r="B153" t="s">
        <v>32</v>
      </c>
      <c r="C153" t="s">
        <v>40</v>
      </c>
      <c r="D153" t="s">
        <v>41</v>
      </c>
      <c r="E153">
        <v>83148</v>
      </c>
      <c r="F153" t="s">
        <v>91</v>
      </c>
      <c r="G153">
        <v>9996</v>
      </c>
      <c r="H153">
        <v>201</v>
      </c>
      <c r="I153" t="s">
        <v>841</v>
      </c>
      <c r="J153" t="s">
        <v>35</v>
      </c>
      <c r="K153" t="s">
        <v>44</v>
      </c>
      <c r="L153" t="s">
        <v>45</v>
      </c>
      <c r="M153">
        <v>815</v>
      </c>
      <c r="N153">
        <v>1030</v>
      </c>
      <c r="O153" t="s">
        <v>46</v>
      </c>
      <c r="P153">
        <v>228</v>
      </c>
      <c r="Q153" t="s">
        <v>47</v>
      </c>
      <c r="R153" t="s">
        <v>38</v>
      </c>
      <c r="S153" s="1">
        <v>43031</v>
      </c>
      <c r="T153" s="1">
        <v>43060</v>
      </c>
      <c r="U153" t="s">
        <v>397</v>
      </c>
      <c r="V153" t="s">
        <v>39</v>
      </c>
      <c r="W153">
        <v>26</v>
      </c>
      <c r="X153">
        <v>26</v>
      </c>
      <c r="Y153">
        <v>40</v>
      </c>
      <c r="Z153">
        <v>65</v>
      </c>
      <c r="AD153">
        <v>0</v>
      </c>
      <c r="AE153">
        <v>65</v>
      </c>
      <c r="AF153">
        <v>0</v>
      </c>
      <c r="AG153">
        <v>10</v>
      </c>
      <c r="AH153">
        <v>1.6379999999999999</v>
      </c>
      <c r="AI153">
        <v>1.6379999999999999</v>
      </c>
      <c r="AJ153">
        <v>0.1</v>
      </c>
      <c r="AK153" t="s">
        <v>776</v>
      </c>
      <c r="AL153" t="s">
        <v>810</v>
      </c>
      <c r="AN153">
        <v>45</v>
      </c>
      <c r="AO153">
        <f>Source1718[[#This Row],[TotalFTES]]*525/Source1718[[#This Row],[TotalScheduledHours]]</f>
        <v>19.11</v>
      </c>
    </row>
    <row r="154" spans="1:41" x14ac:dyDescent="0.25">
      <c r="A154" t="s">
        <v>1769</v>
      </c>
      <c r="B154" t="s">
        <v>32</v>
      </c>
      <c r="C154" t="s">
        <v>40</v>
      </c>
      <c r="D154" t="s">
        <v>165</v>
      </c>
      <c r="E154">
        <v>83156</v>
      </c>
      <c r="F154" t="s">
        <v>166</v>
      </c>
      <c r="G154">
        <v>9000</v>
      </c>
      <c r="H154">
        <v>2</v>
      </c>
      <c r="I154" t="s">
        <v>842</v>
      </c>
      <c r="J154" t="s">
        <v>35</v>
      </c>
      <c r="K154" t="s">
        <v>44</v>
      </c>
      <c r="L154" t="s">
        <v>108</v>
      </c>
      <c r="M154">
        <v>840</v>
      </c>
      <c r="N154">
        <v>1500</v>
      </c>
      <c r="O154" t="s">
        <v>55</v>
      </c>
      <c r="P154" t="s">
        <v>240</v>
      </c>
      <c r="Q154" t="s">
        <v>56</v>
      </c>
      <c r="R154" t="s">
        <v>38</v>
      </c>
      <c r="S154" s="1">
        <v>43027</v>
      </c>
      <c r="T154" s="1">
        <v>43084</v>
      </c>
      <c r="U154" t="s">
        <v>843</v>
      </c>
      <c r="V154" t="s">
        <v>39</v>
      </c>
      <c r="W154">
        <v>10</v>
      </c>
      <c r="X154">
        <v>10</v>
      </c>
      <c r="Y154">
        <v>20</v>
      </c>
      <c r="Z154">
        <v>50</v>
      </c>
      <c r="AA154" t="s">
        <v>219</v>
      </c>
      <c r="AB154">
        <v>10</v>
      </c>
      <c r="AC154">
        <v>50</v>
      </c>
      <c r="AD154">
        <v>20</v>
      </c>
      <c r="AE154">
        <v>20</v>
      </c>
      <c r="AF154">
        <v>0</v>
      </c>
      <c r="AG154">
        <v>0</v>
      </c>
      <c r="AH154">
        <v>4.4649999999999999</v>
      </c>
      <c r="AI154">
        <v>4.4649999999999999</v>
      </c>
      <c r="AJ154">
        <v>0.57140000000000002</v>
      </c>
      <c r="AK154" t="s">
        <v>1524</v>
      </c>
      <c r="AL154" t="s">
        <v>845</v>
      </c>
      <c r="AN154">
        <v>257.39999999999998</v>
      </c>
      <c r="AO154">
        <f>Source1718[[#This Row],[TotalFTES]]*525/Source1718[[#This Row],[TotalScheduledHours]]</f>
        <v>9.1069347319347322</v>
      </c>
    </row>
    <row r="155" spans="1:41" x14ac:dyDescent="0.25">
      <c r="A155" t="s">
        <v>1769</v>
      </c>
      <c r="B155" t="s">
        <v>32</v>
      </c>
      <c r="C155" t="s">
        <v>40</v>
      </c>
      <c r="D155" t="s">
        <v>165</v>
      </c>
      <c r="E155">
        <v>83231</v>
      </c>
      <c r="F155" t="s">
        <v>166</v>
      </c>
      <c r="G155">
        <v>9000</v>
      </c>
      <c r="H155">
        <v>401</v>
      </c>
      <c r="I155" t="s">
        <v>842</v>
      </c>
      <c r="J155" t="s">
        <v>35</v>
      </c>
      <c r="K155" t="s">
        <v>44</v>
      </c>
      <c r="L155" t="s">
        <v>108</v>
      </c>
      <c r="M155">
        <v>840</v>
      </c>
      <c r="N155">
        <v>1500</v>
      </c>
      <c r="O155" t="s">
        <v>55</v>
      </c>
      <c r="P155" t="s">
        <v>240</v>
      </c>
      <c r="Q155" t="s">
        <v>56</v>
      </c>
      <c r="R155" t="s">
        <v>38</v>
      </c>
      <c r="S155" s="1">
        <v>42968</v>
      </c>
      <c r="T155" s="1">
        <v>43023</v>
      </c>
      <c r="U155" t="s">
        <v>411</v>
      </c>
      <c r="V155" t="s">
        <v>39</v>
      </c>
      <c r="W155">
        <v>10</v>
      </c>
      <c r="X155">
        <v>10</v>
      </c>
      <c r="Y155">
        <v>25</v>
      </c>
      <c r="Z155">
        <v>40</v>
      </c>
      <c r="AD155">
        <v>0</v>
      </c>
      <c r="AE155">
        <v>40</v>
      </c>
      <c r="AF155">
        <v>0</v>
      </c>
      <c r="AG155">
        <v>0</v>
      </c>
      <c r="AH155">
        <v>4.6449999999999996</v>
      </c>
      <c r="AI155">
        <v>4.6449999999999996</v>
      </c>
      <c r="AJ155">
        <v>0.57140000000000002</v>
      </c>
      <c r="AK155" t="s">
        <v>1524</v>
      </c>
      <c r="AL155" t="s">
        <v>845</v>
      </c>
      <c r="AN155">
        <v>250.8</v>
      </c>
      <c r="AO155">
        <f>Source1718[[#This Row],[TotalFTES]]*525/Source1718[[#This Row],[TotalScheduledHours]]</f>
        <v>9.7233851674641141</v>
      </c>
    </row>
    <row r="156" spans="1:41" x14ac:dyDescent="0.25">
      <c r="A156" t="s">
        <v>1769</v>
      </c>
      <c r="B156" t="s">
        <v>32</v>
      </c>
      <c r="C156" t="s">
        <v>40</v>
      </c>
      <c r="D156" t="s">
        <v>165</v>
      </c>
      <c r="E156">
        <v>81100</v>
      </c>
      <c r="F156" t="s">
        <v>238</v>
      </c>
      <c r="G156">
        <v>9650</v>
      </c>
      <c r="H156">
        <v>501</v>
      </c>
      <c r="I156" t="s">
        <v>239</v>
      </c>
      <c r="J156" t="s">
        <v>35</v>
      </c>
      <c r="K156" t="s">
        <v>44</v>
      </c>
      <c r="L156" t="s">
        <v>108</v>
      </c>
      <c r="M156">
        <v>600</v>
      </c>
      <c r="N156">
        <v>1150</v>
      </c>
      <c r="O156" t="s">
        <v>49</v>
      </c>
      <c r="P156" t="s">
        <v>240</v>
      </c>
      <c r="Q156" t="s">
        <v>51</v>
      </c>
      <c r="R156">
        <v>1</v>
      </c>
      <c r="S156" s="1">
        <v>42966</v>
      </c>
      <c r="T156" s="1">
        <v>43091</v>
      </c>
      <c r="U156" t="s">
        <v>412</v>
      </c>
      <c r="V156" t="s">
        <v>39</v>
      </c>
      <c r="W156">
        <v>32</v>
      </c>
      <c r="X156">
        <v>16</v>
      </c>
      <c r="Y156">
        <v>15</v>
      </c>
      <c r="Z156">
        <v>106.66670000000001</v>
      </c>
      <c r="AA156" t="s">
        <v>326</v>
      </c>
      <c r="AB156">
        <v>51</v>
      </c>
      <c r="AC156">
        <v>30</v>
      </c>
      <c r="AD156">
        <v>170</v>
      </c>
      <c r="AE156">
        <v>170</v>
      </c>
      <c r="AF156">
        <v>0</v>
      </c>
      <c r="AG156">
        <v>5</v>
      </c>
      <c r="AH156">
        <v>15.291</v>
      </c>
      <c r="AI156">
        <v>15.291</v>
      </c>
      <c r="AJ156">
        <v>0.16569999999999999</v>
      </c>
      <c r="AK156" t="s">
        <v>847</v>
      </c>
      <c r="AL156" t="s">
        <v>848</v>
      </c>
      <c r="AN156">
        <v>510</v>
      </c>
      <c r="AO156">
        <f>Source1718[[#This Row],[TotalFTES]]*525/Source1718[[#This Row],[TotalScheduledHours]]</f>
        <v>15.740735294117648</v>
      </c>
    </row>
    <row r="157" spans="1:41" x14ac:dyDescent="0.25">
      <c r="A157" t="s">
        <v>1769</v>
      </c>
      <c r="B157" t="s">
        <v>32</v>
      </c>
      <c r="C157" t="s">
        <v>40</v>
      </c>
      <c r="D157" t="s">
        <v>165</v>
      </c>
      <c r="E157">
        <v>81183</v>
      </c>
      <c r="F157" t="s">
        <v>238</v>
      </c>
      <c r="G157">
        <v>9651</v>
      </c>
      <c r="H157">
        <v>501</v>
      </c>
      <c r="I157" t="s">
        <v>241</v>
      </c>
      <c r="J157" t="s">
        <v>35</v>
      </c>
      <c r="K157" t="s">
        <v>44</v>
      </c>
      <c r="L157" t="s">
        <v>108</v>
      </c>
      <c r="M157">
        <v>600</v>
      </c>
      <c r="N157">
        <v>1150</v>
      </c>
      <c r="O157" t="s">
        <v>49</v>
      </c>
      <c r="P157" t="s">
        <v>240</v>
      </c>
      <c r="Q157" t="s">
        <v>51</v>
      </c>
      <c r="R157">
        <v>1</v>
      </c>
      <c r="S157" s="1">
        <v>42966</v>
      </c>
      <c r="T157" s="1">
        <v>43091</v>
      </c>
      <c r="U157" t="s">
        <v>412</v>
      </c>
      <c r="V157" t="s">
        <v>39</v>
      </c>
      <c r="W157">
        <v>20</v>
      </c>
      <c r="X157">
        <v>14</v>
      </c>
      <c r="Y157">
        <v>15</v>
      </c>
      <c r="Z157">
        <v>93.333299999999994</v>
      </c>
      <c r="AA157" t="s">
        <v>326</v>
      </c>
      <c r="AB157">
        <v>51</v>
      </c>
      <c r="AC157">
        <v>30</v>
      </c>
      <c r="AD157">
        <v>170</v>
      </c>
      <c r="AE157">
        <v>170</v>
      </c>
      <c r="AF157">
        <v>0</v>
      </c>
      <c r="AG157">
        <v>0</v>
      </c>
      <c r="AH157">
        <v>11.586</v>
      </c>
      <c r="AI157">
        <v>11.586</v>
      </c>
      <c r="AJ157">
        <v>1</v>
      </c>
      <c r="AK157" t="s">
        <v>847</v>
      </c>
      <c r="AL157" t="s">
        <v>848</v>
      </c>
      <c r="AN157">
        <v>510</v>
      </c>
      <c r="AO157">
        <f>Source1718[[#This Row],[TotalFTES]]*525/Source1718[[#This Row],[TotalScheduledHours]]</f>
        <v>11.926764705882354</v>
      </c>
    </row>
    <row r="158" spans="1:41" x14ac:dyDescent="0.25">
      <c r="A158" t="s">
        <v>1769</v>
      </c>
      <c r="B158" t="s">
        <v>32</v>
      </c>
      <c r="C158" t="s">
        <v>40</v>
      </c>
      <c r="D158" t="s">
        <v>165</v>
      </c>
      <c r="E158">
        <v>81596</v>
      </c>
      <c r="F158" t="s">
        <v>238</v>
      </c>
      <c r="G158">
        <v>9660</v>
      </c>
      <c r="H158">
        <v>381</v>
      </c>
      <c r="I158" t="s">
        <v>854</v>
      </c>
      <c r="J158" t="s">
        <v>35</v>
      </c>
      <c r="K158" t="s">
        <v>44</v>
      </c>
      <c r="L158" t="s">
        <v>503</v>
      </c>
      <c r="M158" t="s">
        <v>710</v>
      </c>
      <c r="N158" t="s">
        <v>711</v>
      </c>
      <c r="O158" t="s">
        <v>712</v>
      </c>
      <c r="P158">
        <v>33</v>
      </c>
      <c r="Q158" t="s">
        <v>51</v>
      </c>
      <c r="R158">
        <v>1</v>
      </c>
      <c r="S158" s="1">
        <v>42966</v>
      </c>
      <c r="T158" s="1">
        <v>43091</v>
      </c>
      <c r="U158" t="s">
        <v>713</v>
      </c>
      <c r="V158" t="s">
        <v>39</v>
      </c>
      <c r="W158">
        <v>35</v>
      </c>
      <c r="X158">
        <v>14</v>
      </c>
      <c r="Y158">
        <v>35</v>
      </c>
      <c r="Z158">
        <v>40</v>
      </c>
      <c r="AD158">
        <v>0</v>
      </c>
      <c r="AE158">
        <v>40</v>
      </c>
      <c r="AF158">
        <v>0</v>
      </c>
      <c r="AG158">
        <v>15</v>
      </c>
      <c r="AH158">
        <v>12.555999999999999</v>
      </c>
      <c r="AI158">
        <v>12.555999999999999</v>
      </c>
      <c r="AJ158">
        <v>1.1657</v>
      </c>
      <c r="AK158" t="s">
        <v>1525</v>
      </c>
      <c r="AL158" t="s">
        <v>1526</v>
      </c>
      <c r="AN158">
        <v>510</v>
      </c>
      <c r="AO158">
        <f>Source1718[[#This Row],[TotalFTES]]*525/Source1718[[#This Row],[TotalScheduledHours]]</f>
        <v>12.925294117647057</v>
      </c>
    </row>
    <row r="159" spans="1:41" x14ac:dyDescent="0.25">
      <c r="A159" t="s">
        <v>1769</v>
      </c>
      <c r="B159" t="s">
        <v>32</v>
      </c>
      <c r="C159" t="s">
        <v>40</v>
      </c>
      <c r="D159" t="s">
        <v>165</v>
      </c>
      <c r="E159">
        <v>81597</v>
      </c>
      <c r="F159" t="s">
        <v>238</v>
      </c>
      <c r="G159">
        <v>9661</v>
      </c>
      <c r="H159">
        <v>381</v>
      </c>
      <c r="I159" t="s">
        <v>858</v>
      </c>
      <c r="J159" t="s">
        <v>35</v>
      </c>
      <c r="K159" t="s">
        <v>44</v>
      </c>
      <c r="L159" t="s">
        <v>503</v>
      </c>
      <c r="M159" t="s">
        <v>710</v>
      </c>
      <c r="N159" t="s">
        <v>711</v>
      </c>
      <c r="O159" t="s">
        <v>712</v>
      </c>
      <c r="P159" t="s">
        <v>240</v>
      </c>
      <c r="Q159" t="s">
        <v>51</v>
      </c>
      <c r="R159">
        <v>1</v>
      </c>
      <c r="S159" s="1">
        <v>42966</v>
      </c>
      <c r="T159" s="1">
        <v>43091</v>
      </c>
      <c r="U159" t="s">
        <v>859</v>
      </c>
      <c r="V159" t="s">
        <v>39</v>
      </c>
      <c r="W159">
        <v>18</v>
      </c>
      <c r="X159">
        <v>13</v>
      </c>
      <c r="Y159">
        <v>25</v>
      </c>
      <c r="Z159">
        <v>52</v>
      </c>
      <c r="AD159">
        <v>0</v>
      </c>
      <c r="AE159">
        <v>52</v>
      </c>
      <c r="AF159">
        <v>0</v>
      </c>
      <c r="AG159">
        <v>0</v>
      </c>
      <c r="AH159">
        <v>11.186</v>
      </c>
      <c r="AI159">
        <v>11.186</v>
      </c>
      <c r="AJ159">
        <v>1.1657</v>
      </c>
      <c r="AK159" t="s">
        <v>1525</v>
      </c>
      <c r="AL159" t="s">
        <v>853</v>
      </c>
      <c r="AN159">
        <v>510</v>
      </c>
      <c r="AO159">
        <f>Source1718[[#This Row],[TotalFTES]]*525/Source1718[[#This Row],[TotalScheduledHours]]</f>
        <v>11.514999999999999</v>
      </c>
    </row>
    <row r="160" spans="1:41" x14ac:dyDescent="0.25">
      <c r="A160" t="s">
        <v>1769</v>
      </c>
      <c r="B160" t="s">
        <v>32</v>
      </c>
      <c r="C160" t="s">
        <v>40</v>
      </c>
      <c r="D160" t="s">
        <v>242</v>
      </c>
      <c r="E160">
        <v>80708</v>
      </c>
      <c r="F160" t="s">
        <v>243</v>
      </c>
      <c r="G160">
        <v>6008</v>
      </c>
      <c r="H160">
        <v>201</v>
      </c>
      <c r="I160" t="s">
        <v>244</v>
      </c>
      <c r="J160" t="s">
        <v>35</v>
      </c>
      <c r="K160" t="s">
        <v>44</v>
      </c>
      <c r="L160" t="s">
        <v>54</v>
      </c>
      <c r="M160">
        <v>930</v>
      </c>
      <c r="N160">
        <v>1345</v>
      </c>
      <c r="O160" t="s">
        <v>46</v>
      </c>
      <c r="P160">
        <v>64</v>
      </c>
      <c r="Q160" t="s">
        <v>47</v>
      </c>
      <c r="R160">
        <v>1</v>
      </c>
      <c r="S160" s="1">
        <v>42966</v>
      </c>
      <c r="T160" s="1">
        <v>43091</v>
      </c>
      <c r="U160" t="s">
        <v>413</v>
      </c>
      <c r="V160" t="s">
        <v>39</v>
      </c>
      <c r="W160">
        <v>43</v>
      </c>
      <c r="X160">
        <v>28</v>
      </c>
      <c r="Y160">
        <v>35</v>
      </c>
      <c r="Z160">
        <v>80</v>
      </c>
      <c r="AD160">
        <v>0</v>
      </c>
      <c r="AE160">
        <v>80</v>
      </c>
      <c r="AF160">
        <v>0</v>
      </c>
      <c r="AG160">
        <v>0</v>
      </c>
      <c r="AH160">
        <v>2.4609999999999999</v>
      </c>
      <c r="AI160">
        <v>2.4609999999999999</v>
      </c>
      <c r="AJ160">
        <v>0.16</v>
      </c>
      <c r="AK160" t="s">
        <v>860</v>
      </c>
      <c r="AL160" t="s">
        <v>861</v>
      </c>
      <c r="AN160">
        <v>72</v>
      </c>
      <c r="AO160">
        <f>Source1718[[#This Row],[TotalFTES]]*525/Source1718[[#This Row],[TotalScheduledHours]]</f>
        <v>17.944791666666664</v>
      </c>
    </row>
    <row r="161" spans="1:41" x14ac:dyDescent="0.25">
      <c r="A161" t="s">
        <v>1769</v>
      </c>
      <c r="B161" t="s">
        <v>32</v>
      </c>
      <c r="C161" t="s">
        <v>40</v>
      </c>
      <c r="D161" t="s">
        <v>242</v>
      </c>
      <c r="E161">
        <v>80711</v>
      </c>
      <c r="F161" t="s">
        <v>243</v>
      </c>
      <c r="G161">
        <v>6025</v>
      </c>
      <c r="H161">
        <v>401</v>
      </c>
      <c r="I161" t="s">
        <v>245</v>
      </c>
      <c r="J161" t="s">
        <v>73</v>
      </c>
      <c r="K161" t="s">
        <v>44</v>
      </c>
      <c r="L161" t="s">
        <v>48</v>
      </c>
      <c r="M161">
        <v>900</v>
      </c>
      <c r="N161">
        <v>1150</v>
      </c>
      <c r="O161" t="s">
        <v>55</v>
      </c>
      <c r="P161">
        <v>701</v>
      </c>
      <c r="Q161" t="s">
        <v>56</v>
      </c>
      <c r="R161">
        <v>1</v>
      </c>
      <c r="S161" s="1">
        <v>42966</v>
      </c>
      <c r="T161" s="1">
        <v>43091</v>
      </c>
      <c r="U161" t="s">
        <v>414</v>
      </c>
      <c r="V161" t="s">
        <v>39</v>
      </c>
      <c r="W161">
        <v>36</v>
      </c>
      <c r="X161">
        <v>33</v>
      </c>
      <c r="Y161">
        <v>35</v>
      </c>
      <c r="Z161">
        <v>94.285700000000006</v>
      </c>
      <c r="AD161">
        <v>0</v>
      </c>
      <c r="AE161">
        <v>94.285700000000006</v>
      </c>
      <c r="AF161">
        <v>0</v>
      </c>
      <c r="AG161">
        <v>0</v>
      </c>
      <c r="AH161">
        <v>1.4510000000000001</v>
      </c>
      <c r="AI161">
        <v>1.4510000000000001</v>
      </c>
      <c r="AJ161">
        <v>0.10970000000000001</v>
      </c>
      <c r="AK161" t="s">
        <v>862</v>
      </c>
      <c r="AL161" t="s">
        <v>863</v>
      </c>
      <c r="AN161">
        <v>48</v>
      </c>
      <c r="AO161">
        <f>Source1718[[#This Row],[TotalFTES]]*525/Source1718[[#This Row],[TotalScheduledHours]]</f>
        <v>15.870312500000002</v>
      </c>
    </row>
    <row r="162" spans="1:41" x14ac:dyDescent="0.25">
      <c r="A162" t="s">
        <v>1769</v>
      </c>
      <c r="B162" t="s">
        <v>32</v>
      </c>
      <c r="C162" t="s">
        <v>40</v>
      </c>
      <c r="D162" t="s">
        <v>242</v>
      </c>
      <c r="E162">
        <v>82640</v>
      </c>
      <c r="F162" t="s">
        <v>243</v>
      </c>
      <c r="G162">
        <v>6055</v>
      </c>
      <c r="H162">
        <v>801</v>
      </c>
      <c r="I162" t="s">
        <v>367</v>
      </c>
      <c r="J162" t="s">
        <v>73</v>
      </c>
      <c r="K162" t="s">
        <v>44</v>
      </c>
      <c r="L162" t="s">
        <v>74</v>
      </c>
      <c r="M162">
        <v>1010</v>
      </c>
      <c r="N162">
        <v>1400</v>
      </c>
      <c r="O162" t="s">
        <v>112</v>
      </c>
      <c r="P162">
        <v>232</v>
      </c>
      <c r="Q162" t="s">
        <v>113</v>
      </c>
      <c r="R162">
        <v>1</v>
      </c>
      <c r="S162" s="1">
        <v>42966</v>
      </c>
      <c r="T162" s="1">
        <v>43091</v>
      </c>
      <c r="U162" t="s">
        <v>415</v>
      </c>
      <c r="V162" t="s">
        <v>39</v>
      </c>
      <c r="W162">
        <v>29</v>
      </c>
      <c r="X162">
        <v>26</v>
      </c>
      <c r="Y162">
        <v>25</v>
      </c>
      <c r="Z162">
        <v>104</v>
      </c>
      <c r="AD162">
        <v>0</v>
      </c>
      <c r="AE162">
        <v>104</v>
      </c>
      <c r="AF162">
        <v>0</v>
      </c>
      <c r="AG162">
        <v>0</v>
      </c>
      <c r="AH162">
        <v>2.6440000000000001</v>
      </c>
      <c r="AI162">
        <v>2.6440000000000001</v>
      </c>
      <c r="AJ162">
        <v>0.16</v>
      </c>
      <c r="AK162" t="s">
        <v>864</v>
      </c>
      <c r="AL162" t="s">
        <v>865</v>
      </c>
      <c r="AN162">
        <v>64</v>
      </c>
      <c r="AO162">
        <f>Source1718[[#This Row],[TotalFTES]]*525/Source1718[[#This Row],[TotalScheduledHours]]</f>
        <v>21.689062500000002</v>
      </c>
    </row>
    <row r="163" spans="1:41" x14ac:dyDescent="0.25">
      <c r="A163" t="s">
        <v>1769</v>
      </c>
      <c r="B163" t="s">
        <v>32</v>
      </c>
      <c r="C163" t="s">
        <v>40</v>
      </c>
      <c r="D163" t="s">
        <v>242</v>
      </c>
      <c r="E163">
        <v>83213</v>
      </c>
      <c r="F163" t="s">
        <v>243</v>
      </c>
      <c r="G163">
        <v>6055</v>
      </c>
      <c r="H163">
        <v>802</v>
      </c>
      <c r="I163" t="s">
        <v>367</v>
      </c>
      <c r="J163" t="s">
        <v>76</v>
      </c>
      <c r="K163" t="s">
        <v>44</v>
      </c>
      <c r="L163" t="s">
        <v>73</v>
      </c>
      <c r="M163">
        <v>1630</v>
      </c>
      <c r="N163">
        <v>2020</v>
      </c>
      <c r="O163" t="s">
        <v>112</v>
      </c>
      <c r="P163">
        <v>232</v>
      </c>
      <c r="Q163" t="s">
        <v>113</v>
      </c>
      <c r="R163">
        <v>1</v>
      </c>
      <c r="S163" s="1">
        <v>42966</v>
      </c>
      <c r="T163" s="1">
        <v>43091</v>
      </c>
      <c r="U163" t="s">
        <v>415</v>
      </c>
      <c r="V163" t="s">
        <v>39</v>
      </c>
      <c r="W163">
        <v>26</v>
      </c>
      <c r="X163">
        <v>24</v>
      </c>
      <c r="Y163">
        <v>25</v>
      </c>
      <c r="Z163">
        <v>96</v>
      </c>
      <c r="AD163">
        <v>0</v>
      </c>
      <c r="AE163">
        <v>96</v>
      </c>
      <c r="AF163">
        <v>0</v>
      </c>
      <c r="AG163">
        <v>0</v>
      </c>
      <c r="AH163">
        <v>2.4079999999999999</v>
      </c>
      <c r="AI163">
        <v>2.4079999999999999</v>
      </c>
      <c r="AJ163">
        <v>0.16</v>
      </c>
      <c r="AK163" t="s">
        <v>866</v>
      </c>
      <c r="AL163" t="s">
        <v>865</v>
      </c>
      <c r="AN163">
        <v>72</v>
      </c>
      <c r="AO163">
        <f>Source1718[[#This Row],[TotalFTES]]*525/Source1718[[#This Row],[TotalScheduledHours]]</f>
        <v>17.558333333333334</v>
      </c>
    </row>
    <row r="164" spans="1:41" x14ac:dyDescent="0.25">
      <c r="A164" t="s">
        <v>1769</v>
      </c>
      <c r="B164" t="s">
        <v>32</v>
      </c>
      <c r="C164" t="s">
        <v>40</v>
      </c>
      <c r="D164" t="s">
        <v>242</v>
      </c>
      <c r="E164">
        <v>82641</v>
      </c>
      <c r="F164" t="s">
        <v>243</v>
      </c>
      <c r="G164">
        <v>6056</v>
      </c>
      <c r="H164">
        <v>801</v>
      </c>
      <c r="I164" t="s">
        <v>368</v>
      </c>
      <c r="J164" t="s">
        <v>76</v>
      </c>
      <c r="K164" t="s">
        <v>44</v>
      </c>
      <c r="L164" t="s">
        <v>189</v>
      </c>
      <c r="M164">
        <v>1800</v>
      </c>
      <c r="N164">
        <v>1950</v>
      </c>
      <c r="O164" t="s">
        <v>112</v>
      </c>
      <c r="P164">
        <v>232</v>
      </c>
      <c r="Q164" t="s">
        <v>113</v>
      </c>
      <c r="R164">
        <v>1</v>
      </c>
      <c r="S164" s="1">
        <v>42966</v>
      </c>
      <c r="T164" s="1">
        <v>43091</v>
      </c>
      <c r="U164" t="s">
        <v>415</v>
      </c>
      <c r="V164" t="s">
        <v>39</v>
      </c>
      <c r="W164">
        <v>27</v>
      </c>
      <c r="X164">
        <v>17</v>
      </c>
      <c r="Y164">
        <v>25</v>
      </c>
      <c r="Z164">
        <v>68</v>
      </c>
      <c r="AD164">
        <v>0</v>
      </c>
      <c r="AE164">
        <v>68</v>
      </c>
      <c r="AF164">
        <v>0</v>
      </c>
      <c r="AG164">
        <v>0</v>
      </c>
      <c r="AH164">
        <v>1.7410000000000001</v>
      </c>
      <c r="AI164">
        <v>1.7410000000000001</v>
      </c>
      <c r="AJ164">
        <v>0.16</v>
      </c>
      <c r="AK164" t="s">
        <v>867</v>
      </c>
      <c r="AL164" t="s">
        <v>865</v>
      </c>
      <c r="AN164">
        <v>70</v>
      </c>
      <c r="AO164">
        <f>Source1718[[#This Row],[TotalFTES]]*525/Source1718[[#This Row],[TotalScheduledHours]]</f>
        <v>13.057500000000001</v>
      </c>
    </row>
    <row r="165" spans="1:41" x14ac:dyDescent="0.25">
      <c r="A165" t="s">
        <v>1769</v>
      </c>
      <c r="B165" t="s">
        <v>32</v>
      </c>
      <c r="C165" t="s">
        <v>92</v>
      </c>
      <c r="D165" t="s">
        <v>93</v>
      </c>
      <c r="E165">
        <v>80001</v>
      </c>
      <c r="F165" t="s">
        <v>94</v>
      </c>
      <c r="G165">
        <v>3821</v>
      </c>
      <c r="H165">
        <v>201</v>
      </c>
      <c r="I165" t="s">
        <v>96</v>
      </c>
      <c r="J165" t="s">
        <v>35</v>
      </c>
      <c r="K165" t="s">
        <v>44</v>
      </c>
      <c r="L165" t="s">
        <v>108</v>
      </c>
      <c r="M165">
        <v>815</v>
      </c>
      <c r="N165">
        <v>1005</v>
      </c>
      <c r="O165" t="s">
        <v>46</v>
      </c>
      <c r="P165">
        <v>214</v>
      </c>
      <c r="Q165" t="s">
        <v>47</v>
      </c>
      <c r="R165" t="s">
        <v>38</v>
      </c>
      <c r="S165" s="1">
        <v>43029</v>
      </c>
      <c r="T165" s="1">
        <v>43091</v>
      </c>
      <c r="U165" t="s">
        <v>472</v>
      </c>
      <c r="V165" t="s">
        <v>39</v>
      </c>
      <c r="W165">
        <v>45</v>
      </c>
      <c r="X165">
        <v>29</v>
      </c>
      <c r="Y165">
        <v>300</v>
      </c>
      <c r="Z165">
        <v>9.6667000000000005</v>
      </c>
      <c r="AD165">
        <v>0</v>
      </c>
      <c r="AE165">
        <v>9.6667000000000005</v>
      </c>
      <c r="AF165">
        <v>0</v>
      </c>
      <c r="AG165">
        <v>0</v>
      </c>
      <c r="AH165">
        <v>2.5979999999999999</v>
      </c>
      <c r="AI165">
        <v>2.5979999999999999</v>
      </c>
      <c r="AJ165">
        <v>0.2</v>
      </c>
      <c r="AK165" t="s">
        <v>992</v>
      </c>
      <c r="AL165" t="s">
        <v>1527</v>
      </c>
      <c r="AN165">
        <v>84</v>
      </c>
      <c r="AO165">
        <f>Source1718[[#This Row],[TotalFTES]]*525/Source1718[[#This Row],[TotalScheduledHours]]</f>
        <v>16.237499999999997</v>
      </c>
    </row>
    <row r="166" spans="1:41" x14ac:dyDescent="0.25">
      <c r="A166" t="s">
        <v>1769</v>
      </c>
      <c r="B166" t="s">
        <v>32</v>
      </c>
      <c r="C166" t="s">
        <v>92</v>
      </c>
      <c r="D166" t="s">
        <v>93</v>
      </c>
      <c r="E166">
        <v>80739</v>
      </c>
      <c r="F166" t="s">
        <v>94</v>
      </c>
      <c r="G166">
        <v>3821</v>
      </c>
      <c r="H166">
        <v>202</v>
      </c>
      <c r="I166" t="s">
        <v>96</v>
      </c>
      <c r="J166" t="s">
        <v>35</v>
      </c>
      <c r="K166" t="s">
        <v>44</v>
      </c>
      <c r="L166" t="s">
        <v>108</v>
      </c>
      <c r="M166">
        <v>1015</v>
      </c>
      <c r="N166">
        <v>1205</v>
      </c>
      <c r="O166" t="s">
        <v>46</v>
      </c>
      <c r="P166">
        <v>214</v>
      </c>
      <c r="Q166" t="s">
        <v>47</v>
      </c>
      <c r="R166" t="s">
        <v>38</v>
      </c>
      <c r="S166" s="1">
        <v>43029</v>
      </c>
      <c r="T166" s="1">
        <v>43091</v>
      </c>
      <c r="U166" t="s">
        <v>472</v>
      </c>
      <c r="V166" t="s">
        <v>39</v>
      </c>
      <c r="W166">
        <v>45</v>
      </c>
      <c r="X166">
        <v>42</v>
      </c>
      <c r="Y166">
        <v>300</v>
      </c>
      <c r="Z166">
        <v>14</v>
      </c>
      <c r="AD166">
        <v>0</v>
      </c>
      <c r="AE166">
        <v>14</v>
      </c>
      <c r="AF166">
        <v>0</v>
      </c>
      <c r="AG166">
        <v>0</v>
      </c>
      <c r="AH166">
        <v>3.512</v>
      </c>
      <c r="AI166">
        <v>3.512</v>
      </c>
      <c r="AJ166">
        <v>0.2</v>
      </c>
      <c r="AK166" t="s">
        <v>978</v>
      </c>
      <c r="AL166" t="s">
        <v>1527</v>
      </c>
      <c r="AN166">
        <v>84</v>
      </c>
      <c r="AO166">
        <f>Source1718[[#This Row],[TotalFTES]]*525/Source1718[[#This Row],[TotalScheduledHours]]</f>
        <v>21.95</v>
      </c>
    </row>
    <row r="167" spans="1:41" x14ac:dyDescent="0.25">
      <c r="A167" t="s">
        <v>1769</v>
      </c>
      <c r="B167" t="s">
        <v>32</v>
      </c>
      <c r="C167" t="s">
        <v>92</v>
      </c>
      <c r="D167" t="s">
        <v>93</v>
      </c>
      <c r="E167">
        <v>80003</v>
      </c>
      <c r="F167" t="s">
        <v>94</v>
      </c>
      <c r="G167">
        <v>3821</v>
      </c>
      <c r="H167">
        <v>204</v>
      </c>
      <c r="I167" t="s">
        <v>96</v>
      </c>
      <c r="J167" t="s">
        <v>35</v>
      </c>
      <c r="K167" t="s">
        <v>44</v>
      </c>
      <c r="L167" t="s">
        <v>45</v>
      </c>
      <c r="M167">
        <v>1330</v>
      </c>
      <c r="N167">
        <v>1545</v>
      </c>
      <c r="O167" t="s">
        <v>46</v>
      </c>
      <c r="P167">
        <v>214</v>
      </c>
      <c r="Q167" t="s">
        <v>47</v>
      </c>
      <c r="R167" t="s">
        <v>38</v>
      </c>
      <c r="S167" s="1">
        <v>43029</v>
      </c>
      <c r="T167" s="1">
        <v>43091</v>
      </c>
      <c r="U167" t="s">
        <v>526</v>
      </c>
      <c r="V167" t="s">
        <v>39</v>
      </c>
      <c r="W167">
        <v>65</v>
      </c>
      <c r="X167">
        <v>33</v>
      </c>
      <c r="Y167">
        <v>300</v>
      </c>
      <c r="Z167">
        <v>11</v>
      </c>
      <c r="AD167">
        <v>0</v>
      </c>
      <c r="AE167">
        <v>11</v>
      </c>
      <c r="AF167">
        <v>0</v>
      </c>
      <c r="AG167">
        <v>0</v>
      </c>
      <c r="AH167">
        <v>3.5379999999999998</v>
      </c>
      <c r="AI167">
        <v>3.5379999999999998</v>
      </c>
      <c r="AJ167">
        <v>0.2</v>
      </c>
      <c r="AK167" t="s">
        <v>924</v>
      </c>
      <c r="AL167" t="s">
        <v>1527</v>
      </c>
      <c r="AN167">
        <v>87.5</v>
      </c>
      <c r="AO167">
        <f>Source1718[[#This Row],[TotalFTES]]*525/Source1718[[#This Row],[TotalScheduledHours]]</f>
        <v>21.227999999999998</v>
      </c>
    </row>
    <row r="168" spans="1:41" x14ac:dyDescent="0.25">
      <c r="A168" t="s">
        <v>1769</v>
      </c>
      <c r="B168" t="s">
        <v>32</v>
      </c>
      <c r="C168" t="s">
        <v>92</v>
      </c>
      <c r="D168" t="s">
        <v>93</v>
      </c>
      <c r="E168">
        <v>80388</v>
      </c>
      <c r="F168" t="s">
        <v>94</v>
      </c>
      <c r="G168">
        <v>3822</v>
      </c>
      <c r="H168">
        <v>501</v>
      </c>
      <c r="I168" t="s">
        <v>282</v>
      </c>
      <c r="J168" t="s">
        <v>35</v>
      </c>
      <c r="K168" t="s">
        <v>44</v>
      </c>
      <c r="L168" t="s">
        <v>108</v>
      </c>
      <c r="M168">
        <v>800</v>
      </c>
      <c r="N168">
        <v>950</v>
      </c>
      <c r="O168" t="s">
        <v>49</v>
      </c>
      <c r="P168">
        <v>325</v>
      </c>
      <c r="Q168" t="s">
        <v>51</v>
      </c>
      <c r="R168">
        <v>1</v>
      </c>
      <c r="S168" s="1">
        <v>42966</v>
      </c>
      <c r="T168" s="1">
        <v>43091</v>
      </c>
      <c r="U168" t="s">
        <v>396</v>
      </c>
      <c r="V168" t="s">
        <v>39</v>
      </c>
      <c r="W168">
        <v>29</v>
      </c>
      <c r="X168">
        <v>23</v>
      </c>
      <c r="Y168">
        <v>30</v>
      </c>
      <c r="Z168">
        <v>76.666700000000006</v>
      </c>
      <c r="AD168">
        <v>0</v>
      </c>
      <c r="AE168">
        <v>76.666700000000006</v>
      </c>
      <c r="AF168">
        <v>0</v>
      </c>
      <c r="AG168">
        <v>0</v>
      </c>
      <c r="AH168">
        <v>6.4690000000000003</v>
      </c>
      <c r="AI168">
        <v>6.4690000000000003</v>
      </c>
      <c r="AJ168">
        <v>0.4</v>
      </c>
      <c r="AK168" t="s">
        <v>885</v>
      </c>
      <c r="AL168" t="s">
        <v>886</v>
      </c>
      <c r="AN168">
        <v>170</v>
      </c>
      <c r="AO168">
        <f>Source1718[[#This Row],[TotalFTES]]*525/Source1718[[#This Row],[TotalScheduledHours]]</f>
        <v>19.977794117647061</v>
      </c>
    </row>
    <row r="169" spans="1:41" x14ac:dyDescent="0.25">
      <c r="A169" t="s">
        <v>1769</v>
      </c>
      <c r="B169" t="s">
        <v>32</v>
      </c>
      <c r="C169" t="s">
        <v>92</v>
      </c>
      <c r="D169" t="s">
        <v>93</v>
      </c>
      <c r="E169">
        <v>82373</v>
      </c>
      <c r="F169" t="s">
        <v>94</v>
      </c>
      <c r="G169">
        <v>4821</v>
      </c>
      <c r="H169">
        <v>415</v>
      </c>
      <c r="I169" t="s">
        <v>418</v>
      </c>
      <c r="J169" t="s">
        <v>73</v>
      </c>
      <c r="K169" t="s">
        <v>44</v>
      </c>
      <c r="L169" t="s">
        <v>74</v>
      </c>
      <c r="M169">
        <v>1040</v>
      </c>
      <c r="N169">
        <v>1255</v>
      </c>
      <c r="O169" t="s">
        <v>55</v>
      </c>
      <c r="P169">
        <v>803</v>
      </c>
      <c r="Q169" t="s">
        <v>56</v>
      </c>
      <c r="R169">
        <v>1</v>
      </c>
      <c r="S169" s="1">
        <v>42966</v>
      </c>
      <c r="T169" s="1">
        <v>43091</v>
      </c>
      <c r="U169" t="s">
        <v>424</v>
      </c>
      <c r="V169" t="s">
        <v>39</v>
      </c>
      <c r="W169">
        <v>79</v>
      </c>
      <c r="X169">
        <v>52</v>
      </c>
      <c r="Y169">
        <v>500</v>
      </c>
      <c r="Z169">
        <v>10.4</v>
      </c>
      <c r="AD169">
        <v>0</v>
      </c>
      <c r="AE169">
        <v>10.4</v>
      </c>
      <c r="AF169">
        <v>0</v>
      </c>
      <c r="AG169">
        <v>0</v>
      </c>
      <c r="AH169">
        <v>2.5099999999999998</v>
      </c>
      <c r="AI169">
        <v>2.5099999999999998</v>
      </c>
      <c r="AJ169">
        <v>0.1</v>
      </c>
      <c r="AK169" t="s">
        <v>889</v>
      </c>
      <c r="AL169" t="s">
        <v>890</v>
      </c>
      <c r="AN169">
        <v>40</v>
      </c>
      <c r="AO169">
        <f>Source1718[[#This Row],[TotalFTES]]*525/Source1718[[#This Row],[TotalScheduledHours]]</f>
        <v>32.943750000000001</v>
      </c>
    </row>
    <row r="170" spans="1:41" x14ac:dyDescent="0.25">
      <c r="A170" t="s">
        <v>1769</v>
      </c>
      <c r="B170" t="s">
        <v>32</v>
      </c>
      <c r="C170" t="s">
        <v>92</v>
      </c>
      <c r="D170" t="s">
        <v>93</v>
      </c>
      <c r="E170">
        <v>80933</v>
      </c>
      <c r="F170" t="s">
        <v>94</v>
      </c>
      <c r="G170">
        <v>4822</v>
      </c>
      <c r="H170">
        <v>401</v>
      </c>
      <c r="I170" t="s">
        <v>283</v>
      </c>
      <c r="J170" t="s">
        <v>35</v>
      </c>
      <c r="K170" t="s">
        <v>44</v>
      </c>
      <c r="L170" t="s">
        <v>108</v>
      </c>
      <c r="M170">
        <v>820</v>
      </c>
      <c r="N170">
        <v>910</v>
      </c>
      <c r="O170" t="s">
        <v>55</v>
      </c>
      <c r="P170">
        <v>803</v>
      </c>
      <c r="Q170" t="s">
        <v>56</v>
      </c>
      <c r="R170">
        <v>1</v>
      </c>
      <c r="S170" s="1">
        <v>42966</v>
      </c>
      <c r="T170" s="1">
        <v>43091</v>
      </c>
      <c r="U170" t="s">
        <v>433</v>
      </c>
      <c r="V170" t="s">
        <v>39</v>
      </c>
      <c r="W170">
        <v>66</v>
      </c>
      <c r="X170">
        <v>46</v>
      </c>
      <c r="Y170">
        <v>500</v>
      </c>
      <c r="Z170">
        <v>9.1999999999999993</v>
      </c>
      <c r="AD170">
        <v>0</v>
      </c>
      <c r="AE170">
        <v>9.1999999999999993</v>
      </c>
      <c r="AF170">
        <v>0</v>
      </c>
      <c r="AG170">
        <v>0</v>
      </c>
      <c r="AH170">
        <v>6.0289999999999999</v>
      </c>
      <c r="AI170">
        <v>6.0289999999999999</v>
      </c>
      <c r="AJ170">
        <v>0.2</v>
      </c>
      <c r="AK170" t="s">
        <v>893</v>
      </c>
      <c r="AL170" t="s">
        <v>890</v>
      </c>
      <c r="AN170">
        <v>85</v>
      </c>
      <c r="AO170">
        <f>Source1718[[#This Row],[TotalFTES]]*525/Source1718[[#This Row],[TotalScheduledHours]]</f>
        <v>37.237941176470585</v>
      </c>
    </row>
    <row r="171" spans="1:41" x14ac:dyDescent="0.25">
      <c r="A171" t="s">
        <v>1769</v>
      </c>
      <c r="B171" t="s">
        <v>32</v>
      </c>
      <c r="C171" t="s">
        <v>92</v>
      </c>
      <c r="D171" t="s">
        <v>93</v>
      </c>
      <c r="E171">
        <v>82926</v>
      </c>
      <c r="F171" t="s">
        <v>94</v>
      </c>
      <c r="G171">
        <v>4822</v>
      </c>
      <c r="H171">
        <v>402</v>
      </c>
      <c r="I171" t="s">
        <v>283</v>
      </c>
      <c r="J171" t="s">
        <v>35</v>
      </c>
      <c r="K171" t="s">
        <v>44</v>
      </c>
      <c r="L171" t="s">
        <v>108</v>
      </c>
      <c r="M171">
        <v>1220</v>
      </c>
      <c r="N171">
        <v>1310</v>
      </c>
      <c r="O171" t="s">
        <v>55</v>
      </c>
      <c r="P171">
        <v>802</v>
      </c>
      <c r="Q171" t="s">
        <v>56</v>
      </c>
      <c r="R171">
        <v>1</v>
      </c>
      <c r="S171" s="1">
        <v>42966</v>
      </c>
      <c r="T171" s="1">
        <v>43091</v>
      </c>
      <c r="U171" t="s">
        <v>386</v>
      </c>
      <c r="V171" t="s">
        <v>39</v>
      </c>
      <c r="W171">
        <v>68</v>
      </c>
      <c r="X171">
        <v>29</v>
      </c>
      <c r="Y171">
        <v>500</v>
      </c>
      <c r="Z171">
        <v>5.8</v>
      </c>
      <c r="AD171">
        <v>0</v>
      </c>
      <c r="AE171">
        <v>5.8</v>
      </c>
      <c r="AF171">
        <v>0</v>
      </c>
      <c r="AG171">
        <v>0</v>
      </c>
      <c r="AH171">
        <v>1.419</v>
      </c>
      <c r="AI171">
        <v>1.419</v>
      </c>
      <c r="AJ171">
        <v>0.2</v>
      </c>
      <c r="AK171" t="s">
        <v>904</v>
      </c>
      <c r="AL171" t="s">
        <v>892</v>
      </c>
      <c r="AN171">
        <v>85</v>
      </c>
      <c r="AO171">
        <f>Source1718[[#This Row],[TotalFTES]]*525/Source1718[[#This Row],[TotalScheduledHours]]</f>
        <v>8.7644117647058835</v>
      </c>
    </row>
    <row r="172" spans="1:41" x14ac:dyDescent="0.25">
      <c r="A172" t="s">
        <v>1769</v>
      </c>
      <c r="B172" t="s">
        <v>32</v>
      </c>
      <c r="C172" t="s">
        <v>92</v>
      </c>
      <c r="D172" t="s">
        <v>93</v>
      </c>
      <c r="E172">
        <v>82211</v>
      </c>
      <c r="F172" t="s">
        <v>98</v>
      </c>
      <c r="G172">
        <v>3032</v>
      </c>
      <c r="H172">
        <v>401</v>
      </c>
      <c r="I172" t="s">
        <v>903</v>
      </c>
      <c r="J172" t="s">
        <v>73</v>
      </c>
      <c r="K172" t="s">
        <v>44</v>
      </c>
      <c r="L172" t="s">
        <v>48</v>
      </c>
      <c r="M172">
        <v>810</v>
      </c>
      <c r="N172">
        <v>1300</v>
      </c>
      <c r="O172" t="s">
        <v>55</v>
      </c>
      <c r="Q172" t="s">
        <v>56</v>
      </c>
      <c r="R172">
        <v>1</v>
      </c>
      <c r="S172" s="1">
        <v>42966</v>
      </c>
      <c r="T172" s="1">
        <v>43091</v>
      </c>
      <c r="U172" t="s">
        <v>421</v>
      </c>
      <c r="V172" t="s">
        <v>39</v>
      </c>
      <c r="W172">
        <v>120</v>
      </c>
      <c r="X172">
        <v>83</v>
      </c>
      <c r="Y172">
        <v>500</v>
      </c>
      <c r="Z172">
        <v>16.600000000000001</v>
      </c>
      <c r="AD172">
        <v>0</v>
      </c>
      <c r="AE172">
        <v>16.600000000000001</v>
      </c>
      <c r="AF172">
        <v>0</v>
      </c>
      <c r="AG172">
        <v>0</v>
      </c>
      <c r="AH172">
        <v>9.1430000000000007</v>
      </c>
      <c r="AI172">
        <v>9.1430000000000007</v>
      </c>
      <c r="AJ172">
        <v>0.1943</v>
      </c>
      <c r="AK172" t="s">
        <v>896</v>
      </c>
      <c r="AL172" t="s">
        <v>829</v>
      </c>
      <c r="AN172">
        <v>80</v>
      </c>
      <c r="AO172">
        <f>Source1718[[#This Row],[TotalFTES]]*525/Source1718[[#This Row],[TotalScheduledHours]]</f>
        <v>60.000937500000006</v>
      </c>
    </row>
    <row r="173" spans="1:41" x14ac:dyDescent="0.25">
      <c r="A173" t="s">
        <v>1769</v>
      </c>
      <c r="B173" t="s">
        <v>32</v>
      </c>
      <c r="C173" t="s">
        <v>92</v>
      </c>
      <c r="D173" t="s">
        <v>93</v>
      </c>
      <c r="E173">
        <v>80051</v>
      </c>
      <c r="F173" t="s">
        <v>98</v>
      </c>
      <c r="G173">
        <v>3032</v>
      </c>
      <c r="H173">
        <v>403</v>
      </c>
      <c r="I173" t="s">
        <v>903</v>
      </c>
      <c r="J173" t="s">
        <v>35</v>
      </c>
      <c r="K173" t="s">
        <v>44</v>
      </c>
      <c r="L173" t="s">
        <v>108</v>
      </c>
      <c r="M173">
        <v>820</v>
      </c>
      <c r="N173">
        <v>1010</v>
      </c>
      <c r="O173" t="s">
        <v>55</v>
      </c>
      <c r="Q173" t="s">
        <v>56</v>
      </c>
      <c r="R173" t="s">
        <v>38</v>
      </c>
      <c r="S173" s="1">
        <v>42966</v>
      </c>
      <c r="T173" s="1">
        <v>43028</v>
      </c>
      <c r="U173" t="s">
        <v>383</v>
      </c>
      <c r="V173" t="s">
        <v>39</v>
      </c>
      <c r="W173">
        <v>109</v>
      </c>
      <c r="X173">
        <v>104</v>
      </c>
      <c r="Y173">
        <v>600</v>
      </c>
      <c r="Z173">
        <v>17.333300000000001</v>
      </c>
      <c r="AD173">
        <v>0</v>
      </c>
      <c r="AE173">
        <v>17.333300000000001</v>
      </c>
      <c r="AF173">
        <v>0</v>
      </c>
      <c r="AG173">
        <v>0</v>
      </c>
      <c r="AH173">
        <v>6.4989999999999997</v>
      </c>
      <c r="AI173">
        <v>6.4989999999999997</v>
      </c>
      <c r="AJ173">
        <v>0.1943</v>
      </c>
      <c r="AK173" t="s">
        <v>897</v>
      </c>
      <c r="AL173" t="s">
        <v>829</v>
      </c>
      <c r="AN173">
        <v>86</v>
      </c>
      <c r="AO173">
        <f>Source1718[[#This Row],[TotalFTES]]*525/Source1718[[#This Row],[TotalScheduledHours]]</f>
        <v>39.674127906976743</v>
      </c>
    </row>
    <row r="174" spans="1:41" x14ac:dyDescent="0.25">
      <c r="A174" t="s">
        <v>1769</v>
      </c>
      <c r="B174" t="s">
        <v>32</v>
      </c>
      <c r="C174" t="s">
        <v>92</v>
      </c>
      <c r="D174" t="s">
        <v>93</v>
      </c>
      <c r="E174">
        <v>80052</v>
      </c>
      <c r="F174" t="s">
        <v>98</v>
      </c>
      <c r="G174">
        <v>3032</v>
      </c>
      <c r="H174">
        <v>404</v>
      </c>
      <c r="I174" t="s">
        <v>903</v>
      </c>
      <c r="J174" t="s">
        <v>35</v>
      </c>
      <c r="K174" t="s">
        <v>44</v>
      </c>
      <c r="L174" t="s">
        <v>108</v>
      </c>
      <c r="M174">
        <v>820</v>
      </c>
      <c r="N174">
        <v>1010</v>
      </c>
      <c r="O174" t="s">
        <v>55</v>
      </c>
      <c r="Q174" t="s">
        <v>56</v>
      </c>
      <c r="R174" t="s">
        <v>38</v>
      </c>
      <c r="S174" s="1">
        <v>43029</v>
      </c>
      <c r="T174" s="1">
        <v>43091</v>
      </c>
      <c r="U174" t="s">
        <v>383</v>
      </c>
      <c r="V174" t="s">
        <v>39</v>
      </c>
      <c r="W174">
        <v>113</v>
      </c>
      <c r="X174">
        <v>108</v>
      </c>
      <c r="Y174">
        <v>600</v>
      </c>
      <c r="Z174">
        <v>18</v>
      </c>
      <c r="AD174">
        <v>0</v>
      </c>
      <c r="AE174">
        <v>18</v>
      </c>
      <c r="AF174">
        <v>0</v>
      </c>
      <c r="AG174">
        <v>0</v>
      </c>
      <c r="AH174">
        <v>5.1959999999999997</v>
      </c>
      <c r="AI174">
        <v>5.1959999999999997</v>
      </c>
      <c r="AJ174">
        <v>0.1943</v>
      </c>
      <c r="AK174" t="s">
        <v>897</v>
      </c>
      <c r="AL174" t="s">
        <v>829</v>
      </c>
      <c r="AN174">
        <v>84</v>
      </c>
      <c r="AO174">
        <f>Source1718[[#This Row],[TotalFTES]]*525/Source1718[[#This Row],[TotalScheduledHours]]</f>
        <v>32.474999999999994</v>
      </c>
    </row>
    <row r="175" spans="1:41" x14ac:dyDescent="0.25">
      <c r="A175" t="s">
        <v>1769</v>
      </c>
      <c r="B175" t="s">
        <v>32</v>
      </c>
      <c r="C175" t="s">
        <v>92</v>
      </c>
      <c r="D175" t="s">
        <v>93</v>
      </c>
      <c r="E175">
        <v>80053</v>
      </c>
      <c r="F175" t="s">
        <v>98</v>
      </c>
      <c r="G175">
        <v>3032</v>
      </c>
      <c r="H175">
        <v>407</v>
      </c>
      <c r="I175" t="s">
        <v>903</v>
      </c>
      <c r="J175" t="s">
        <v>35</v>
      </c>
      <c r="K175" t="s">
        <v>44</v>
      </c>
      <c r="L175" t="s">
        <v>108</v>
      </c>
      <c r="M175">
        <v>1020</v>
      </c>
      <c r="N175">
        <v>1210</v>
      </c>
      <c r="O175" t="s">
        <v>55</v>
      </c>
      <c r="Q175" t="s">
        <v>56</v>
      </c>
      <c r="R175" t="s">
        <v>38</v>
      </c>
      <c r="S175" s="1">
        <v>42966</v>
      </c>
      <c r="T175" s="1">
        <v>43028</v>
      </c>
      <c r="U175" t="s">
        <v>898</v>
      </c>
      <c r="V175" t="s">
        <v>39</v>
      </c>
      <c r="W175">
        <v>127</v>
      </c>
      <c r="X175">
        <v>76</v>
      </c>
      <c r="Y175">
        <v>600</v>
      </c>
      <c r="Z175">
        <v>12.666700000000001</v>
      </c>
      <c r="AD175">
        <v>0</v>
      </c>
      <c r="AE175">
        <v>12.666700000000001</v>
      </c>
      <c r="AF175">
        <v>0</v>
      </c>
      <c r="AG175">
        <v>0</v>
      </c>
      <c r="AH175">
        <v>7.282</v>
      </c>
      <c r="AI175">
        <v>7.282</v>
      </c>
      <c r="AJ175">
        <v>0.1943</v>
      </c>
      <c r="AK175" t="s">
        <v>899</v>
      </c>
      <c r="AL175" t="s">
        <v>829</v>
      </c>
      <c r="AN175">
        <v>86</v>
      </c>
      <c r="AO175">
        <f>Source1718[[#This Row],[TotalFTES]]*525/Source1718[[#This Row],[TotalScheduledHours]]</f>
        <v>44.454069767441865</v>
      </c>
    </row>
    <row r="176" spans="1:41" x14ac:dyDescent="0.25">
      <c r="A176" t="s">
        <v>1769</v>
      </c>
      <c r="B176" t="s">
        <v>32</v>
      </c>
      <c r="C176" t="s">
        <v>92</v>
      </c>
      <c r="D176" t="s">
        <v>93</v>
      </c>
      <c r="E176">
        <v>80342</v>
      </c>
      <c r="F176" t="s">
        <v>98</v>
      </c>
      <c r="G176">
        <v>3032</v>
      </c>
      <c r="H176">
        <v>408</v>
      </c>
      <c r="I176" t="s">
        <v>903</v>
      </c>
      <c r="J176" t="s">
        <v>35</v>
      </c>
      <c r="K176" t="s">
        <v>44</v>
      </c>
      <c r="L176" t="s">
        <v>108</v>
      </c>
      <c r="M176">
        <v>1020</v>
      </c>
      <c r="N176">
        <v>1210</v>
      </c>
      <c r="O176" t="s">
        <v>55</v>
      </c>
      <c r="Q176" t="s">
        <v>56</v>
      </c>
      <c r="R176" t="s">
        <v>38</v>
      </c>
      <c r="S176" s="1">
        <v>43029</v>
      </c>
      <c r="T176" s="1">
        <v>43091</v>
      </c>
      <c r="U176" t="s">
        <v>898</v>
      </c>
      <c r="V176" t="s">
        <v>39</v>
      </c>
      <c r="W176">
        <v>126</v>
      </c>
      <c r="X176">
        <v>116</v>
      </c>
      <c r="Y176">
        <v>600</v>
      </c>
      <c r="Z176">
        <v>19.333300000000001</v>
      </c>
      <c r="AD176">
        <v>0</v>
      </c>
      <c r="AE176">
        <v>19.333300000000001</v>
      </c>
      <c r="AF176">
        <v>0</v>
      </c>
      <c r="AG176">
        <v>0</v>
      </c>
      <c r="AH176">
        <v>5.6689999999999996</v>
      </c>
      <c r="AI176">
        <v>5.6689999999999996</v>
      </c>
      <c r="AJ176">
        <v>0.1943</v>
      </c>
      <c r="AK176" t="s">
        <v>899</v>
      </c>
      <c r="AL176" t="s">
        <v>829</v>
      </c>
      <c r="AN176">
        <v>84</v>
      </c>
      <c r="AO176">
        <f>Source1718[[#This Row],[TotalFTES]]*525/Source1718[[#This Row],[TotalScheduledHours]]</f>
        <v>35.431249999999999</v>
      </c>
    </row>
    <row r="177" spans="1:41" x14ac:dyDescent="0.25">
      <c r="A177" t="s">
        <v>1769</v>
      </c>
      <c r="B177" t="s">
        <v>32</v>
      </c>
      <c r="C177" t="s">
        <v>92</v>
      </c>
      <c r="D177" t="s">
        <v>93</v>
      </c>
      <c r="E177">
        <v>80054</v>
      </c>
      <c r="F177" t="s">
        <v>98</v>
      </c>
      <c r="G177">
        <v>3032</v>
      </c>
      <c r="H177">
        <v>409</v>
      </c>
      <c r="I177" t="s">
        <v>903</v>
      </c>
      <c r="J177" t="s">
        <v>76</v>
      </c>
      <c r="K177" t="s">
        <v>44</v>
      </c>
      <c r="L177" t="s">
        <v>45</v>
      </c>
      <c r="M177">
        <v>1835</v>
      </c>
      <c r="N177">
        <v>2055</v>
      </c>
      <c r="O177" t="s">
        <v>55</v>
      </c>
      <c r="Q177" t="s">
        <v>56</v>
      </c>
      <c r="R177" t="s">
        <v>38</v>
      </c>
      <c r="S177" s="1">
        <v>42966</v>
      </c>
      <c r="T177" s="1">
        <v>43028</v>
      </c>
      <c r="U177" t="s">
        <v>425</v>
      </c>
      <c r="V177" t="s">
        <v>39</v>
      </c>
      <c r="W177">
        <v>113</v>
      </c>
      <c r="X177">
        <v>112</v>
      </c>
      <c r="Y177">
        <v>600</v>
      </c>
      <c r="Z177">
        <v>18.666699999999999</v>
      </c>
      <c r="AD177">
        <v>0</v>
      </c>
      <c r="AE177">
        <v>18.666699999999999</v>
      </c>
      <c r="AF177">
        <v>0</v>
      </c>
      <c r="AG177">
        <v>0</v>
      </c>
      <c r="AH177">
        <v>7.976</v>
      </c>
      <c r="AI177">
        <v>7.976</v>
      </c>
      <c r="AJ177">
        <v>0.1943</v>
      </c>
      <c r="AK177" t="s">
        <v>1528</v>
      </c>
      <c r="AL177" t="s">
        <v>829</v>
      </c>
      <c r="AN177">
        <v>88.4</v>
      </c>
      <c r="AO177">
        <f>Source1718[[#This Row],[TotalFTES]]*525/Source1718[[#This Row],[TotalScheduledHours]]</f>
        <v>47.368778280542976</v>
      </c>
    </row>
    <row r="178" spans="1:41" x14ac:dyDescent="0.25">
      <c r="A178" t="s">
        <v>1769</v>
      </c>
      <c r="B178" t="s">
        <v>32</v>
      </c>
      <c r="C178" t="s">
        <v>92</v>
      </c>
      <c r="D178" t="s">
        <v>93</v>
      </c>
      <c r="E178">
        <v>80055</v>
      </c>
      <c r="F178" t="s">
        <v>98</v>
      </c>
      <c r="G178">
        <v>3032</v>
      </c>
      <c r="H178">
        <v>410</v>
      </c>
      <c r="I178" t="s">
        <v>903</v>
      </c>
      <c r="J178" t="s">
        <v>76</v>
      </c>
      <c r="K178" t="s">
        <v>44</v>
      </c>
      <c r="L178" t="s">
        <v>45</v>
      </c>
      <c r="M178">
        <v>1835</v>
      </c>
      <c r="N178">
        <v>2055</v>
      </c>
      <c r="O178" t="s">
        <v>55</v>
      </c>
      <c r="Q178" t="s">
        <v>56</v>
      </c>
      <c r="R178" t="s">
        <v>38</v>
      </c>
      <c r="S178" s="1">
        <v>43029</v>
      </c>
      <c r="T178" s="1">
        <v>43091</v>
      </c>
      <c r="U178" t="s">
        <v>425</v>
      </c>
      <c r="V178" t="s">
        <v>39</v>
      </c>
      <c r="W178">
        <v>111</v>
      </c>
      <c r="X178">
        <v>93</v>
      </c>
      <c r="Y178">
        <v>600</v>
      </c>
      <c r="Z178">
        <v>15.5</v>
      </c>
      <c r="AD178">
        <v>0</v>
      </c>
      <c r="AE178">
        <v>15.5</v>
      </c>
      <c r="AF178">
        <v>0</v>
      </c>
      <c r="AG178">
        <v>0</v>
      </c>
      <c r="AH178">
        <v>6.39</v>
      </c>
      <c r="AI178">
        <v>6.39</v>
      </c>
      <c r="AJ178">
        <v>0.1943</v>
      </c>
      <c r="AK178" t="s">
        <v>1528</v>
      </c>
      <c r="AL178" t="s">
        <v>829</v>
      </c>
      <c r="AN178">
        <v>91</v>
      </c>
      <c r="AO178">
        <f>Source1718[[#This Row],[TotalFTES]]*525/Source1718[[#This Row],[TotalScheduledHours]]</f>
        <v>36.865384615384613</v>
      </c>
    </row>
    <row r="179" spans="1:41" x14ac:dyDescent="0.25">
      <c r="A179" t="s">
        <v>1769</v>
      </c>
      <c r="B179" t="s">
        <v>32</v>
      </c>
      <c r="C179" t="s">
        <v>92</v>
      </c>
      <c r="D179" t="s">
        <v>93</v>
      </c>
      <c r="E179">
        <v>80056</v>
      </c>
      <c r="F179" t="s">
        <v>98</v>
      </c>
      <c r="G179">
        <v>3032</v>
      </c>
      <c r="H179">
        <v>413</v>
      </c>
      <c r="I179" t="s">
        <v>903</v>
      </c>
      <c r="J179" t="s">
        <v>35</v>
      </c>
      <c r="K179" t="s">
        <v>44</v>
      </c>
      <c r="L179" t="s">
        <v>108</v>
      </c>
      <c r="M179">
        <v>820</v>
      </c>
      <c r="N179">
        <v>1010</v>
      </c>
      <c r="O179" t="s">
        <v>55</v>
      </c>
      <c r="Q179" t="s">
        <v>56</v>
      </c>
      <c r="R179" t="s">
        <v>38</v>
      </c>
      <c r="S179" s="1">
        <v>42966</v>
      </c>
      <c r="T179" s="1">
        <v>43028</v>
      </c>
      <c r="U179" t="s">
        <v>464</v>
      </c>
      <c r="V179" t="s">
        <v>39</v>
      </c>
      <c r="W179">
        <v>83</v>
      </c>
      <c r="X179">
        <v>58</v>
      </c>
      <c r="Y179">
        <v>600</v>
      </c>
      <c r="Z179">
        <v>9.6667000000000005</v>
      </c>
      <c r="AD179">
        <v>0</v>
      </c>
      <c r="AE179">
        <v>9.6667000000000005</v>
      </c>
      <c r="AF179">
        <v>0</v>
      </c>
      <c r="AG179">
        <v>0</v>
      </c>
      <c r="AH179">
        <v>5.2990000000000004</v>
      </c>
      <c r="AI179">
        <v>5.2990000000000004</v>
      </c>
      <c r="AJ179">
        <v>0.1943</v>
      </c>
      <c r="AK179" t="s">
        <v>897</v>
      </c>
      <c r="AL179" t="s">
        <v>829</v>
      </c>
      <c r="AN179">
        <v>86</v>
      </c>
      <c r="AO179">
        <f>Source1718[[#This Row],[TotalFTES]]*525/Source1718[[#This Row],[TotalScheduledHours]]</f>
        <v>32.348546511627909</v>
      </c>
    </row>
    <row r="180" spans="1:41" x14ac:dyDescent="0.25">
      <c r="A180" t="s">
        <v>1769</v>
      </c>
      <c r="B180" t="s">
        <v>32</v>
      </c>
      <c r="C180" t="s">
        <v>92</v>
      </c>
      <c r="D180" t="s">
        <v>93</v>
      </c>
      <c r="E180">
        <v>80057</v>
      </c>
      <c r="F180" t="s">
        <v>98</v>
      </c>
      <c r="G180">
        <v>3032</v>
      </c>
      <c r="H180">
        <v>414</v>
      </c>
      <c r="I180" t="s">
        <v>903</v>
      </c>
      <c r="J180" t="s">
        <v>35</v>
      </c>
      <c r="K180" t="s">
        <v>44</v>
      </c>
      <c r="L180" t="s">
        <v>108</v>
      </c>
      <c r="M180">
        <v>820</v>
      </c>
      <c r="N180">
        <v>1010</v>
      </c>
      <c r="O180" t="s">
        <v>55</v>
      </c>
      <c r="Q180" t="s">
        <v>56</v>
      </c>
      <c r="R180" t="s">
        <v>38</v>
      </c>
      <c r="S180" s="1">
        <v>43029</v>
      </c>
      <c r="T180" s="1">
        <v>43091</v>
      </c>
      <c r="U180" t="s">
        <v>464</v>
      </c>
      <c r="V180" t="s">
        <v>39</v>
      </c>
      <c r="W180">
        <v>82</v>
      </c>
      <c r="X180">
        <v>82</v>
      </c>
      <c r="Y180">
        <v>600</v>
      </c>
      <c r="Z180">
        <v>13.666700000000001</v>
      </c>
      <c r="AD180">
        <v>0</v>
      </c>
      <c r="AE180">
        <v>13.666700000000001</v>
      </c>
      <c r="AF180">
        <v>0</v>
      </c>
      <c r="AG180">
        <v>0</v>
      </c>
      <c r="AH180">
        <v>3.81</v>
      </c>
      <c r="AI180">
        <v>3.81</v>
      </c>
      <c r="AJ180">
        <v>0.1943</v>
      </c>
      <c r="AK180" t="s">
        <v>897</v>
      </c>
      <c r="AL180" t="s">
        <v>829</v>
      </c>
      <c r="AN180">
        <v>84</v>
      </c>
      <c r="AO180">
        <f>Source1718[[#This Row],[TotalFTES]]*525/Source1718[[#This Row],[TotalScheduledHours]]</f>
        <v>23.8125</v>
      </c>
    </row>
    <row r="181" spans="1:41" x14ac:dyDescent="0.25">
      <c r="A181" t="s">
        <v>1769</v>
      </c>
      <c r="B181" t="s">
        <v>32</v>
      </c>
      <c r="C181" t="s">
        <v>92</v>
      </c>
      <c r="D181" t="s">
        <v>93</v>
      </c>
      <c r="E181">
        <v>80058</v>
      </c>
      <c r="F181" t="s">
        <v>98</v>
      </c>
      <c r="G181">
        <v>3032</v>
      </c>
      <c r="H181">
        <v>415</v>
      </c>
      <c r="I181" t="s">
        <v>903</v>
      </c>
      <c r="J181" t="s">
        <v>35</v>
      </c>
      <c r="K181" t="s">
        <v>44</v>
      </c>
      <c r="L181" t="s">
        <v>108</v>
      </c>
      <c r="M181">
        <v>1020</v>
      </c>
      <c r="N181">
        <v>1210</v>
      </c>
      <c r="O181" t="s">
        <v>55</v>
      </c>
      <c r="Q181" t="s">
        <v>56</v>
      </c>
      <c r="R181" t="s">
        <v>38</v>
      </c>
      <c r="S181" s="1">
        <v>42966</v>
      </c>
      <c r="T181" s="1">
        <v>43028</v>
      </c>
      <c r="U181" t="s">
        <v>392</v>
      </c>
      <c r="V181" t="s">
        <v>39</v>
      </c>
      <c r="W181">
        <v>138</v>
      </c>
      <c r="X181">
        <v>130</v>
      </c>
      <c r="Y181">
        <v>600</v>
      </c>
      <c r="Z181">
        <v>21.666699999999999</v>
      </c>
      <c r="AD181">
        <v>0</v>
      </c>
      <c r="AE181">
        <v>21.666699999999999</v>
      </c>
      <c r="AF181">
        <v>0</v>
      </c>
      <c r="AG181">
        <v>0</v>
      </c>
      <c r="AH181">
        <v>7.4020000000000001</v>
      </c>
      <c r="AI181">
        <v>7.4020000000000001</v>
      </c>
      <c r="AJ181">
        <v>0.1943</v>
      </c>
      <c r="AK181" t="s">
        <v>899</v>
      </c>
      <c r="AL181" t="s">
        <v>829</v>
      </c>
      <c r="AN181">
        <v>86</v>
      </c>
      <c r="AO181">
        <f>Source1718[[#This Row],[TotalFTES]]*525/Source1718[[#This Row],[TotalScheduledHours]]</f>
        <v>45.186627906976746</v>
      </c>
    </row>
    <row r="182" spans="1:41" x14ac:dyDescent="0.25">
      <c r="A182" t="s">
        <v>1769</v>
      </c>
      <c r="B182" t="s">
        <v>32</v>
      </c>
      <c r="C182" t="s">
        <v>92</v>
      </c>
      <c r="D182" t="s">
        <v>93</v>
      </c>
      <c r="E182">
        <v>80059</v>
      </c>
      <c r="F182" t="s">
        <v>98</v>
      </c>
      <c r="G182">
        <v>3032</v>
      </c>
      <c r="H182">
        <v>416</v>
      </c>
      <c r="I182" t="s">
        <v>903</v>
      </c>
      <c r="J182" t="s">
        <v>35</v>
      </c>
      <c r="K182" t="s">
        <v>44</v>
      </c>
      <c r="L182" t="s">
        <v>108</v>
      </c>
      <c r="M182">
        <v>1020</v>
      </c>
      <c r="N182">
        <v>1210</v>
      </c>
      <c r="O182" t="s">
        <v>55</v>
      </c>
      <c r="Q182" t="s">
        <v>56</v>
      </c>
      <c r="R182" t="s">
        <v>38</v>
      </c>
      <c r="S182" s="1">
        <v>43029</v>
      </c>
      <c r="T182" s="1">
        <v>43091</v>
      </c>
      <c r="U182" t="s">
        <v>392</v>
      </c>
      <c r="V182" t="s">
        <v>39</v>
      </c>
      <c r="W182">
        <v>136</v>
      </c>
      <c r="X182">
        <v>58</v>
      </c>
      <c r="Y182">
        <v>600</v>
      </c>
      <c r="Z182">
        <v>9.6667000000000005</v>
      </c>
      <c r="AD182">
        <v>0</v>
      </c>
      <c r="AE182">
        <v>9.6667000000000005</v>
      </c>
      <c r="AF182">
        <v>0</v>
      </c>
      <c r="AG182">
        <v>0</v>
      </c>
      <c r="AH182">
        <v>4.9939999999999998</v>
      </c>
      <c r="AI182">
        <v>4.9939999999999998</v>
      </c>
      <c r="AJ182">
        <v>0.1943</v>
      </c>
      <c r="AK182" t="s">
        <v>899</v>
      </c>
      <c r="AL182" t="s">
        <v>829</v>
      </c>
      <c r="AN182">
        <v>84</v>
      </c>
      <c r="AO182">
        <f>Source1718[[#This Row],[TotalFTES]]*525/Source1718[[#This Row],[TotalScheduledHours]]</f>
        <v>31.212499999999999</v>
      </c>
    </row>
    <row r="183" spans="1:41" x14ac:dyDescent="0.25">
      <c r="A183" t="s">
        <v>1769</v>
      </c>
      <c r="B183" t="s">
        <v>32</v>
      </c>
      <c r="C183" t="s">
        <v>92</v>
      </c>
      <c r="D183" t="s">
        <v>93</v>
      </c>
      <c r="E183">
        <v>80060</v>
      </c>
      <c r="F183" t="s">
        <v>98</v>
      </c>
      <c r="G183">
        <v>3032</v>
      </c>
      <c r="H183">
        <v>417</v>
      </c>
      <c r="I183" t="s">
        <v>903</v>
      </c>
      <c r="J183" t="s">
        <v>35</v>
      </c>
      <c r="K183" t="s">
        <v>44</v>
      </c>
      <c r="L183" t="s">
        <v>108</v>
      </c>
      <c r="M183">
        <v>1020</v>
      </c>
      <c r="N183">
        <v>1210</v>
      </c>
      <c r="O183" t="s">
        <v>55</v>
      </c>
      <c r="Q183" t="s">
        <v>56</v>
      </c>
      <c r="R183" t="s">
        <v>38</v>
      </c>
      <c r="S183" s="1">
        <v>42966</v>
      </c>
      <c r="T183" s="1">
        <v>43028</v>
      </c>
      <c r="U183" t="s">
        <v>423</v>
      </c>
      <c r="V183" t="s">
        <v>39</v>
      </c>
      <c r="W183">
        <v>141</v>
      </c>
      <c r="X183">
        <v>141</v>
      </c>
      <c r="Y183">
        <v>600</v>
      </c>
      <c r="Z183">
        <v>23.5</v>
      </c>
      <c r="AD183">
        <v>0</v>
      </c>
      <c r="AE183">
        <v>23.5</v>
      </c>
      <c r="AF183">
        <v>0</v>
      </c>
      <c r="AG183">
        <v>0</v>
      </c>
      <c r="AH183">
        <v>8.141</v>
      </c>
      <c r="AI183">
        <v>8.141</v>
      </c>
      <c r="AJ183">
        <v>0.1943</v>
      </c>
      <c r="AK183" t="s">
        <v>899</v>
      </c>
      <c r="AL183" t="s">
        <v>829</v>
      </c>
      <c r="AN183">
        <v>86</v>
      </c>
      <c r="AO183">
        <f>Source1718[[#This Row],[TotalFTES]]*525/Source1718[[#This Row],[TotalScheduledHours]]</f>
        <v>49.697965116279065</v>
      </c>
    </row>
    <row r="184" spans="1:41" x14ac:dyDescent="0.25">
      <c r="A184" t="s">
        <v>1769</v>
      </c>
      <c r="B184" t="s">
        <v>32</v>
      </c>
      <c r="C184" t="s">
        <v>92</v>
      </c>
      <c r="D184" t="s">
        <v>93</v>
      </c>
      <c r="E184">
        <v>80061</v>
      </c>
      <c r="F184" t="s">
        <v>98</v>
      </c>
      <c r="G184">
        <v>3032</v>
      </c>
      <c r="H184">
        <v>418</v>
      </c>
      <c r="I184" t="s">
        <v>903</v>
      </c>
      <c r="J184" t="s">
        <v>35</v>
      </c>
      <c r="K184" t="s">
        <v>44</v>
      </c>
      <c r="L184" t="s">
        <v>108</v>
      </c>
      <c r="M184">
        <v>1020</v>
      </c>
      <c r="N184">
        <v>1210</v>
      </c>
      <c r="O184" t="s">
        <v>55</v>
      </c>
      <c r="Q184" t="s">
        <v>56</v>
      </c>
      <c r="R184" t="s">
        <v>38</v>
      </c>
      <c r="S184" s="1">
        <v>43029</v>
      </c>
      <c r="T184" s="1">
        <v>43091</v>
      </c>
      <c r="U184" t="s">
        <v>423</v>
      </c>
      <c r="V184" t="s">
        <v>39</v>
      </c>
      <c r="W184">
        <v>138</v>
      </c>
      <c r="X184">
        <v>138</v>
      </c>
      <c r="Y184">
        <v>600</v>
      </c>
      <c r="Z184">
        <v>23</v>
      </c>
      <c r="AD184">
        <v>0</v>
      </c>
      <c r="AE184">
        <v>23</v>
      </c>
      <c r="AF184">
        <v>0</v>
      </c>
      <c r="AG184">
        <v>0</v>
      </c>
      <c r="AH184">
        <v>6.4</v>
      </c>
      <c r="AI184">
        <v>6.4</v>
      </c>
      <c r="AJ184">
        <v>0.1943</v>
      </c>
      <c r="AK184" t="s">
        <v>899</v>
      </c>
      <c r="AL184" t="s">
        <v>829</v>
      </c>
      <c r="AN184">
        <v>84</v>
      </c>
      <c r="AO184">
        <f>Source1718[[#This Row],[TotalFTES]]*525/Source1718[[#This Row],[TotalScheduledHours]]</f>
        <v>40</v>
      </c>
    </row>
    <row r="185" spans="1:41" x14ac:dyDescent="0.25">
      <c r="A185" t="s">
        <v>1769</v>
      </c>
      <c r="B185" t="s">
        <v>32</v>
      </c>
      <c r="C185" t="s">
        <v>92</v>
      </c>
      <c r="D185" t="s">
        <v>93</v>
      </c>
      <c r="E185">
        <v>80062</v>
      </c>
      <c r="F185" t="s">
        <v>98</v>
      </c>
      <c r="G185">
        <v>3032</v>
      </c>
      <c r="H185">
        <v>419</v>
      </c>
      <c r="I185" t="s">
        <v>903</v>
      </c>
      <c r="J185" t="s">
        <v>35</v>
      </c>
      <c r="K185" t="s">
        <v>44</v>
      </c>
      <c r="L185" t="s">
        <v>108</v>
      </c>
      <c r="M185">
        <v>1220</v>
      </c>
      <c r="N185">
        <v>1310</v>
      </c>
      <c r="O185" t="s">
        <v>55</v>
      </c>
      <c r="P185">
        <v>504</v>
      </c>
      <c r="Q185" t="s">
        <v>56</v>
      </c>
      <c r="R185">
        <v>1</v>
      </c>
      <c r="S185" s="1">
        <v>42966</v>
      </c>
      <c r="T185" s="1">
        <v>43091</v>
      </c>
      <c r="U185" t="s">
        <v>453</v>
      </c>
      <c r="V185" t="s">
        <v>39</v>
      </c>
      <c r="W185">
        <v>146</v>
      </c>
      <c r="X185">
        <v>52</v>
      </c>
      <c r="Y185">
        <v>600</v>
      </c>
      <c r="Z185">
        <v>8.6667000000000005</v>
      </c>
      <c r="AD185">
        <v>0</v>
      </c>
      <c r="AE185">
        <v>8.6667000000000005</v>
      </c>
      <c r="AF185">
        <v>0</v>
      </c>
      <c r="AG185">
        <v>0</v>
      </c>
      <c r="AH185">
        <v>7.4630000000000001</v>
      </c>
      <c r="AI185">
        <v>7.4630000000000001</v>
      </c>
      <c r="AJ185">
        <v>0.1943</v>
      </c>
      <c r="AK185" t="s">
        <v>904</v>
      </c>
      <c r="AL185" t="s">
        <v>1529</v>
      </c>
      <c r="AN185">
        <v>85</v>
      </c>
      <c r="AO185">
        <f>Source1718[[#This Row],[TotalFTES]]*525/Source1718[[#This Row],[TotalScheduledHours]]</f>
        <v>46.094999999999999</v>
      </c>
    </row>
    <row r="186" spans="1:41" x14ac:dyDescent="0.25">
      <c r="A186" t="s">
        <v>1769</v>
      </c>
      <c r="B186" t="s">
        <v>32</v>
      </c>
      <c r="C186" t="s">
        <v>92</v>
      </c>
      <c r="D186" t="s">
        <v>93</v>
      </c>
      <c r="E186">
        <v>80063</v>
      </c>
      <c r="F186" t="s">
        <v>98</v>
      </c>
      <c r="G186">
        <v>3032</v>
      </c>
      <c r="H186">
        <v>420</v>
      </c>
      <c r="I186" t="s">
        <v>903</v>
      </c>
      <c r="J186" t="s">
        <v>35</v>
      </c>
      <c r="K186" t="s">
        <v>44</v>
      </c>
      <c r="L186" t="s">
        <v>108</v>
      </c>
      <c r="M186">
        <v>1320</v>
      </c>
      <c r="N186">
        <v>1510</v>
      </c>
      <c r="O186" t="s">
        <v>55</v>
      </c>
      <c r="Q186" t="s">
        <v>56</v>
      </c>
      <c r="R186" t="s">
        <v>38</v>
      </c>
      <c r="S186" s="1">
        <v>42966</v>
      </c>
      <c r="T186" s="1">
        <v>43028</v>
      </c>
      <c r="U186" t="s">
        <v>424</v>
      </c>
      <c r="V186" t="s">
        <v>39</v>
      </c>
      <c r="W186">
        <v>143</v>
      </c>
      <c r="X186">
        <v>95</v>
      </c>
      <c r="Y186">
        <v>600</v>
      </c>
      <c r="Z186">
        <v>15.833299999999999</v>
      </c>
      <c r="AD186">
        <v>0</v>
      </c>
      <c r="AE186">
        <v>15.833299999999999</v>
      </c>
      <c r="AF186">
        <v>0</v>
      </c>
      <c r="AG186">
        <v>0</v>
      </c>
      <c r="AH186">
        <v>9.032</v>
      </c>
      <c r="AI186">
        <v>9.032</v>
      </c>
      <c r="AJ186">
        <v>0.2</v>
      </c>
      <c r="AK186" t="s">
        <v>901</v>
      </c>
      <c r="AL186" t="s">
        <v>829</v>
      </c>
      <c r="AN186">
        <v>86</v>
      </c>
      <c r="AO186">
        <f>Source1718[[#This Row],[TotalFTES]]*525/Source1718[[#This Row],[TotalScheduledHours]]</f>
        <v>55.13720930232558</v>
      </c>
    </row>
    <row r="187" spans="1:41" x14ac:dyDescent="0.25">
      <c r="A187" t="s">
        <v>1769</v>
      </c>
      <c r="B187" t="s">
        <v>32</v>
      </c>
      <c r="C187" t="s">
        <v>92</v>
      </c>
      <c r="D187" t="s">
        <v>93</v>
      </c>
      <c r="E187">
        <v>80064</v>
      </c>
      <c r="F187" t="s">
        <v>98</v>
      </c>
      <c r="G187">
        <v>3032</v>
      </c>
      <c r="H187">
        <v>421</v>
      </c>
      <c r="I187" t="s">
        <v>903</v>
      </c>
      <c r="J187" t="s">
        <v>35</v>
      </c>
      <c r="K187" t="s">
        <v>44</v>
      </c>
      <c r="L187" t="s">
        <v>108</v>
      </c>
      <c r="M187">
        <v>1320</v>
      </c>
      <c r="N187">
        <v>1510</v>
      </c>
      <c r="O187" t="s">
        <v>55</v>
      </c>
      <c r="Q187" t="s">
        <v>56</v>
      </c>
      <c r="R187" t="s">
        <v>38</v>
      </c>
      <c r="S187" s="1">
        <v>43029</v>
      </c>
      <c r="T187" s="1">
        <v>43091</v>
      </c>
      <c r="U187" t="s">
        <v>424</v>
      </c>
      <c r="V187" t="s">
        <v>39</v>
      </c>
      <c r="W187">
        <v>143</v>
      </c>
      <c r="X187">
        <v>139</v>
      </c>
      <c r="Y187">
        <v>600</v>
      </c>
      <c r="Z187">
        <v>23.166699999999999</v>
      </c>
      <c r="AD187">
        <v>0</v>
      </c>
      <c r="AE187">
        <v>23.166699999999999</v>
      </c>
      <c r="AF187">
        <v>0</v>
      </c>
      <c r="AG187">
        <v>0</v>
      </c>
      <c r="AH187">
        <v>8.7349999999999994</v>
      </c>
      <c r="AI187">
        <v>8.7349999999999994</v>
      </c>
      <c r="AJ187">
        <v>0.2</v>
      </c>
      <c r="AK187" t="s">
        <v>901</v>
      </c>
      <c r="AL187" t="s">
        <v>829</v>
      </c>
      <c r="AN187">
        <v>84</v>
      </c>
      <c r="AO187">
        <f>Source1718[[#This Row],[TotalFTES]]*525/Source1718[[#This Row],[TotalScheduledHours]]</f>
        <v>54.59375</v>
      </c>
    </row>
    <row r="188" spans="1:41" x14ac:dyDescent="0.25">
      <c r="A188" t="s">
        <v>1769</v>
      </c>
      <c r="B188" t="s">
        <v>32</v>
      </c>
      <c r="C188" t="s">
        <v>92</v>
      </c>
      <c r="D188" t="s">
        <v>93</v>
      </c>
      <c r="E188">
        <v>80402</v>
      </c>
      <c r="F188" t="s">
        <v>98</v>
      </c>
      <c r="G188">
        <v>3032</v>
      </c>
      <c r="H188">
        <v>701</v>
      </c>
      <c r="I188" t="s">
        <v>903</v>
      </c>
      <c r="J188" t="s">
        <v>76</v>
      </c>
      <c r="K188" t="s">
        <v>44</v>
      </c>
      <c r="L188" t="s">
        <v>111</v>
      </c>
      <c r="M188">
        <v>1900</v>
      </c>
      <c r="N188">
        <v>2115</v>
      </c>
      <c r="O188" t="s">
        <v>64</v>
      </c>
      <c r="P188">
        <v>367</v>
      </c>
      <c r="Q188" t="s">
        <v>65</v>
      </c>
      <c r="R188">
        <v>1</v>
      </c>
      <c r="S188" s="1">
        <v>42966</v>
      </c>
      <c r="T188" s="1">
        <v>43091</v>
      </c>
      <c r="U188" t="s">
        <v>1001</v>
      </c>
      <c r="V188" t="s">
        <v>39</v>
      </c>
      <c r="W188">
        <v>63</v>
      </c>
      <c r="X188">
        <v>37</v>
      </c>
      <c r="Y188">
        <v>300</v>
      </c>
      <c r="Z188">
        <v>12.333299999999999</v>
      </c>
      <c r="AD188">
        <v>0</v>
      </c>
      <c r="AE188">
        <v>12.333299999999999</v>
      </c>
      <c r="AF188">
        <v>0</v>
      </c>
      <c r="AG188">
        <v>0</v>
      </c>
      <c r="AH188">
        <v>2.294</v>
      </c>
      <c r="AI188">
        <v>2.294</v>
      </c>
      <c r="AJ188">
        <v>0.1943</v>
      </c>
      <c r="AK188" t="s">
        <v>905</v>
      </c>
      <c r="AL188" t="s">
        <v>908</v>
      </c>
      <c r="AN188">
        <v>90</v>
      </c>
      <c r="AO188">
        <f>Source1718[[#This Row],[TotalFTES]]*525/Source1718[[#This Row],[TotalScheduledHours]]</f>
        <v>13.381666666666666</v>
      </c>
    </row>
    <row r="189" spans="1:41" x14ac:dyDescent="0.25">
      <c r="A189" t="s">
        <v>1769</v>
      </c>
      <c r="B189" t="s">
        <v>32</v>
      </c>
      <c r="C189" t="s">
        <v>92</v>
      </c>
      <c r="D189" t="s">
        <v>93</v>
      </c>
      <c r="E189">
        <v>82857</v>
      </c>
      <c r="F189" t="s">
        <v>98</v>
      </c>
      <c r="G189">
        <v>3032</v>
      </c>
      <c r="H189">
        <v>702</v>
      </c>
      <c r="I189" t="s">
        <v>903</v>
      </c>
      <c r="J189" t="s">
        <v>73</v>
      </c>
      <c r="K189" t="s">
        <v>44</v>
      </c>
      <c r="L189" t="s">
        <v>74</v>
      </c>
      <c r="M189">
        <v>900</v>
      </c>
      <c r="N189">
        <v>1350</v>
      </c>
      <c r="O189" t="s">
        <v>64</v>
      </c>
      <c r="P189">
        <v>367</v>
      </c>
      <c r="Q189" t="s">
        <v>65</v>
      </c>
      <c r="R189">
        <v>1</v>
      </c>
      <c r="S189" s="1">
        <v>42966</v>
      </c>
      <c r="T189" s="1">
        <v>43091</v>
      </c>
      <c r="U189" t="s">
        <v>1066</v>
      </c>
      <c r="V189" t="s">
        <v>39</v>
      </c>
      <c r="W189">
        <v>75</v>
      </c>
      <c r="X189">
        <v>60</v>
      </c>
      <c r="Y189">
        <v>400</v>
      </c>
      <c r="Z189">
        <v>15</v>
      </c>
      <c r="AD189">
        <v>0</v>
      </c>
      <c r="AE189">
        <v>15</v>
      </c>
      <c r="AF189">
        <v>0</v>
      </c>
      <c r="AG189">
        <v>0</v>
      </c>
      <c r="AH189">
        <v>2.476</v>
      </c>
      <c r="AI189">
        <v>2.476</v>
      </c>
      <c r="AJ189">
        <v>0.1943</v>
      </c>
      <c r="AK189" t="s">
        <v>826</v>
      </c>
      <c r="AL189" t="s">
        <v>908</v>
      </c>
      <c r="AN189">
        <v>80</v>
      </c>
      <c r="AO189">
        <f>Source1718[[#This Row],[TotalFTES]]*525/Source1718[[#This Row],[TotalScheduledHours]]</f>
        <v>16.248750000000001</v>
      </c>
    </row>
    <row r="190" spans="1:41" x14ac:dyDescent="0.25">
      <c r="A190" t="s">
        <v>1769</v>
      </c>
      <c r="B190" t="s">
        <v>32</v>
      </c>
      <c r="C190" t="s">
        <v>92</v>
      </c>
      <c r="D190" t="s">
        <v>93</v>
      </c>
      <c r="E190">
        <v>80067</v>
      </c>
      <c r="F190" t="s">
        <v>98</v>
      </c>
      <c r="G190">
        <v>4032</v>
      </c>
      <c r="H190">
        <v>401</v>
      </c>
      <c r="I190" t="s">
        <v>909</v>
      </c>
      <c r="J190" t="s">
        <v>73</v>
      </c>
      <c r="K190" t="s">
        <v>44</v>
      </c>
      <c r="L190" t="s">
        <v>74</v>
      </c>
      <c r="M190">
        <v>810</v>
      </c>
      <c r="N190">
        <v>1025</v>
      </c>
      <c r="O190" t="s">
        <v>55</v>
      </c>
      <c r="P190">
        <v>604</v>
      </c>
      <c r="Q190" t="s">
        <v>56</v>
      </c>
      <c r="R190">
        <v>1</v>
      </c>
      <c r="S190" s="1">
        <v>42966</v>
      </c>
      <c r="T190" s="1">
        <v>43091</v>
      </c>
      <c r="U190" t="s">
        <v>426</v>
      </c>
      <c r="V190" t="s">
        <v>39</v>
      </c>
      <c r="W190">
        <v>104</v>
      </c>
      <c r="X190">
        <v>37</v>
      </c>
      <c r="Y190">
        <v>600</v>
      </c>
      <c r="Z190">
        <v>6.1666999999999996</v>
      </c>
      <c r="AD190">
        <v>0</v>
      </c>
      <c r="AE190">
        <v>6.1666999999999996</v>
      </c>
      <c r="AF190">
        <v>0</v>
      </c>
      <c r="AG190">
        <v>0</v>
      </c>
      <c r="AH190">
        <v>2.133</v>
      </c>
      <c r="AI190">
        <v>2.133</v>
      </c>
      <c r="AJ190">
        <v>9.1399999999999995E-2</v>
      </c>
      <c r="AK190" t="s">
        <v>910</v>
      </c>
      <c r="AL190" t="s">
        <v>969</v>
      </c>
      <c r="AN190">
        <v>40</v>
      </c>
      <c r="AO190">
        <f>Source1718[[#This Row],[TotalFTES]]*525/Source1718[[#This Row],[TotalScheduledHours]]</f>
        <v>27.995625</v>
      </c>
    </row>
    <row r="191" spans="1:41" x14ac:dyDescent="0.25">
      <c r="A191" t="s">
        <v>1769</v>
      </c>
      <c r="B191" t="s">
        <v>32</v>
      </c>
      <c r="C191" t="s">
        <v>92</v>
      </c>
      <c r="D191" t="s">
        <v>93</v>
      </c>
      <c r="E191">
        <v>80068</v>
      </c>
      <c r="F191" t="s">
        <v>98</v>
      </c>
      <c r="G191">
        <v>4032</v>
      </c>
      <c r="H191">
        <v>403</v>
      </c>
      <c r="I191" t="s">
        <v>909</v>
      </c>
      <c r="J191" t="s">
        <v>73</v>
      </c>
      <c r="K191" t="s">
        <v>44</v>
      </c>
      <c r="L191" t="s">
        <v>74</v>
      </c>
      <c r="M191">
        <v>1040</v>
      </c>
      <c r="N191">
        <v>1255</v>
      </c>
      <c r="O191" t="s">
        <v>55</v>
      </c>
      <c r="P191">
        <v>604</v>
      </c>
      <c r="Q191" t="s">
        <v>56</v>
      </c>
      <c r="R191">
        <v>1</v>
      </c>
      <c r="S191" s="1">
        <v>42966</v>
      </c>
      <c r="T191" s="1">
        <v>43091</v>
      </c>
      <c r="U191" t="s">
        <v>426</v>
      </c>
      <c r="V191" t="s">
        <v>39</v>
      </c>
      <c r="W191">
        <v>123</v>
      </c>
      <c r="X191">
        <v>51</v>
      </c>
      <c r="Y191">
        <v>600</v>
      </c>
      <c r="Z191">
        <v>8.5</v>
      </c>
      <c r="AD191">
        <v>0</v>
      </c>
      <c r="AE191">
        <v>8.5</v>
      </c>
      <c r="AF191">
        <v>0</v>
      </c>
      <c r="AG191">
        <v>0</v>
      </c>
      <c r="AH191">
        <v>2.5569999999999999</v>
      </c>
      <c r="AI191">
        <v>2.5569999999999999</v>
      </c>
      <c r="AJ191">
        <v>9.1399999999999995E-2</v>
      </c>
      <c r="AK191" t="s">
        <v>889</v>
      </c>
      <c r="AL191" t="s">
        <v>969</v>
      </c>
      <c r="AN191">
        <v>40</v>
      </c>
      <c r="AO191">
        <f>Source1718[[#This Row],[TotalFTES]]*525/Source1718[[#This Row],[TotalScheduledHours]]</f>
        <v>33.560625000000002</v>
      </c>
    </row>
    <row r="192" spans="1:41" x14ac:dyDescent="0.25">
      <c r="A192" t="s">
        <v>1769</v>
      </c>
      <c r="B192" t="s">
        <v>32</v>
      </c>
      <c r="C192" t="s">
        <v>92</v>
      </c>
      <c r="D192" t="s">
        <v>93</v>
      </c>
      <c r="E192">
        <v>80377</v>
      </c>
      <c r="F192" t="s">
        <v>98</v>
      </c>
      <c r="G192">
        <v>4032</v>
      </c>
      <c r="H192">
        <v>405</v>
      </c>
      <c r="I192" t="s">
        <v>909</v>
      </c>
      <c r="J192" t="s">
        <v>73</v>
      </c>
      <c r="K192" t="s">
        <v>44</v>
      </c>
      <c r="L192" t="s">
        <v>48</v>
      </c>
      <c r="M192">
        <v>810</v>
      </c>
      <c r="N192">
        <v>1025</v>
      </c>
      <c r="O192" t="s">
        <v>55</v>
      </c>
      <c r="P192">
        <v>505</v>
      </c>
      <c r="Q192" t="s">
        <v>56</v>
      </c>
      <c r="R192">
        <v>1</v>
      </c>
      <c r="S192" s="1">
        <v>42966</v>
      </c>
      <c r="T192" s="1">
        <v>43091</v>
      </c>
      <c r="U192" t="s">
        <v>426</v>
      </c>
      <c r="V192" t="s">
        <v>39</v>
      </c>
      <c r="W192">
        <v>83</v>
      </c>
      <c r="X192">
        <v>48</v>
      </c>
      <c r="Y192">
        <v>600</v>
      </c>
      <c r="Z192">
        <v>8</v>
      </c>
      <c r="AD192">
        <v>0</v>
      </c>
      <c r="AE192">
        <v>8</v>
      </c>
      <c r="AF192">
        <v>0</v>
      </c>
      <c r="AG192">
        <v>0</v>
      </c>
      <c r="AH192">
        <v>1.871</v>
      </c>
      <c r="AI192">
        <v>1.871</v>
      </c>
      <c r="AJ192">
        <v>9.1399999999999995E-2</v>
      </c>
      <c r="AK192" t="s">
        <v>910</v>
      </c>
      <c r="AL192" t="s">
        <v>1530</v>
      </c>
      <c r="AN192">
        <v>40</v>
      </c>
      <c r="AO192">
        <f>Source1718[[#This Row],[TotalFTES]]*525/Source1718[[#This Row],[TotalScheduledHours]]</f>
        <v>24.556874999999998</v>
      </c>
    </row>
    <row r="193" spans="1:41" x14ac:dyDescent="0.25">
      <c r="A193" t="s">
        <v>1769</v>
      </c>
      <c r="B193" t="s">
        <v>32</v>
      </c>
      <c r="C193" t="s">
        <v>92</v>
      </c>
      <c r="D193" t="s">
        <v>93</v>
      </c>
      <c r="E193">
        <v>80378</v>
      </c>
      <c r="F193" t="s">
        <v>98</v>
      </c>
      <c r="G193">
        <v>4032</v>
      </c>
      <c r="H193">
        <v>407</v>
      </c>
      <c r="I193" t="s">
        <v>909</v>
      </c>
      <c r="J193" t="s">
        <v>73</v>
      </c>
      <c r="K193" t="s">
        <v>44</v>
      </c>
      <c r="L193" t="s">
        <v>48</v>
      </c>
      <c r="M193">
        <v>1040</v>
      </c>
      <c r="N193">
        <v>1255</v>
      </c>
      <c r="O193" t="s">
        <v>55</v>
      </c>
      <c r="P193">
        <v>505</v>
      </c>
      <c r="Q193" t="s">
        <v>56</v>
      </c>
      <c r="R193">
        <v>1</v>
      </c>
      <c r="S193" s="1">
        <v>42966</v>
      </c>
      <c r="T193" s="1">
        <v>43091</v>
      </c>
      <c r="U193" t="s">
        <v>426</v>
      </c>
      <c r="V193" t="s">
        <v>39</v>
      </c>
      <c r="W193">
        <v>111</v>
      </c>
      <c r="X193">
        <v>65</v>
      </c>
      <c r="Y193">
        <v>600</v>
      </c>
      <c r="Z193">
        <v>10.833299999999999</v>
      </c>
      <c r="AD193">
        <v>0</v>
      </c>
      <c r="AE193">
        <v>10.833299999999999</v>
      </c>
      <c r="AF193">
        <v>0</v>
      </c>
      <c r="AG193">
        <v>0</v>
      </c>
      <c r="AH193">
        <v>3.1</v>
      </c>
      <c r="AI193">
        <v>3.1</v>
      </c>
      <c r="AJ193">
        <v>9.1399999999999995E-2</v>
      </c>
      <c r="AK193" t="s">
        <v>889</v>
      </c>
      <c r="AL193" t="s">
        <v>1530</v>
      </c>
      <c r="AN193">
        <v>40</v>
      </c>
      <c r="AO193">
        <f>Source1718[[#This Row],[TotalFTES]]*525/Source1718[[#This Row],[TotalScheduledHours]]</f>
        <v>40.6875</v>
      </c>
    </row>
    <row r="194" spans="1:41" x14ac:dyDescent="0.25">
      <c r="A194" t="s">
        <v>1769</v>
      </c>
      <c r="B194" t="s">
        <v>32</v>
      </c>
      <c r="C194" t="s">
        <v>92</v>
      </c>
      <c r="D194" t="s">
        <v>93</v>
      </c>
      <c r="E194">
        <v>82910</v>
      </c>
      <c r="F194" t="s">
        <v>99</v>
      </c>
      <c r="G194">
        <v>3002</v>
      </c>
      <c r="H194">
        <v>201</v>
      </c>
      <c r="I194" t="s">
        <v>911</v>
      </c>
      <c r="J194" t="s">
        <v>35</v>
      </c>
      <c r="K194" t="s">
        <v>44</v>
      </c>
      <c r="L194" t="s">
        <v>45</v>
      </c>
      <c r="M194">
        <v>1215</v>
      </c>
      <c r="N194">
        <v>1320</v>
      </c>
      <c r="O194" t="s">
        <v>46</v>
      </c>
      <c r="P194">
        <v>324</v>
      </c>
      <c r="Q194" t="s">
        <v>47</v>
      </c>
      <c r="R194">
        <v>1</v>
      </c>
      <c r="S194" s="1">
        <v>42966</v>
      </c>
      <c r="T194" s="1">
        <v>43091</v>
      </c>
      <c r="U194" t="s">
        <v>436</v>
      </c>
      <c r="V194" t="s">
        <v>39</v>
      </c>
      <c r="W194">
        <v>119</v>
      </c>
      <c r="X194">
        <v>62</v>
      </c>
      <c r="Y194">
        <v>300</v>
      </c>
      <c r="Z194">
        <v>20.666699999999999</v>
      </c>
      <c r="AD194">
        <v>0</v>
      </c>
      <c r="AE194">
        <v>20.666699999999999</v>
      </c>
      <c r="AF194">
        <v>0</v>
      </c>
      <c r="AG194">
        <v>0</v>
      </c>
      <c r="AH194">
        <v>2.883</v>
      </c>
      <c r="AI194">
        <v>2.883</v>
      </c>
      <c r="AJ194">
        <v>0.2</v>
      </c>
      <c r="AK194" t="s">
        <v>912</v>
      </c>
      <c r="AL194" t="s">
        <v>913</v>
      </c>
      <c r="AN194">
        <v>89.7</v>
      </c>
      <c r="AO194">
        <f>Source1718[[#This Row],[TotalFTES]]*525/Source1718[[#This Row],[TotalScheduledHours]]</f>
        <v>16.873745819397993</v>
      </c>
    </row>
    <row r="195" spans="1:41" x14ac:dyDescent="0.25">
      <c r="A195" t="s">
        <v>1769</v>
      </c>
      <c r="B195" t="s">
        <v>32</v>
      </c>
      <c r="C195" t="s">
        <v>92</v>
      </c>
      <c r="D195" t="s">
        <v>93</v>
      </c>
      <c r="E195">
        <v>83058</v>
      </c>
      <c r="F195" t="s">
        <v>99</v>
      </c>
      <c r="G195">
        <v>3002</v>
      </c>
      <c r="H195">
        <v>401</v>
      </c>
      <c r="I195" t="s">
        <v>911</v>
      </c>
      <c r="J195" t="s">
        <v>35</v>
      </c>
      <c r="K195" t="s">
        <v>44</v>
      </c>
      <c r="L195" t="s">
        <v>72</v>
      </c>
      <c r="M195">
        <v>1230</v>
      </c>
      <c r="N195">
        <v>1445</v>
      </c>
      <c r="O195" t="s">
        <v>55</v>
      </c>
      <c r="Q195" t="s">
        <v>56</v>
      </c>
      <c r="R195">
        <v>1</v>
      </c>
      <c r="S195" s="1">
        <v>42966</v>
      </c>
      <c r="T195" s="1">
        <v>43091</v>
      </c>
      <c r="U195" t="s">
        <v>505</v>
      </c>
      <c r="V195" t="s">
        <v>39</v>
      </c>
      <c r="W195">
        <v>57</v>
      </c>
      <c r="X195">
        <v>26</v>
      </c>
      <c r="Y195">
        <v>500</v>
      </c>
      <c r="Z195">
        <v>5.2</v>
      </c>
      <c r="AD195">
        <v>0</v>
      </c>
      <c r="AE195">
        <v>5.2</v>
      </c>
      <c r="AF195">
        <v>0</v>
      </c>
      <c r="AG195">
        <v>0</v>
      </c>
      <c r="AH195">
        <v>1.915</v>
      </c>
      <c r="AI195">
        <v>1.915</v>
      </c>
      <c r="AJ195">
        <v>0.2</v>
      </c>
      <c r="AK195" t="s">
        <v>827</v>
      </c>
      <c r="AL195" t="s">
        <v>829</v>
      </c>
      <c r="AN195">
        <v>85</v>
      </c>
      <c r="AO195">
        <f>Source1718[[#This Row],[TotalFTES]]*525/Source1718[[#This Row],[TotalScheduledHours]]</f>
        <v>11.827941176470588</v>
      </c>
    </row>
    <row r="196" spans="1:41" x14ac:dyDescent="0.25">
      <c r="A196" t="s">
        <v>1769</v>
      </c>
      <c r="B196" t="s">
        <v>32</v>
      </c>
      <c r="C196" t="s">
        <v>92</v>
      </c>
      <c r="D196" t="s">
        <v>93</v>
      </c>
      <c r="E196">
        <v>80387</v>
      </c>
      <c r="F196" t="s">
        <v>99</v>
      </c>
      <c r="G196">
        <v>3006</v>
      </c>
      <c r="H196">
        <v>501</v>
      </c>
      <c r="I196" t="s">
        <v>285</v>
      </c>
      <c r="J196" t="s">
        <v>35</v>
      </c>
      <c r="K196" t="s">
        <v>44</v>
      </c>
      <c r="L196" t="s">
        <v>108</v>
      </c>
      <c r="M196">
        <v>1200</v>
      </c>
      <c r="N196">
        <v>1350</v>
      </c>
      <c r="O196" t="s">
        <v>49</v>
      </c>
      <c r="P196">
        <v>325</v>
      </c>
      <c r="Q196" t="s">
        <v>51</v>
      </c>
      <c r="R196">
        <v>1</v>
      </c>
      <c r="S196" s="1">
        <v>42966</v>
      </c>
      <c r="T196" s="1">
        <v>43091</v>
      </c>
      <c r="U196" t="s">
        <v>428</v>
      </c>
      <c r="V196" t="s">
        <v>39</v>
      </c>
      <c r="W196">
        <v>55</v>
      </c>
      <c r="X196">
        <v>34</v>
      </c>
      <c r="Y196">
        <v>100</v>
      </c>
      <c r="Z196">
        <v>34</v>
      </c>
      <c r="AD196">
        <v>0</v>
      </c>
      <c r="AE196">
        <v>34</v>
      </c>
      <c r="AF196">
        <v>0</v>
      </c>
      <c r="AG196">
        <v>0</v>
      </c>
      <c r="AH196">
        <v>8.2780000000000005</v>
      </c>
      <c r="AI196">
        <v>8.2780000000000005</v>
      </c>
      <c r="AJ196">
        <v>0.4</v>
      </c>
      <c r="AK196" t="s">
        <v>760</v>
      </c>
      <c r="AL196" t="s">
        <v>886</v>
      </c>
      <c r="AN196">
        <v>170</v>
      </c>
      <c r="AO196">
        <f>Source1718[[#This Row],[TotalFTES]]*525/Source1718[[#This Row],[TotalScheduledHours]]</f>
        <v>25.564411764705881</v>
      </c>
    </row>
    <row r="197" spans="1:41" x14ac:dyDescent="0.25">
      <c r="A197" t="s">
        <v>1769</v>
      </c>
      <c r="B197" t="s">
        <v>32</v>
      </c>
      <c r="C197" t="s">
        <v>92</v>
      </c>
      <c r="D197" t="s">
        <v>93</v>
      </c>
      <c r="E197">
        <v>83055</v>
      </c>
      <c r="F197" t="s">
        <v>99</v>
      </c>
      <c r="G197">
        <v>3007</v>
      </c>
      <c r="H197">
        <v>301</v>
      </c>
      <c r="I197" t="s">
        <v>429</v>
      </c>
      <c r="J197" t="s">
        <v>35</v>
      </c>
      <c r="K197" t="s">
        <v>44</v>
      </c>
      <c r="L197" t="s">
        <v>45</v>
      </c>
      <c r="M197">
        <v>1445</v>
      </c>
      <c r="N197">
        <v>1700</v>
      </c>
      <c r="O197" t="s">
        <v>399</v>
      </c>
      <c r="P197">
        <v>309</v>
      </c>
      <c r="Q197" t="s">
        <v>97</v>
      </c>
      <c r="R197" t="s">
        <v>38</v>
      </c>
      <c r="S197" s="1">
        <v>42966</v>
      </c>
      <c r="T197" s="1">
        <v>43028</v>
      </c>
      <c r="U197" t="s">
        <v>431</v>
      </c>
      <c r="V197" t="s">
        <v>39</v>
      </c>
      <c r="W197">
        <v>100</v>
      </c>
      <c r="X197">
        <v>94</v>
      </c>
      <c r="Y197">
        <v>50</v>
      </c>
      <c r="Z197">
        <v>188</v>
      </c>
      <c r="AD197">
        <v>0</v>
      </c>
      <c r="AE197">
        <v>188</v>
      </c>
      <c r="AF197">
        <v>0</v>
      </c>
      <c r="AG197">
        <v>0</v>
      </c>
      <c r="AH197">
        <v>2.5190000000000001</v>
      </c>
      <c r="AI197">
        <v>2.5190000000000001</v>
      </c>
      <c r="AJ197">
        <v>0.2</v>
      </c>
      <c r="AK197" t="s">
        <v>1028</v>
      </c>
      <c r="AL197" t="s">
        <v>1531</v>
      </c>
      <c r="AN197">
        <v>85</v>
      </c>
      <c r="AO197">
        <f>Source1718[[#This Row],[TotalFTES]]*525/Source1718[[#This Row],[TotalScheduledHours]]</f>
        <v>15.558529411764708</v>
      </c>
    </row>
    <row r="198" spans="1:41" x14ac:dyDescent="0.25">
      <c r="A198" t="s">
        <v>1769</v>
      </c>
      <c r="B198" t="s">
        <v>32</v>
      </c>
      <c r="C198" t="s">
        <v>92</v>
      </c>
      <c r="D198" t="s">
        <v>93</v>
      </c>
      <c r="E198">
        <v>83056</v>
      </c>
      <c r="F198" t="s">
        <v>99</v>
      </c>
      <c r="G198">
        <v>3007</v>
      </c>
      <c r="H198">
        <v>302</v>
      </c>
      <c r="I198" t="s">
        <v>429</v>
      </c>
      <c r="J198" t="s">
        <v>35</v>
      </c>
      <c r="K198" t="s">
        <v>44</v>
      </c>
      <c r="L198" t="s">
        <v>45</v>
      </c>
      <c r="M198">
        <v>1445</v>
      </c>
      <c r="N198">
        <v>1700</v>
      </c>
      <c r="O198" t="s">
        <v>399</v>
      </c>
      <c r="Q198" t="s">
        <v>97</v>
      </c>
      <c r="R198" t="s">
        <v>38</v>
      </c>
      <c r="S198" s="1">
        <v>43029</v>
      </c>
      <c r="T198" s="1">
        <v>43091</v>
      </c>
      <c r="U198" t="s">
        <v>431</v>
      </c>
      <c r="V198" t="s">
        <v>39</v>
      </c>
      <c r="W198">
        <v>86</v>
      </c>
      <c r="X198">
        <v>83</v>
      </c>
      <c r="Y198">
        <v>50</v>
      </c>
      <c r="Z198">
        <v>166</v>
      </c>
      <c r="AD198">
        <v>0</v>
      </c>
      <c r="AE198">
        <v>166</v>
      </c>
      <c r="AF198">
        <v>0</v>
      </c>
      <c r="AG198">
        <v>0</v>
      </c>
      <c r="AH198">
        <v>2.7189999999999999</v>
      </c>
      <c r="AI198">
        <v>2.7189999999999999</v>
      </c>
      <c r="AJ198">
        <v>0.2</v>
      </c>
      <c r="AK198" t="s">
        <v>1028</v>
      </c>
      <c r="AL198" t="s">
        <v>933</v>
      </c>
      <c r="AN198">
        <v>87.5</v>
      </c>
      <c r="AO198">
        <f>Source1718[[#This Row],[TotalFTES]]*525/Source1718[[#This Row],[TotalScheduledHours]]</f>
        <v>16.314</v>
      </c>
    </row>
    <row r="199" spans="1:41" x14ac:dyDescent="0.25">
      <c r="A199" t="s">
        <v>1769</v>
      </c>
      <c r="B199" t="s">
        <v>32</v>
      </c>
      <c r="C199" t="s">
        <v>92</v>
      </c>
      <c r="D199" t="s">
        <v>93</v>
      </c>
      <c r="E199">
        <v>80934</v>
      </c>
      <c r="F199" t="s">
        <v>99</v>
      </c>
      <c r="G199">
        <v>3007</v>
      </c>
      <c r="H199">
        <v>401</v>
      </c>
      <c r="I199" t="s">
        <v>429</v>
      </c>
      <c r="J199" t="s">
        <v>35</v>
      </c>
      <c r="K199" t="s">
        <v>44</v>
      </c>
      <c r="L199" t="s">
        <v>108</v>
      </c>
      <c r="M199">
        <v>920</v>
      </c>
      <c r="N199">
        <v>1010</v>
      </c>
      <c r="O199" t="s">
        <v>55</v>
      </c>
      <c r="P199">
        <v>803</v>
      </c>
      <c r="Q199" t="s">
        <v>56</v>
      </c>
      <c r="R199">
        <v>1</v>
      </c>
      <c r="S199" s="1">
        <v>42966</v>
      </c>
      <c r="T199" s="1">
        <v>43091</v>
      </c>
      <c r="U199" t="s">
        <v>433</v>
      </c>
      <c r="V199" t="s">
        <v>39</v>
      </c>
      <c r="W199">
        <v>67</v>
      </c>
      <c r="X199">
        <v>46</v>
      </c>
      <c r="Y199">
        <v>400</v>
      </c>
      <c r="Z199">
        <v>11.5</v>
      </c>
      <c r="AD199">
        <v>0</v>
      </c>
      <c r="AE199">
        <v>11.5</v>
      </c>
      <c r="AF199">
        <v>0</v>
      </c>
      <c r="AG199">
        <v>0</v>
      </c>
      <c r="AH199">
        <v>6.03</v>
      </c>
      <c r="AI199">
        <v>6.03</v>
      </c>
      <c r="AJ199">
        <v>0.2</v>
      </c>
      <c r="AK199" t="s">
        <v>921</v>
      </c>
      <c r="AL199" t="s">
        <v>890</v>
      </c>
      <c r="AN199">
        <v>85</v>
      </c>
      <c r="AO199">
        <f>Source1718[[#This Row],[TotalFTES]]*525/Source1718[[#This Row],[TotalScheduledHours]]</f>
        <v>37.244117647058822</v>
      </c>
    </row>
    <row r="200" spans="1:41" x14ac:dyDescent="0.25">
      <c r="A200" t="s">
        <v>1769</v>
      </c>
      <c r="B200" t="s">
        <v>32</v>
      </c>
      <c r="C200" t="s">
        <v>92</v>
      </c>
      <c r="D200" t="s">
        <v>93</v>
      </c>
      <c r="E200">
        <v>81083</v>
      </c>
      <c r="F200" t="s">
        <v>99</v>
      </c>
      <c r="G200">
        <v>3020</v>
      </c>
      <c r="H200">
        <v>201</v>
      </c>
      <c r="I200" t="s">
        <v>286</v>
      </c>
      <c r="J200" t="s">
        <v>35</v>
      </c>
      <c r="K200" t="s">
        <v>44</v>
      </c>
      <c r="L200" t="s">
        <v>108</v>
      </c>
      <c r="M200">
        <v>815</v>
      </c>
      <c r="N200">
        <v>1005</v>
      </c>
      <c r="O200" t="s">
        <v>46</v>
      </c>
      <c r="P200">
        <v>214</v>
      </c>
      <c r="Q200" t="s">
        <v>47</v>
      </c>
      <c r="R200" t="s">
        <v>38</v>
      </c>
      <c r="S200" s="1">
        <v>42966</v>
      </c>
      <c r="T200" s="1">
        <v>43028</v>
      </c>
      <c r="U200" t="s">
        <v>977</v>
      </c>
      <c r="V200" t="s">
        <v>39</v>
      </c>
      <c r="W200">
        <v>54</v>
      </c>
      <c r="X200">
        <v>35</v>
      </c>
      <c r="Y200">
        <v>300</v>
      </c>
      <c r="Z200">
        <v>11.666700000000001</v>
      </c>
      <c r="AD200">
        <v>0</v>
      </c>
      <c r="AE200">
        <v>11.666700000000001</v>
      </c>
      <c r="AF200">
        <v>0</v>
      </c>
      <c r="AG200">
        <v>0</v>
      </c>
      <c r="AH200">
        <v>2.149</v>
      </c>
      <c r="AI200">
        <v>2.149</v>
      </c>
      <c r="AJ200">
        <v>0.2</v>
      </c>
      <c r="AK200" t="s">
        <v>992</v>
      </c>
      <c r="AL200" t="s">
        <v>1527</v>
      </c>
      <c r="AN200">
        <v>86</v>
      </c>
      <c r="AO200">
        <f>Source1718[[#This Row],[TotalFTES]]*525/Source1718[[#This Row],[TotalScheduledHours]]</f>
        <v>13.118895348837208</v>
      </c>
    </row>
    <row r="201" spans="1:41" x14ac:dyDescent="0.25">
      <c r="A201" t="s">
        <v>1769</v>
      </c>
      <c r="B201" t="s">
        <v>32</v>
      </c>
      <c r="C201" t="s">
        <v>92</v>
      </c>
      <c r="D201" t="s">
        <v>93</v>
      </c>
      <c r="E201">
        <v>81790</v>
      </c>
      <c r="F201" t="s">
        <v>99</v>
      </c>
      <c r="G201">
        <v>3020</v>
      </c>
      <c r="H201">
        <v>202</v>
      </c>
      <c r="I201" t="s">
        <v>286</v>
      </c>
      <c r="J201" t="s">
        <v>35</v>
      </c>
      <c r="K201" t="s">
        <v>44</v>
      </c>
      <c r="L201" t="s">
        <v>108</v>
      </c>
      <c r="M201">
        <v>1015</v>
      </c>
      <c r="N201">
        <v>1205</v>
      </c>
      <c r="O201" t="s">
        <v>46</v>
      </c>
      <c r="P201">
        <v>214</v>
      </c>
      <c r="Q201" t="s">
        <v>47</v>
      </c>
      <c r="R201" t="s">
        <v>38</v>
      </c>
      <c r="S201" s="1">
        <v>42966</v>
      </c>
      <c r="T201" s="1">
        <v>43028</v>
      </c>
      <c r="U201" t="s">
        <v>527</v>
      </c>
      <c r="V201" t="s">
        <v>39</v>
      </c>
      <c r="W201">
        <v>53</v>
      </c>
      <c r="X201">
        <v>46</v>
      </c>
      <c r="Y201">
        <v>300</v>
      </c>
      <c r="Z201">
        <v>15.333299999999999</v>
      </c>
      <c r="AD201">
        <v>0</v>
      </c>
      <c r="AE201">
        <v>15.333299999999999</v>
      </c>
      <c r="AF201">
        <v>0</v>
      </c>
      <c r="AG201">
        <v>0</v>
      </c>
      <c r="AH201">
        <v>3.931</v>
      </c>
      <c r="AI201">
        <v>3.931</v>
      </c>
      <c r="AJ201">
        <v>0.2</v>
      </c>
      <c r="AK201" t="s">
        <v>978</v>
      </c>
      <c r="AL201" t="s">
        <v>1527</v>
      </c>
      <c r="AN201">
        <v>86</v>
      </c>
      <c r="AO201">
        <f>Source1718[[#This Row],[TotalFTES]]*525/Source1718[[#This Row],[TotalScheduledHours]]</f>
        <v>23.997383720930234</v>
      </c>
    </row>
    <row r="202" spans="1:41" x14ac:dyDescent="0.25">
      <c r="A202" t="s">
        <v>1769</v>
      </c>
      <c r="B202" t="s">
        <v>32</v>
      </c>
      <c r="C202" t="s">
        <v>92</v>
      </c>
      <c r="D202" t="s">
        <v>93</v>
      </c>
      <c r="E202">
        <v>81794</v>
      </c>
      <c r="F202" t="s">
        <v>99</v>
      </c>
      <c r="G202">
        <v>3020</v>
      </c>
      <c r="H202">
        <v>203</v>
      </c>
      <c r="I202" t="s">
        <v>286</v>
      </c>
      <c r="J202" t="s">
        <v>35</v>
      </c>
      <c r="K202" t="s">
        <v>44</v>
      </c>
      <c r="L202" t="s">
        <v>45</v>
      </c>
      <c r="M202">
        <v>1215</v>
      </c>
      <c r="N202">
        <v>1320</v>
      </c>
      <c r="O202" t="s">
        <v>46</v>
      </c>
      <c r="P202">
        <v>214</v>
      </c>
      <c r="Q202" t="s">
        <v>47</v>
      </c>
      <c r="R202">
        <v>1</v>
      </c>
      <c r="S202" s="1">
        <v>42966</v>
      </c>
      <c r="T202" s="1">
        <v>43091</v>
      </c>
      <c r="U202" t="s">
        <v>527</v>
      </c>
      <c r="V202" t="s">
        <v>39</v>
      </c>
      <c r="W202">
        <v>59</v>
      </c>
      <c r="X202">
        <v>41</v>
      </c>
      <c r="Y202">
        <v>300</v>
      </c>
      <c r="Z202">
        <v>13.666700000000001</v>
      </c>
      <c r="AD202">
        <v>0</v>
      </c>
      <c r="AE202">
        <v>13.666700000000001</v>
      </c>
      <c r="AF202">
        <v>0</v>
      </c>
      <c r="AG202">
        <v>0</v>
      </c>
      <c r="AH202">
        <v>3.11</v>
      </c>
      <c r="AI202">
        <v>3.11</v>
      </c>
      <c r="AJ202">
        <v>0.2</v>
      </c>
      <c r="AK202" t="s">
        <v>912</v>
      </c>
      <c r="AL202" t="s">
        <v>1527</v>
      </c>
      <c r="AN202">
        <v>89.7</v>
      </c>
      <c r="AO202">
        <f>Source1718[[#This Row],[TotalFTES]]*525/Source1718[[#This Row],[TotalScheduledHours]]</f>
        <v>18.202341137123746</v>
      </c>
    </row>
    <row r="203" spans="1:41" x14ac:dyDescent="0.25">
      <c r="A203" t="s">
        <v>1769</v>
      </c>
      <c r="B203" t="s">
        <v>32</v>
      </c>
      <c r="C203" t="s">
        <v>92</v>
      </c>
      <c r="D203" t="s">
        <v>93</v>
      </c>
      <c r="E203">
        <v>81085</v>
      </c>
      <c r="F203" t="s">
        <v>99</v>
      </c>
      <c r="G203">
        <v>3020</v>
      </c>
      <c r="H203">
        <v>204</v>
      </c>
      <c r="I203" t="s">
        <v>286</v>
      </c>
      <c r="J203" t="s">
        <v>35</v>
      </c>
      <c r="K203" t="s">
        <v>44</v>
      </c>
      <c r="L203" t="s">
        <v>45</v>
      </c>
      <c r="M203">
        <v>1330</v>
      </c>
      <c r="N203">
        <v>1545</v>
      </c>
      <c r="O203" t="s">
        <v>46</v>
      </c>
      <c r="P203">
        <v>214</v>
      </c>
      <c r="Q203" t="s">
        <v>47</v>
      </c>
      <c r="R203" t="s">
        <v>38</v>
      </c>
      <c r="S203" s="1">
        <v>42966</v>
      </c>
      <c r="T203" s="1">
        <v>43028</v>
      </c>
      <c r="U203" t="s">
        <v>435</v>
      </c>
      <c r="V203" t="s">
        <v>39</v>
      </c>
      <c r="W203">
        <v>71</v>
      </c>
      <c r="X203">
        <v>49</v>
      </c>
      <c r="Y203">
        <v>300</v>
      </c>
      <c r="Z203">
        <v>16.333300000000001</v>
      </c>
      <c r="AD203">
        <v>0</v>
      </c>
      <c r="AE203">
        <v>16.333300000000001</v>
      </c>
      <c r="AF203">
        <v>0</v>
      </c>
      <c r="AG203">
        <v>0</v>
      </c>
      <c r="AH203">
        <v>3.7189999999999999</v>
      </c>
      <c r="AI203">
        <v>3.7189999999999999</v>
      </c>
      <c r="AJ203">
        <v>0.2</v>
      </c>
      <c r="AK203" t="s">
        <v>924</v>
      </c>
      <c r="AL203" t="s">
        <v>1527</v>
      </c>
      <c r="AN203">
        <v>85</v>
      </c>
      <c r="AO203">
        <f>Source1718[[#This Row],[TotalFTES]]*525/Source1718[[#This Row],[TotalScheduledHours]]</f>
        <v>22.970294117647057</v>
      </c>
    </row>
    <row r="204" spans="1:41" x14ac:dyDescent="0.25">
      <c r="A204" t="s">
        <v>1769</v>
      </c>
      <c r="B204" t="s">
        <v>32</v>
      </c>
      <c r="C204" t="s">
        <v>92</v>
      </c>
      <c r="D204" t="s">
        <v>93</v>
      </c>
      <c r="E204">
        <v>80991</v>
      </c>
      <c r="F204" t="s">
        <v>99</v>
      </c>
      <c r="G204">
        <v>3020</v>
      </c>
      <c r="H204">
        <v>401</v>
      </c>
      <c r="I204" t="s">
        <v>286</v>
      </c>
      <c r="J204" t="s">
        <v>35</v>
      </c>
      <c r="K204" t="s">
        <v>44</v>
      </c>
      <c r="L204" t="s">
        <v>284</v>
      </c>
      <c r="M204">
        <v>1330</v>
      </c>
      <c r="N204">
        <v>1545</v>
      </c>
      <c r="O204" t="s">
        <v>55</v>
      </c>
      <c r="P204">
        <v>802</v>
      </c>
      <c r="Q204" t="s">
        <v>56</v>
      </c>
      <c r="R204">
        <v>1</v>
      </c>
      <c r="S204" s="1">
        <v>42966</v>
      </c>
      <c r="T204" s="1">
        <v>43091</v>
      </c>
      <c r="U204" t="s">
        <v>432</v>
      </c>
      <c r="V204" t="s">
        <v>39</v>
      </c>
      <c r="W204">
        <v>64</v>
      </c>
      <c r="X204">
        <v>29</v>
      </c>
      <c r="Y204">
        <v>500</v>
      </c>
      <c r="Z204">
        <v>5.8</v>
      </c>
      <c r="AD204">
        <v>0</v>
      </c>
      <c r="AE204">
        <v>5.8</v>
      </c>
      <c r="AF204">
        <v>0</v>
      </c>
      <c r="AG204">
        <v>0</v>
      </c>
      <c r="AH204">
        <v>3.9620000000000002</v>
      </c>
      <c r="AI204">
        <v>3.9620000000000002</v>
      </c>
      <c r="AJ204">
        <v>0.2</v>
      </c>
      <c r="AK204" t="s">
        <v>924</v>
      </c>
      <c r="AL204" t="s">
        <v>892</v>
      </c>
      <c r="AN204">
        <v>85</v>
      </c>
      <c r="AO204">
        <f>Source1718[[#This Row],[TotalFTES]]*525/Source1718[[#This Row],[TotalScheduledHours]]</f>
        <v>24.471176470588237</v>
      </c>
    </row>
    <row r="205" spans="1:41" x14ac:dyDescent="0.25">
      <c r="A205" t="s">
        <v>1769</v>
      </c>
      <c r="B205" t="s">
        <v>32</v>
      </c>
      <c r="C205" t="s">
        <v>92</v>
      </c>
      <c r="D205" t="s">
        <v>93</v>
      </c>
      <c r="E205">
        <v>81089</v>
      </c>
      <c r="F205" t="s">
        <v>99</v>
      </c>
      <c r="G205">
        <v>3020</v>
      </c>
      <c r="H205">
        <v>402</v>
      </c>
      <c r="I205" t="s">
        <v>286</v>
      </c>
      <c r="J205" t="s">
        <v>35</v>
      </c>
      <c r="K205" t="s">
        <v>44</v>
      </c>
      <c r="L205" t="s">
        <v>287</v>
      </c>
      <c r="M205">
        <v>1330</v>
      </c>
      <c r="N205">
        <v>1545</v>
      </c>
      <c r="O205" t="s">
        <v>55</v>
      </c>
      <c r="P205">
        <v>802</v>
      </c>
      <c r="Q205" t="s">
        <v>56</v>
      </c>
      <c r="R205">
        <v>1</v>
      </c>
      <c r="S205" s="1">
        <v>42966</v>
      </c>
      <c r="T205" s="1">
        <v>43091</v>
      </c>
      <c r="U205" t="s">
        <v>432</v>
      </c>
      <c r="V205" t="s">
        <v>39</v>
      </c>
      <c r="W205">
        <v>65</v>
      </c>
      <c r="X205">
        <v>45</v>
      </c>
      <c r="Y205">
        <v>500</v>
      </c>
      <c r="Z205">
        <v>9</v>
      </c>
      <c r="AD205">
        <v>0</v>
      </c>
      <c r="AE205">
        <v>9</v>
      </c>
      <c r="AF205">
        <v>0</v>
      </c>
      <c r="AG205">
        <v>0</v>
      </c>
      <c r="AH205">
        <v>4.0810000000000004</v>
      </c>
      <c r="AI205">
        <v>4.0810000000000004</v>
      </c>
      <c r="AJ205">
        <v>0.2</v>
      </c>
      <c r="AK205" t="s">
        <v>924</v>
      </c>
      <c r="AL205" t="s">
        <v>892</v>
      </c>
      <c r="AN205">
        <v>87.5</v>
      </c>
      <c r="AO205">
        <f>Source1718[[#This Row],[TotalFTES]]*525/Source1718[[#This Row],[TotalScheduledHours]]</f>
        <v>24.486000000000001</v>
      </c>
    </row>
    <row r="206" spans="1:41" x14ac:dyDescent="0.25">
      <c r="A206" t="s">
        <v>1769</v>
      </c>
      <c r="B206" t="s">
        <v>32</v>
      </c>
      <c r="C206" t="s">
        <v>92</v>
      </c>
      <c r="D206" t="s">
        <v>93</v>
      </c>
      <c r="E206">
        <v>81122</v>
      </c>
      <c r="F206" t="s">
        <v>99</v>
      </c>
      <c r="G206">
        <v>3020</v>
      </c>
      <c r="H206">
        <v>403</v>
      </c>
      <c r="I206" t="s">
        <v>286</v>
      </c>
      <c r="J206" t="s">
        <v>35</v>
      </c>
      <c r="K206" t="s">
        <v>44</v>
      </c>
      <c r="L206" t="s">
        <v>54</v>
      </c>
      <c r="M206">
        <v>1220</v>
      </c>
      <c r="N206">
        <v>1710</v>
      </c>
      <c r="O206" t="s">
        <v>55</v>
      </c>
      <c r="P206">
        <v>802</v>
      </c>
      <c r="Q206" t="s">
        <v>56</v>
      </c>
      <c r="R206">
        <v>1</v>
      </c>
      <c r="S206" s="1">
        <v>42966</v>
      </c>
      <c r="T206" s="1">
        <v>43091</v>
      </c>
      <c r="U206" t="s">
        <v>433</v>
      </c>
      <c r="V206" t="s">
        <v>39</v>
      </c>
      <c r="W206">
        <v>73</v>
      </c>
      <c r="X206">
        <v>52</v>
      </c>
      <c r="Y206">
        <v>500</v>
      </c>
      <c r="Z206">
        <v>10.4</v>
      </c>
      <c r="AD206">
        <v>0</v>
      </c>
      <c r="AE206">
        <v>10.4</v>
      </c>
      <c r="AF206">
        <v>0</v>
      </c>
      <c r="AG206">
        <v>0</v>
      </c>
      <c r="AH206">
        <v>3.9710000000000001</v>
      </c>
      <c r="AI206">
        <v>3.9710000000000001</v>
      </c>
      <c r="AJ206">
        <v>0.2</v>
      </c>
      <c r="AK206" t="s">
        <v>925</v>
      </c>
      <c r="AL206" t="s">
        <v>892</v>
      </c>
      <c r="AN206">
        <v>80</v>
      </c>
      <c r="AO206">
        <f>Source1718[[#This Row],[TotalFTES]]*525/Source1718[[#This Row],[TotalScheduledHours]]</f>
        <v>26.059687500000003</v>
      </c>
    </row>
    <row r="207" spans="1:41" x14ac:dyDescent="0.25">
      <c r="A207" t="s">
        <v>1769</v>
      </c>
      <c r="B207" t="s">
        <v>32</v>
      </c>
      <c r="C207" t="s">
        <v>92</v>
      </c>
      <c r="D207" t="s">
        <v>93</v>
      </c>
      <c r="E207">
        <v>83046</v>
      </c>
      <c r="F207" t="s">
        <v>99</v>
      </c>
      <c r="G207">
        <v>3020</v>
      </c>
      <c r="H207">
        <v>701</v>
      </c>
      <c r="I207" t="s">
        <v>286</v>
      </c>
      <c r="J207" t="s">
        <v>35</v>
      </c>
      <c r="K207" t="s">
        <v>44</v>
      </c>
      <c r="L207" t="s">
        <v>480</v>
      </c>
      <c r="M207" t="s">
        <v>492</v>
      </c>
      <c r="N207" t="s">
        <v>493</v>
      </c>
      <c r="O207" t="s">
        <v>494</v>
      </c>
      <c r="P207" t="s">
        <v>926</v>
      </c>
      <c r="Q207" t="s">
        <v>65</v>
      </c>
      <c r="R207" t="s">
        <v>38</v>
      </c>
      <c r="S207" s="1">
        <v>42966</v>
      </c>
      <c r="T207" s="1">
        <v>43028</v>
      </c>
      <c r="U207" t="s">
        <v>927</v>
      </c>
      <c r="V207" t="s">
        <v>39</v>
      </c>
      <c r="W207">
        <v>108</v>
      </c>
      <c r="X207">
        <v>78</v>
      </c>
      <c r="Y207">
        <v>400</v>
      </c>
      <c r="Z207">
        <v>19.5</v>
      </c>
      <c r="AD207">
        <v>0</v>
      </c>
      <c r="AE207">
        <v>19.5</v>
      </c>
      <c r="AF207">
        <v>0</v>
      </c>
      <c r="AG207">
        <v>0</v>
      </c>
      <c r="AH207">
        <v>3.524</v>
      </c>
      <c r="AI207">
        <v>3.524</v>
      </c>
      <c r="AJ207">
        <v>0.2</v>
      </c>
      <c r="AK207" t="s">
        <v>928</v>
      </c>
      <c r="AL207" t="s">
        <v>929</v>
      </c>
      <c r="AN207">
        <v>172</v>
      </c>
      <c r="AO207">
        <f>Source1718[[#This Row],[TotalFTES]]*525/Source1718[[#This Row],[TotalScheduledHours]]</f>
        <v>10.756395348837209</v>
      </c>
    </row>
    <row r="208" spans="1:41" x14ac:dyDescent="0.25">
      <c r="A208" t="s">
        <v>1769</v>
      </c>
      <c r="B208" t="s">
        <v>32</v>
      </c>
      <c r="C208" t="s">
        <v>92</v>
      </c>
      <c r="D208" t="s">
        <v>93</v>
      </c>
      <c r="E208">
        <v>83047</v>
      </c>
      <c r="F208" t="s">
        <v>99</v>
      </c>
      <c r="G208">
        <v>3020</v>
      </c>
      <c r="H208">
        <v>702</v>
      </c>
      <c r="I208" t="s">
        <v>286</v>
      </c>
      <c r="J208" t="s">
        <v>35</v>
      </c>
      <c r="K208" t="s">
        <v>44</v>
      </c>
      <c r="L208" t="s">
        <v>480</v>
      </c>
      <c r="M208" t="s">
        <v>492</v>
      </c>
      <c r="N208" t="s">
        <v>493</v>
      </c>
      <c r="O208" t="s">
        <v>494</v>
      </c>
      <c r="P208" t="s">
        <v>926</v>
      </c>
      <c r="Q208" t="s">
        <v>65</v>
      </c>
      <c r="R208" t="s">
        <v>38</v>
      </c>
      <c r="S208" s="1">
        <v>43031</v>
      </c>
      <c r="T208" s="1">
        <v>43091</v>
      </c>
      <c r="U208" t="s">
        <v>927</v>
      </c>
      <c r="V208" t="s">
        <v>39</v>
      </c>
      <c r="W208">
        <v>113</v>
      </c>
      <c r="X208">
        <v>53</v>
      </c>
      <c r="Y208">
        <v>400</v>
      </c>
      <c r="Z208">
        <v>13.25</v>
      </c>
      <c r="AD208">
        <v>0</v>
      </c>
      <c r="AE208">
        <v>13.25</v>
      </c>
      <c r="AF208">
        <v>0</v>
      </c>
      <c r="AG208">
        <v>0</v>
      </c>
      <c r="AH208">
        <v>2.282</v>
      </c>
      <c r="AI208">
        <v>2.282</v>
      </c>
      <c r="AJ208">
        <v>0.2</v>
      </c>
      <c r="AK208" t="s">
        <v>928</v>
      </c>
      <c r="AL208" t="s">
        <v>929</v>
      </c>
      <c r="AN208">
        <v>168</v>
      </c>
      <c r="AO208">
        <f>Source1718[[#This Row],[TotalFTES]]*525/Source1718[[#This Row],[TotalScheduledHours]]</f>
        <v>7.1312499999999996</v>
      </c>
    </row>
    <row r="209" spans="1:41" x14ac:dyDescent="0.25">
      <c r="A209" t="s">
        <v>1769</v>
      </c>
      <c r="B209" t="s">
        <v>32</v>
      </c>
      <c r="C209" t="s">
        <v>92</v>
      </c>
      <c r="D209" t="s">
        <v>93</v>
      </c>
      <c r="E209">
        <v>80006</v>
      </c>
      <c r="F209" t="s">
        <v>99</v>
      </c>
      <c r="G209">
        <v>3127</v>
      </c>
      <c r="H209">
        <v>201</v>
      </c>
      <c r="I209" t="s">
        <v>288</v>
      </c>
      <c r="J209" t="s">
        <v>35</v>
      </c>
      <c r="K209" t="s">
        <v>44</v>
      </c>
      <c r="L209" t="s">
        <v>45</v>
      </c>
      <c r="M209">
        <v>1215</v>
      </c>
      <c r="N209">
        <v>1320</v>
      </c>
      <c r="O209" t="s">
        <v>46</v>
      </c>
      <c r="P209">
        <v>312</v>
      </c>
      <c r="Q209" t="s">
        <v>47</v>
      </c>
      <c r="R209">
        <v>1</v>
      </c>
      <c r="S209" s="1">
        <v>42966</v>
      </c>
      <c r="T209" s="1">
        <v>43091</v>
      </c>
      <c r="U209" t="s">
        <v>430</v>
      </c>
      <c r="V209" t="s">
        <v>39</v>
      </c>
      <c r="W209">
        <v>133</v>
      </c>
      <c r="X209">
        <v>50</v>
      </c>
      <c r="Y209">
        <v>300</v>
      </c>
      <c r="Z209">
        <v>16.666699999999999</v>
      </c>
      <c r="AD209">
        <v>0</v>
      </c>
      <c r="AE209">
        <v>16.666699999999999</v>
      </c>
      <c r="AF209">
        <v>0</v>
      </c>
      <c r="AG209">
        <v>0</v>
      </c>
      <c r="AH209">
        <v>3.58</v>
      </c>
      <c r="AI209">
        <v>3.58</v>
      </c>
      <c r="AJ209">
        <v>0.2</v>
      </c>
      <c r="AK209" t="s">
        <v>912</v>
      </c>
      <c r="AL209" t="s">
        <v>1046</v>
      </c>
      <c r="AN209">
        <v>89.7</v>
      </c>
      <c r="AO209">
        <f>Source1718[[#This Row],[TotalFTES]]*525/Source1718[[#This Row],[TotalScheduledHours]]</f>
        <v>20.953177257525084</v>
      </c>
    </row>
    <row r="210" spans="1:41" x14ac:dyDescent="0.25">
      <c r="A210" t="s">
        <v>1769</v>
      </c>
      <c r="B210" t="s">
        <v>32</v>
      </c>
      <c r="C210" t="s">
        <v>92</v>
      </c>
      <c r="D210" t="s">
        <v>93</v>
      </c>
      <c r="E210">
        <v>80007</v>
      </c>
      <c r="F210" t="s">
        <v>99</v>
      </c>
      <c r="G210">
        <v>3127</v>
      </c>
      <c r="H210">
        <v>202</v>
      </c>
      <c r="I210" t="s">
        <v>288</v>
      </c>
      <c r="J210" t="s">
        <v>35</v>
      </c>
      <c r="K210" t="s">
        <v>44</v>
      </c>
      <c r="L210" t="s">
        <v>45</v>
      </c>
      <c r="M210">
        <v>1215</v>
      </c>
      <c r="N210">
        <v>1320</v>
      </c>
      <c r="O210" t="s">
        <v>46</v>
      </c>
      <c r="P210">
        <v>323</v>
      </c>
      <c r="Q210" t="s">
        <v>47</v>
      </c>
      <c r="R210">
        <v>1</v>
      </c>
      <c r="S210" s="1">
        <v>42966</v>
      </c>
      <c r="T210" s="1">
        <v>43091</v>
      </c>
      <c r="U210" t="s">
        <v>448</v>
      </c>
      <c r="V210" t="s">
        <v>39</v>
      </c>
      <c r="W210">
        <v>81</v>
      </c>
      <c r="X210">
        <v>36</v>
      </c>
      <c r="Y210">
        <v>300</v>
      </c>
      <c r="Z210">
        <v>12</v>
      </c>
      <c r="AD210">
        <v>0</v>
      </c>
      <c r="AE210">
        <v>12</v>
      </c>
      <c r="AF210">
        <v>0</v>
      </c>
      <c r="AG210">
        <v>0</v>
      </c>
      <c r="AH210">
        <v>2.46</v>
      </c>
      <c r="AI210">
        <v>2.46</v>
      </c>
      <c r="AJ210">
        <v>0.2</v>
      </c>
      <c r="AK210" t="s">
        <v>912</v>
      </c>
      <c r="AL210" t="s">
        <v>1155</v>
      </c>
      <c r="AN210">
        <v>89.7</v>
      </c>
      <c r="AO210">
        <f>Source1718[[#This Row],[TotalFTES]]*525/Source1718[[#This Row],[TotalScheduledHours]]</f>
        <v>14.397993311036789</v>
      </c>
    </row>
    <row r="211" spans="1:41" x14ac:dyDescent="0.25">
      <c r="A211" t="s">
        <v>1769</v>
      </c>
      <c r="B211" t="s">
        <v>32</v>
      </c>
      <c r="C211" t="s">
        <v>92</v>
      </c>
      <c r="D211" t="s">
        <v>93</v>
      </c>
      <c r="E211">
        <v>82116</v>
      </c>
      <c r="F211" t="s">
        <v>99</v>
      </c>
      <c r="G211">
        <v>3127</v>
      </c>
      <c r="H211">
        <v>301</v>
      </c>
      <c r="I211" t="s">
        <v>288</v>
      </c>
      <c r="J211" t="s">
        <v>35</v>
      </c>
      <c r="K211" t="s">
        <v>44</v>
      </c>
      <c r="L211" t="s">
        <v>284</v>
      </c>
      <c r="M211">
        <v>1225</v>
      </c>
      <c r="N211">
        <v>1440</v>
      </c>
      <c r="O211" t="s">
        <v>399</v>
      </c>
      <c r="P211">
        <v>204</v>
      </c>
      <c r="Q211" t="s">
        <v>97</v>
      </c>
      <c r="R211">
        <v>1</v>
      </c>
      <c r="S211" s="1">
        <v>42966</v>
      </c>
      <c r="T211" s="1">
        <v>43091</v>
      </c>
      <c r="U211" t="s">
        <v>479</v>
      </c>
      <c r="V211" t="s">
        <v>39</v>
      </c>
      <c r="W211">
        <v>159</v>
      </c>
      <c r="X211">
        <v>63</v>
      </c>
      <c r="Y211">
        <v>100</v>
      </c>
      <c r="Z211">
        <v>63</v>
      </c>
      <c r="AD211">
        <v>0</v>
      </c>
      <c r="AE211">
        <v>63</v>
      </c>
      <c r="AF211">
        <v>0</v>
      </c>
      <c r="AG211">
        <v>0</v>
      </c>
      <c r="AH211">
        <v>3.8860000000000001</v>
      </c>
      <c r="AI211">
        <v>3.8860000000000001</v>
      </c>
      <c r="AJ211">
        <v>0.2</v>
      </c>
      <c r="AK211" t="s">
        <v>932</v>
      </c>
      <c r="AL211" t="s">
        <v>1532</v>
      </c>
      <c r="AN211">
        <v>85</v>
      </c>
      <c r="AO211">
        <f>Source1718[[#This Row],[TotalFTES]]*525/Source1718[[#This Row],[TotalScheduledHours]]</f>
        <v>24.001764705882355</v>
      </c>
    </row>
    <row r="212" spans="1:41" x14ac:dyDescent="0.25">
      <c r="A212" t="s">
        <v>1769</v>
      </c>
      <c r="B212" t="s">
        <v>32</v>
      </c>
      <c r="C212" t="s">
        <v>92</v>
      </c>
      <c r="D212" t="s">
        <v>93</v>
      </c>
      <c r="E212">
        <v>82367</v>
      </c>
      <c r="F212" t="s">
        <v>99</v>
      </c>
      <c r="G212">
        <v>3127</v>
      </c>
      <c r="H212">
        <v>302</v>
      </c>
      <c r="I212" t="s">
        <v>288</v>
      </c>
      <c r="J212" t="s">
        <v>76</v>
      </c>
      <c r="K212" t="s">
        <v>44</v>
      </c>
      <c r="L212" t="s">
        <v>45</v>
      </c>
      <c r="M212">
        <v>1715</v>
      </c>
      <c r="N212">
        <v>1820</v>
      </c>
      <c r="O212" t="s">
        <v>399</v>
      </c>
      <c r="P212">
        <v>206</v>
      </c>
      <c r="Q212" t="s">
        <v>97</v>
      </c>
      <c r="R212">
        <v>1</v>
      </c>
      <c r="S212" s="1">
        <v>42966</v>
      </c>
      <c r="T212" s="1">
        <v>43091</v>
      </c>
      <c r="U212" t="s">
        <v>441</v>
      </c>
      <c r="V212" t="s">
        <v>39</v>
      </c>
      <c r="W212">
        <v>133</v>
      </c>
      <c r="X212">
        <v>97</v>
      </c>
      <c r="Y212">
        <v>100</v>
      </c>
      <c r="Z212">
        <v>97</v>
      </c>
      <c r="AD212">
        <v>0</v>
      </c>
      <c r="AE212">
        <v>97</v>
      </c>
      <c r="AF212">
        <v>0</v>
      </c>
      <c r="AG212">
        <v>0</v>
      </c>
      <c r="AH212">
        <v>2.9449999999999998</v>
      </c>
      <c r="AI212">
        <v>2.9449999999999998</v>
      </c>
      <c r="AJ212">
        <v>0.2</v>
      </c>
      <c r="AK212" t="s">
        <v>934</v>
      </c>
      <c r="AL212" t="s">
        <v>1533</v>
      </c>
      <c r="AN212">
        <v>89.7</v>
      </c>
      <c r="AO212">
        <f>Source1718[[#This Row],[TotalFTES]]*525/Source1718[[#This Row],[TotalScheduledHours]]</f>
        <v>17.236622073578594</v>
      </c>
    </row>
    <row r="213" spans="1:41" x14ac:dyDescent="0.25">
      <c r="A213" t="s">
        <v>1769</v>
      </c>
      <c r="B213" t="s">
        <v>32</v>
      </c>
      <c r="C213" t="s">
        <v>92</v>
      </c>
      <c r="D213" t="s">
        <v>93</v>
      </c>
      <c r="E213">
        <v>81252</v>
      </c>
      <c r="F213" t="s">
        <v>99</v>
      </c>
      <c r="G213">
        <v>3127</v>
      </c>
      <c r="H213">
        <v>401</v>
      </c>
      <c r="I213" t="s">
        <v>288</v>
      </c>
      <c r="J213" t="s">
        <v>35</v>
      </c>
      <c r="K213" t="s">
        <v>44</v>
      </c>
      <c r="L213" t="s">
        <v>108</v>
      </c>
      <c r="M213">
        <v>720</v>
      </c>
      <c r="N213">
        <v>810</v>
      </c>
      <c r="O213" t="s">
        <v>55</v>
      </c>
      <c r="Q213" t="s">
        <v>56</v>
      </c>
      <c r="R213">
        <v>1</v>
      </c>
      <c r="S213" s="1">
        <v>42966</v>
      </c>
      <c r="T213" s="1">
        <v>43091</v>
      </c>
      <c r="U213" t="s">
        <v>423</v>
      </c>
      <c r="V213" t="s">
        <v>39</v>
      </c>
      <c r="W213">
        <v>101</v>
      </c>
      <c r="X213">
        <v>98</v>
      </c>
      <c r="Y213">
        <v>500</v>
      </c>
      <c r="Z213">
        <v>19.600000000000001</v>
      </c>
      <c r="AD213">
        <v>0</v>
      </c>
      <c r="AE213">
        <v>19.600000000000001</v>
      </c>
      <c r="AF213">
        <v>0</v>
      </c>
      <c r="AG213">
        <v>0</v>
      </c>
      <c r="AH213">
        <v>5.516</v>
      </c>
      <c r="AI213">
        <v>5.516</v>
      </c>
      <c r="AJ213">
        <v>0.2</v>
      </c>
      <c r="AK213" t="s">
        <v>935</v>
      </c>
      <c r="AL213" t="s">
        <v>829</v>
      </c>
      <c r="AN213">
        <v>85</v>
      </c>
      <c r="AO213">
        <f>Source1718[[#This Row],[TotalFTES]]*525/Source1718[[#This Row],[TotalScheduledHours]]</f>
        <v>34.069411764705883</v>
      </c>
    </row>
    <row r="214" spans="1:41" x14ac:dyDescent="0.25">
      <c r="A214" t="s">
        <v>1769</v>
      </c>
      <c r="B214" t="s">
        <v>32</v>
      </c>
      <c r="C214" t="s">
        <v>92</v>
      </c>
      <c r="D214" t="s">
        <v>93</v>
      </c>
      <c r="E214">
        <v>81536</v>
      </c>
      <c r="F214" t="s">
        <v>99</v>
      </c>
      <c r="G214">
        <v>3127</v>
      </c>
      <c r="H214">
        <v>402</v>
      </c>
      <c r="I214" t="s">
        <v>288</v>
      </c>
      <c r="J214" t="s">
        <v>35</v>
      </c>
      <c r="K214" t="s">
        <v>44</v>
      </c>
      <c r="L214" t="s">
        <v>108</v>
      </c>
      <c r="M214">
        <v>1220</v>
      </c>
      <c r="N214">
        <v>1310</v>
      </c>
      <c r="O214" t="s">
        <v>55</v>
      </c>
      <c r="Q214" t="s">
        <v>56</v>
      </c>
      <c r="R214">
        <v>1</v>
      </c>
      <c r="S214" s="1">
        <v>42966</v>
      </c>
      <c r="T214" s="1">
        <v>43091</v>
      </c>
      <c r="U214" t="s">
        <v>444</v>
      </c>
      <c r="V214" t="s">
        <v>39</v>
      </c>
      <c r="W214">
        <v>101</v>
      </c>
      <c r="X214">
        <v>55</v>
      </c>
      <c r="Y214">
        <v>500</v>
      </c>
      <c r="Z214">
        <v>11</v>
      </c>
      <c r="AD214">
        <v>0</v>
      </c>
      <c r="AE214">
        <v>11</v>
      </c>
      <c r="AF214">
        <v>0</v>
      </c>
      <c r="AG214">
        <v>0</v>
      </c>
      <c r="AH214">
        <v>4.8040000000000003</v>
      </c>
      <c r="AI214">
        <v>4.8040000000000003</v>
      </c>
      <c r="AJ214">
        <v>0.2</v>
      </c>
      <c r="AK214" t="s">
        <v>904</v>
      </c>
      <c r="AL214" t="s">
        <v>829</v>
      </c>
      <c r="AN214">
        <v>85</v>
      </c>
      <c r="AO214">
        <f>Source1718[[#This Row],[TotalFTES]]*525/Source1718[[#This Row],[TotalScheduledHours]]</f>
        <v>29.671764705882357</v>
      </c>
    </row>
    <row r="215" spans="1:41" x14ac:dyDescent="0.25">
      <c r="A215" t="s">
        <v>1769</v>
      </c>
      <c r="B215" t="s">
        <v>32</v>
      </c>
      <c r="C215" t="s">
        <v>92</v>
      </c>
      <c r="D215" t="s">
        <v>93</v>
      </c>
      <c r="E215">
        <v>82927</v>
      </c>
      <c r="F215" t="s">
        <v>99</v>
      </c>
      <c r="G215">
        <v>3127</v>
      </c>
      <c r="H215">
        <v>403</v>
      </c>
      <c r="I215" t="s">
        <v>288</v>
      </c>
      <c r="J215" t="s">
        <v>76</v>
      </c>
      <c r="K215" t="s">
        <v>44</v>
      </c>
      <c r="L215" t="s">
        <v>45</v>
      </c>
      <c r="M215">
        <v>1720</v>
      </c>
      <c r="N215">
        <v>1825</v>
      </c>
      <c r="O215" t="s">
        <v>55</v>
      </c>
      <c r="P215">
        <v>601</v>
      </c>
      <c r="Q215" t="s">
        <v>56</v>
      </c>
      <c r="R215">
        <v>1</v>
      </c>
      <c r="S215" s="1">
        <v>42966</v>
      </c>
      <c r="T215" s="1">
        <v>43091</v>
      </c>
      <c r="U215" t="s">
        <v>937</v>
      </c>
      <c r="V215" t="s">
        <v>39</v>
      </c>
      <c r="W215">
        <v>95</v>
      </c>
      <c r="X215">
        <v>65</v>
      </c>
      <c r="Y215">
        <v>500</v>
      </c>
      <c r="Z215">
        <v>13</v>
      </c>
      <c r="AD215">
        <v>0</v>
      </c>
      <c r="AE215">
        <v>13</v>
      </c>
      <c r="AF215">
        <v>0</v>
      </c>
      <c r="AG215">
        <v>0</v>
      </c>
      <c r="AH215">
        <v>4.2990000000000004</v>
      </c>
      <c r="AI215">
        <v>4.2990000000000004</v>
      </c>
      <c r="AJ215">
        <v>0.2</v>
      </c>
      <c r="AK215" t="s">
        <v>938</v>
      </c>
      <c r="AL215" t="s">
        <v>1534</v>
      </c>
      <c r="AN215">
        <v>89.7</v>
      </c>
      <c r="AO215">
        <f>Source1718[[#This Row],[TotalFTES]]*525/Source1718[[#This Row],[TotalScheduledHours]]</f>
        <v>25.161371237458198</v>
      </c>
    </row>
    <row r="216" spans="1:41" x14ac:dyDescent="0.25">
      <c r="A216" t="s">
        <v>1769</v>
      </c>
      <c r="B216" t="s">
        <v>32</v>
      </c>
      <c r="C216" t="s">
        <v>92</v>
      </c>
      <c r="D216" t="s">
        <v>93</v>
      </c>
      <c r="E216">
        <v>82944</v>
      </c>
      <c r="F216" t="s">
        <v>99</v>
      </c>
      <c r="G216">
        <v>3128</v>
      </c>
      <c r="H216">
        <v>301</v>
      </c>
      <c r="I216" t="s">
        <v>438</v>
      </c>
      <c r="J216" t="s">
        <v>35</v>
      </c>
      <c r="K216" t="s">
        <v>44</v>
      </c>
      <c r="L216" t="s">
        <v>287</v>
      </c>
      <c r="M216">
        <v>1225</v>
      </c>
      <c r="N216">
        <v>1440</v>
      </c>
      <c r="O216" t="s">
        <v>399</v>
      </c>
      <c r="P216">
        <v>204</v>
      </c>
      <c r="Q216" t="s">
        <v>97</v>
      </c>
      <c r="R216">
        <v>1</v>
      </c>
      <c r="S216" s="1">
        <v>42966</v>
      </c>
      <c r="T216" s="1">
        <v>43091</v>
      </c>
      <c r="U216" t="s">
        <v>496</v>
      </c>
      <c r="V216" t="s">
        <v>39</v>
      </c>
      <c r="W216">
        <v>155</v>
      </c>
      <c r="X216">
        <v>144</v>
      </c>
      <c r="Y216">
        <v>100</v>
      </c>
      <c r="Z216">
        <v>144</v>
      </c>
      <c r="AD216">
        <v>0</v>
      </c>
      <c r="AE216">
        <v>144</v>
      </c>
      <c r="AF216">
        <v>0</v>
      </c>
      <c r="AG216">
        <v>0</v>
      </c>
      <c r="AH216">
        <v>3.71</v>
      </c>
      <c r="AI216">
        <v>3.71</v>
      </c>
      <c r="AJ216">
        <v>0.2</v>
      </c>
      <c r="AK216" t="s">
        <v>932</v>
      </c>
      <c r="AL216" t="s">
        <v>1532</v>
      </c>
      <c r="AN216">
        <v>87.5</v>
      </c>
      <c r="AO216">
        <f>Source1718[[#This Row],[TotalFTES]]*525/Source1718[[#This Row],[TotalScheduledHours]]</f>
        <v>22.26</v>
      </c>
    </row>
    <row r="217" spans="1:41" x14ac:dyDescent="0.25">
      <c r="A217" t="s">
        <v>1769</v>
      </c>
      <c r="B217" t="s">
        <v>32</v>
      </c>
      <c r="C217" t="s">
        <v>92</v>
      </c>
      <c r="D217" t="s">
        <v>93</v>
      </c>
      <c r="E217">
        <v>83059</v>
      </c>
      <c r="F217" t="s">
        <v>99</v>
      </c>
      <c r="G217">
        <v>3129</v>
      </c>
      <c r="H217">
        <v>401</v>
      </c>
      <c r="I217" t="s">
        <v>939</v>
      </c>
      <c r="J217" t="s">
        <v>35</v>
      </c>
      <c r="K217" t="s">
        <v>44</v>
      </c>
      <c r="L217" t="s">
        <v>108</v>
      </c>
      <c r="M217">
        <v>1220</v>
      </c>
      <c r="N217">
        <v>1310</v>
      </c>
      <c r="O217" t="s">
        <v>55</v>
      </c>
      <c r="Q217" t="s">
        <v>56</v>
      </c>
      <c r="R217">
        <v>1</v>
      </c>
      <c r="S217" s="1">
        <v>42966</v>
      </c>
      <c r="T217" s="1">
        <v>43091</v>
      </c>
      <c r="U217" t="s">
        <v>416</v>
      </c>
      <c r="V217" t="s">
        <v>39</v>
      </c>
      <c r="W217">
        <v>128</v>
      </c>
      <c r="X217">
        <v>48</v>
      </c>
      <c r="Y217">
        <v>500</v>
      </c>
      <c r="Z217">
        <v>9.6</v>
      </c>
      <c r="AD217">
        <v>0</v>
      </c>
      <c r="AE217">
        <v>9.6</v>
      </c>
      <c r="AF217">
        <v>0</v>
      </c>
      <c r="AG217">
        <v>0</v>
      </c>
      <c r="AH217">
        <v>4.4340000000000002</v>
      </c>
      <c r="AI217">
        <v>4.4340000000000002</v>
      </c>
      <c r="AJ217">
        <v>0.2</v>
      </c>
      <c r="AK217" t="s">
        <v>904</v>
      </c>
      <c r="AL217" t="s">
        <v>829</v>
      </c>
      <c r="AN217">
        <v>85</v>
      </c>
      <c r="AO217">
        <f>Source1718[[#This Row],[TotalFTES]]*525/Source1718[[#This Row],[TotalScheduledHours]]</f>
        <v>27.386470588235294</v>
      </c>
    </row>
    <row r="218" spans="1:41" x14ac:dyDescent="0.25">
      <c r="A218" t="s">
        <v>1769</v>
      </c>
      <c r="B218" t="s">
        <v>32</v>
      </c>
      <c r="C218" t="s">
        <v>92</v>
      </c>
      <c r="D218" t="s">
        <v>93</v>
      </c>
      <c r="E218">
        <v>82737</v>
      </c>
      <c r="F218" t="s">
        <v>99</v>
      </c>
      <c r="G218">
        <v>3144</v>
      </c>
      <c r="H218">
        <v>201</v>
      </c>
      <c r="I218" t="s">
        <v>289</v>
      </c>
      <c r="J218" t="s">
        <v>35</v>
      </c>
      <c r="K218" t="s">
        <v>44</v>
      </c>
      <c r="L218" t="s">
        <v>45</v>
      </c>
      <c r="M218">
        <v>1215</v>
      </c>
      <c r="N218">
        <v>1320</v>
      </c>
      <c r="O218" t="s">
        <v>46</v>
      </c>
      <c r="P218">
        <v>319</v>
      </c>
      <c r="Q218" t="s">
        <v>47</v>
      </c>
      <c r="R218">
        <v>1</v>
      </c>
      <c r="S218" s="1">
        <v>42966</v>
      </c>
      <c r="T218" s="1">
        <v>43091</v>
      </c>
      <c r="U218" t="s">
        <v>440</v>
      </c>
      <c r="V218" t="s">
        <v>39</v>
      </c>
      <c r="W218">
        <v>164</v>
      </c>
      <c r="X218">
        <v>89</v>
      </c>
      <c r="Y218">
        <v>300</v>
      </c>
      <c r="Z218">
        <v>29.666699999999999</v>
      </c>
      <c r="AD218">
        <v>0</v>
      </c>
      <c r="AE218">
        <v>29.666699999999999</v>
      </c>
      <c r="AF218">
        <v>0</v>
      </c>
      <c r="AG218">
        <v>50</v>
      </c>
      <c r="AH218">
        <v>3.9790000000000001</v>
      </c>
      <c r="AI218">
        <v>3.9790000000000001</v>
      </c>
      <c r="AJ218">
        <v>0.2</v>
      </c>
      <c r="AK218" t="s">
        <v>912</v>
      </c>
      <c r="AL218" t="s">
        <v>940</v>
      </c>
      <c r="AN218">
        <v>89.7</v>
      </c>
      <c r="AO218">
        <f>Source1718[[#This Row],[TotalFTES]]*525/Source1718[[#This Row],[TotalScheduledHours]]</f>
        <v>23.288461538461537</v>
      </c>
    </row>
    <row r="219" spans="1:41" x14ac:dyDescent="0.25">
      <c r="A219" t="s">
        <v>1769</v>
      </c>
      <c r="B219" t="s">
        <v>32</v>
      </c>
      <c r="C219" t="s">
        <v>92</v>
      </c>
      <c r="D219" t="s">
        <v>93</v>
      </c>
      <c r="E219">
        <v>80780</v>
      </c>
      <c r="F219" t="s">
        <v>99</v>
      </c>
      <c r="G219">
        <v>3144</v>
      </c>
      <c r="H219">
        <v>402</v>
      </c>
      <c r="I219" t="s">
        <v>289</v>
      </c>
      <c r="J219" t="s">
        <v>35</v>
      </c>
      <c r="K219" t="s">
        <v>44</v>
      </c>
      <c r="L219" t="s">
        <v>108</v>
      </c>
      <c r="M219">
        <v>1220</v>
      </c>
      <c r="N219">
        <v>1310</v>
      </c>
      <c r="O219" t="s">
        <v>55</v>
      </c>
      <c r="P219">
        <v>602</v>
      </c>
      <c r="Q219" t="s">
        <v>56</v>
      </c>
      <c r="R219">
        <v>1</v>
      </c>
      <c r="S219" s="1">
        <v>42966</v>
      </c>
      <c r="T219" s="1">
        <v>43091</v>
      </c>
      <c r="U219" t="s">
        <v>443</v>
      </c>
      <c r="V219" t="s">
        <v>39</v>
      </c>
      <c r="W219">
        <v>145</v>
      </c>
      <c r="X219">
        <v>43</v>
      </c>
      <c r="Y219">
        <v>500</v>
      </c>
      <c r="Z219">
        <v>8.6</v>
      </c>
      <c r="AD219">
        <v>0</v>
      </c>
      <c r="AE219">
        <v>8.6</v>
      </c>
      <c r="AF219">
        <v>0</v>
      </c>
      <c r="AG219">
        <v>0</v>
      </c>
      <c r="AH219">
        <v>5.476</v>
      </c>
      <c r="AI219">
        <v>5.476</v>
      </c>
      <c r="AJ219">
        <v>0.2</v>
      </c>
      <c r="AK219" t="s">
        <v>904</v>
      </c>
      <c r="AL219" t="s">
        <v>1163</v>
      </c>
      <c r="AN219">
        <v>85</v>
      </c>
      <c r="AO219">
        <f>Source1718[[#This Row],[TotalFTES]]*525/Source1718[[#This Row],[TotalScheduledHours]]</f>
        <v>33.822352941176469</v>
      </c>
    </row>
    <row r="220" spans="1:41" x14ac:dyDescent="0.25">
      <c r="A220" t="s">
        <v>1769</v>
      </c>
      <c r="B220" t="s">
        <v>32</v>
      </c>
      <c r="C220" t="s">
        <v>92</v>
      </c>
      <c r="D220" t="s">
        <v>93</v>
      </c>
      <c r="E220">
        <v>81935</v>
      </c>
      <c r="F220" t="s">
        <v>99</v>
      </c>
      <c r="G220">
        <v>3144</v>
      </c>
      <c r="H220">
        <v>408</v>
      </c>
      <c r="I220" t="s">
        <v>289</v>
      </c>
      <c r="J220" t="s">
        <v>35</v>
      </c>
      <c r="K220" t="s">
        <v>44</v>
      </c>
      <c r="L220" t="s">
        <v>108</v>
      </c>
      <c r="M220">
        <v>1220</v>
      </c>
      <c r="N220">
        <v>1310</v>
      </c>
      <c r="O220" t="s">
        <v>55</v>
      </c>
      <c r="P220">
        <v>1204</v>
      </c>
      <c r="Q220" t="s">
        <v>56</v>
      </c>
      <c r="R220">
        <v>1</v>
      </c>
      <c r="S220" s="1">
        <v>42966</v>
      </c>
      <c r="T220" s="1">
        <v>43091</v>
      </c>
      <c r="U220" t="s">
        <v>445</v>
      </c>
      <c r="V220" t="s">
        <v>39</v>
      </c>
      <c r="W220">
        <v>138</v>
      </c>
      <c r="X220">
        <v>35</v>
      </c>
      <c r="Y220">
        <v>500</v>
      </c>
      <c r="Z220">
        <v>7</v>
      </c>
      <c r="AD220">
        <v>0</v>
      </c>
      <c r="AE220">
        <v>7</v>
      </c>
      <c r="AF220">
        <v>0</v>
      </c>
      <c r="AG220">
        <v>0</v>
      </c>
      <c r="AH220">
        <v>2.2530000000000001</v>
      </c>
      <c r="AI220">
        <v>2.2530000000000001</v>
      </c>
      <c r="AJ220">
        <v>0.2</v>
      </c>
      <c r="AK220" t="s">
        <v>904</v>
      </c>
      <c r="AL220" t="s">
        <v>1535</v>
      </c>
      <c r="AN220">
        <v>85</v>
      </c>
      <c r="AO220">
        <f>Source1718[[#This Row],[TotalFTES]]*525/Source1718[[#This Row],[TotalScheduledHours]]</f>
        <v>13.915588235294118</v>
      </c>
    </row>
    <row r="221" spans="1:41" x14ac:dyDescent="0.25">
      <c r="A221" t="s">
        <v>1769</v>
      </c>
      <c r="B221" t="s">
        <v>32</v>
      </c>
      <c r="C221" t="s">
        <v>92</v>
      </c>
      <c r="D221" t="s">
        <v>93</v>
      </c>
      <c r="E221">
        <v>81941</v>
      </c>
      <c r="F221" t="s">
        <v>99</v>
      </c>
      <c r="G221">
        <v>3144</v>
      </c>
      <c r="H221">
        <v>409</v>
      </c>
      <c r="I221" t="s">
        <v>289</v>
      </c>
      <c r="J221" t="s">
        <v>35</v>
      </c>
      <c r="K221" t="s">
        <v>44</v>
      </c>
      <c r="L221" t="s">
        <v>108</v>
      </c>
      <c r="M221">
        <v>1220</v>
      </c>
      <c r="N221">
        <v>1310</v>
      </c>
      <c r="O221" t="s">
        <v>55</v>
      </c>
      <c r="P221">
        <v>601</v>
      </c>
      <c r="Q221" t="s">
        <v>56</v>
      </c>
      <c r="R221">
        <v>1</v>
      </c>
      <c r="S221" s="1">
        <v>42966</v>
      </c>
      <c r="T221" s="1">
        <v>43091</v>
      </c>
      <c r="U221" t="s">
        <v>383</v>
      </c>
      <c r="V221" t="s">
        <v>39</v>
      </c>
      <c r="W221">
        <v>107</v>
      </c>
      <c r="X221">
        <v>106</v>
      </c>
      <c r="Y221">
        <v>500</v>
      </c>
      <c r="Z221">
        <v>21.2</v>
      </c>
      <c r="AD221">
        <v>0</v>
      </c>
      <c r="AE221">
        <v>21.2</v>
      </c>
      <c r="AF221">
        <v>0</v>
      </c>
      <c r="AG221">
        <v>0</v>
      </c>
      <c r="AH221">
        <v>4.444</v>
      </c>
      <c r="AI221">
        <v>4.444</v>
      </c>
      <c r="AJ221">
        <v>0.2</v>
      </c>
      <c r="AK221" t="s">
        <v>904</v>
      </c>
      <c r="AL221" t="s">
        <v>1534</v>
      </c>
      <c r="AN221">
        <v>85</v>
      </c>
      <c r="AO221">
        <f>Source1718[[#This Row],[TotalFTES]]*525/Source1718[[#This Row],[TotalScheduledHours]]</f>
        <v>27.448235294117644</v>
      </c>
    </row>
    <row r="222" spans="1:41" x14ac:dyDescent="0.25">
      <c r="A222" t="s">
        <v>1769</v>
      </c>
      <c r="B222" t="s">
        <v>32</v>
      </c>
      <c r="C222" t="s">
        <v>92</v>
      </c>
      <c r="D222" t="s">
        <v>93</v>
      </c>
      <c r="E222">
        <v>82206</v>
      </c>
      <c r="F222" t="s">
        <v>99</v>
      </c>
      <c r="G222">
        <v>3144</v>
      </c>
      <c r="H222">
        <v>414</v>
      </c>
      <c r="I222" t="s">
        <v>289</v>
      </c>
      <c r="J222" t="s">
        <v>35</v>
      </c>
      <c r="K222" t="s">
        <v>44</v>
      </c>
      <c r="L222" t="s">
        <v>108</v>
      </c>
      <c r="M222">
        <v>1220</v>
      </c>
      <c r="N222">
        <v>1310</v>
      </c>
      <c r="O222" t="s">
        <v>55</v>
      </c>
      <c r="P222">
        <v>1104</v>
      </c>
      <c r="Q222" t="s">
        <v>56</v>
      </c>
      <c r="R222">
        <v>1</v>
      </c>
      <c r="S222" s="1">
        <v>42966</v>
      </c>
      <c r="T222" s="1">
        <v>43091</v>
      </c>
      <c r="U222" t="s">
        <v>470</v>
      </c>
      <c r="V222" t="s">
        <v>39</v>
      </c>
      <c r="W222">
        <v>138</v>
      </c>
      <c r="X222">
        <v>41</v>
      </c>
      <c r="Y222">
        <v>550</v>
      </c>
      <c r="Z222">
        <v>7.4545000000000003</v>
      </c>
      <c r="AD222">
        <v>0</v>
      </c>
      <c r="AE222">
        <v>7.4545000000000003</v>
      </c>
      <c r="AF222">
        <v>0</v>
      </c>
      <c r="AG222">
        <v>0</v>
      </c>
      <c r="AH222">
        <v>4.5049999999999999</v>
      </c>
      <c r="AI222">
        <v>4.5049999999999999</v>
      </c>
      <c r="AJ222">
        <v>0.2</v>
      </c>
      <c r="AK222" t="s">
        <v>904</v>
      </c>
      <c r="AL222" t="s">
        <v>1118</v>
      </c>
      <c r="AN222">
        <v>85</v>
      </c>
      <c r="AO222">
        <f>Source1718[[#This Row],[TotalFTES]]*525/Source1718[[#This Row],[TotalScheduledHours]]</f>
        <v>27.824999999999999</v>
      </c>
    </row>
    <row r="223" spans="1:41" x14ac:dyDescent="0.25">
      <c r="A223" t="s">
        <v>1769</v>
      </c>
      <c r="B223" t="s">
        <v>32</v>
      </c>
      <c r="C223" t="s">
        <v>92</v>
      </c>
      <c r="D223" t="s">
        <v>93</v>
      </c>
      <c r="E223">
        <v>80951</v>
      </c>
      <c r="F223" t="s">
        <v>99</v>
      </c>
      <c r="G223">
        <v>3144</v>
      </c>
      <c r="H223">
        <v>501</v>
      </c>
      <c r="I223" t="s">
        <v>289</v>
      </c>
      <c r="J223" t="s">
        <v>35</v>
      </c>
      <c r="K223" t="s">
        <v>44</v>
      </c>
      <c r="L223" t="s">
        <v>45</v>
      </c>
      <c r="M223">
        <v>1200</v>
      </c>
      <c r="N223">
        <v>1305</v>
      </c>
      <c r="O223" t="s">
        <v>49</v>
      </c>
      <c r="P223">
        <v>618</v>
      </c>
      <c r="Q223" t="s">
        <v>51</v>
      </c>
      <c r="R223">
        <v>1</v>
      </c>
      <c r="S223" s="1">
        <v>42966</v>
      </c>
      <c r="T223" s="1">
        <v>43091</v>
      </c>
      <c r="U223" t="s">
        <v>556</v>
      </c>
      <c r="V223" t="s">
        <v>39</v>
      </c>
      <c r="W223">
        <v>71</v>
      </c>
      <c r="X223">
        <v>28</v>
      </c>
      <c r="Y223">
        <v>150</v>
      </c>
      <c r="Z223">
        <v>18.666699999999999</v>
      </c>
      <c r="AD223">
        <v>0</v>
      </c>
      <c r="AE223">
        <v>18.666699999999999</v>
      </c>
      <c r="AF223">
        <v>0</v>
      </c>
      <c r="AG223">
        <v>0</v>
      </c>
      <c r="AH223">
        <v>1.5880000000000001</v>
      </c>
      <c r="AI223">
        <v>1.5880000000000001</v>
      </c>
      <c r="AJ223">
        <v>0.2</v>
      </c>
      <c r="AK223" t="s">
        <v>894</v>
      </c>
      <c r="AL223" t="s">
        <v>975</v>
      </c>
      <c r="AN223">
        <v>89.7</v>
      </c>
      <c r="AO223">
        <f>Source1718[[#This Row],[TotalFTES]]*525/Source1718[[#This Row],[TotalScheduledHours]]</f>
        <v>9.2943143812709028</v>
      </c>
    </row>
    <row r="224" spans="1:41" x14ac:dyDescent="0.25">
      <c r="A224" t="s">
        <v>1769</v>
      </c>
      <c r="B224" t="s">
        <v>32</v>
      </c>
      <c r="C224" t="s">
        <v>92</v>
      </c>
      <c r="D224" t="s">
        <v>93</v>
      </c>
      <c r="E224">
        <v>82945</v>
      </c>
      <c r="F224" t="s">
        <v>99</v>
      </c>
      <c r="G224">
        <v>3347</v>
      </c>
      <c r="H224">
        <v>301</v>
      </c>
      <c r="I224" t="s">
        <v>199</v>
      </c>
      <c r="J224" t="s">
        <v>76</v>
      </c>
      <c r="K224" t="s">
        <v>44</v>
      </c>
      <c r="L224" t="s">
        <v>45</v>
      </c>
      <c r="M224">
        <v>1715</v>
      </c>
      <c r="N224">
        <v>1820</v>
      </c>
      <c r="O224" t="s">
        <v>399</v>
      </c>
      <c r="P224">
        <v>309</v>
      </c>
      <c r="Q224" t="s">
        <v>97</v>
      </c>
      <c r="R224">
        <v>1</v>
      </c>
      <c r="S224" s="1">
        <v>42966</v>
      </c>
      <c r="T224" s="1">
        <v>43091</v>
      </c>
      <c r="U224" t="s">
        <v>431</v>
      </c>
      <c r="V224" t="s">
        <v>39</v>
      </c>
      <c r="W224">
        <v>92</v>
      </c>
      <c r="X224">
        <v>88</v>
      </c>
      <c r="Y224">
        <v>100</v>
      </c>
      <c r="Z224">
        <v>88</v>
      </c>
      <c r="AD224">
        <v>0</v>
      </c>
      <c r="AE224">
        <v>88</v>
      </c>
      <c r="AF224">
        <v>0</v>
      </c>
      <c r="AG224">
        <v>0</v>
      </c>
      <c r="AH224">
        <v>2.5099999999999998</v>
      </c>
      <c r="AI224">
        <v>2.5099999999999998</v>
      </c>
      <c r="AJ224">
        <v>0.2</v>
      </c>
      <c r="AK224" t="s">
        <v>934</v>
      </c>
      <c r="AL224" t="s">
        <v>1531</v>
      </c>
      <c r="AN224">
        <v>89.7</v>
      </c>
      <c r="AO224">
        <f>Source1718[[#This Row],[TotalFTES]]*525/Source1718[[#This Row],[TotalScheduledHours]]</f>
        <v>14.690635451505017</v>
      </c>
    </row>
    <row r="225" spans="1:41" x14ac:dyDescent="0.25">
      <c r="A225" t="s">
        <v>1769</v>
      </c>
      <c r="B225" t="s">
        <v>32</v>
      </c>
      <c r="C225" t="s">
        <v>92</v>
      </c>
      <c r="D225" t="s">
        <v>93</v>
      </c>
      <c r="E225">
        <v>82489</v>
      </c>
      <c r="F225" t="s">
        <v>99</v>
      </c>
      <c r="G225">
        <v>3347</v>
      </c>
      <c r="H225">
        <v>302</v>
      </c>
      <c r="I225" t="s">
        <v>199</v>
      </c>
      <c r="J225" t="s">
        <v>35</v>
      </c>
      <c r="K225" t="s">
        <v>44</v>
      </c>
      <c r="L225" t="s">
        <v>287</v>
      </c>
      <c r="M225">
        <v>1225</v>
      </c>
      <c r="N225">
        <v>1440</v>
      </c>
      <c r="O225" t="s">
        <v>399</v>
      </c>
      <c r="P225">
        <v>206</v>
      </c>
      <c r="Q225" t="s">
        <v>97</v>
      </c>
      <c r="R225">
        <v>1</v>
      </c>
      <c r="S225" s="1">
        <v>42966</v>
      </c>
      <c r="T225" s="1">
        <v>43091</v>
      </c>
      <c r="U225" t="s">
        <v>431</v>
      </c>
      <c r="V225" t="s">
        <v>39</v>
      </c>
      <c r="W225">
        <v>152</v>
      </c>
      <c r="X225">
        <v>136</v>
      </c>
      <c r="Y225">
        <v>100</v>
      </c>
      <c r="Z225">
        <v>136</v>
      </c>
      <c r="AD225">
        <v>0</v>
      </c>
      <c r="AE225">
        <v>136</v>
      </c>
      <c r="AF225">
        <v>0</v>
      </c>
      <c r="AG225">
        <v>0</v>
      </c>
      <c r="AH225">
        <v>4.9859999999999998</v>
      </c>
      <c r="AI225">
        <v>4.9859999999999998</v>
      </c>
      <c r="AJ225">
        <v>0.2</v>
      </c>
      <c r="AK225" t="s">
        <v>932</v>
      </c>
      <c r="AL225" t="s">
        <v>1533</v>
      </c>
      <c r="AN225">
        <v>87.5</v>
      </c>
      <c r="AO225">
        <f>Source1718[[#This Row],[TotalFTES]]*525/Source1718[[#This Row],[TotalScheduledHours]]</f>
        <v>29.916</v>
      </c>
    </row>
    <row r="226" spans="1:41" x14ac:dyDescent="0.25">
      <c r="A226" t="s">
        <v>1769</v>
      </c>
      <c r="B226" t="s">
        <v>32</v>
      </c>
      <c r="C226" t="s">
        <v>92</v>
      </c>
      <c r="D226" t="s">
        <v>93</v>
      </c>
      <c r="E226">
        <v>83060</v>
      </c>
      <c r="F226" t="s">
        <v>99</v>
      </c>
      <c r="G226">
        <v>3347</v>
      </c>
      <c r="H226">
        <v>401</v>
      </c>
      <c r="I226" t="s">
        <v>199</v>
      </c>
      <c r="J226" t="s">
        <v>35</v>
      </c>
      <c r="K226" t="s">
        <v>44</v>
      </c>
      <c r="L226" t="s">
        <v>108</v>
      </c>
      <c r="M226">
        <v>1220</v>
      </c>
      <c r="N226">
        <v>1310</v>
      </c>
      <c r="O226" t="s">
        <v>55</v>
      </c>
      <c r="Q226" t="s">
        <v>56</v>
      </c>
      <c r="R226">
        <v>1</v>
      </c>
      <c r="S226" s="1">
        <v>42966</v>
      </c>
      <c r="T226" s="1">
        <v>43091</v>
      </c>
      <c r="U226" t="s">
        <v>379</v>
      </c>
      <c r="V226" t="s">
        <v>39</v>
      </c>
      <c r="W226">
        <v>0</v>
      </c>
      <c r="X226">
        <v>0</v>
      </c>
      <c r="Y226">
        <v>500</v>
      </c>
      <c r="Z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K226" t="s">
        <v>904</v>
      </c>
      <c r="AL226" t="s">
        <v>829</v>
      </c>
      <c r="AN226">
        <v>85</v>
      </c>
      <c r="AO226">
        <f>Source1718[[#This Row],[TotalFTES]]*525/Source1718[[#This Row],[TotalScheduledHours]]</f>
        <v>0</v>
      </c>
    </row>
    <row r="227" spans="1:41" x14ac:dyDescent="0.25">
      <c r="A227" t="s">
        <v>1769</v>
      </c>
      <c r="B227" t="s">
        <v>32</v>
      </c>
      <c r="C227" t="s">
        <v>92</v>
      </c>
      <c r="D227" t="s">
        <v>93</v>
      </c>
      <c r="E227">
        <v>81112</v>
      </c>
      <c r="F227" t="s">
        <v>99</v>
      </c>
      <c r="G227">
        <v>3347</v>
      </c>
      <c r="H227">
        <v>402</v>
      </c>
      <c r="I227" t="s">
        <v>199</v>
      </c>
      <c r="J227" t="s">
        <v>35</v>
      </c>
      <c r="K227" t="s">
        <v>44</v>
      </c>
      <c r="L227" t="s">
        <v>108</v>
      </c>
      <c r="M227">
        <v>1220</v>
      </c>
      <c r="N227">
        <v>1310</v>
      </c>
      <c r="O227" t="s">
        <v>55</v>
      </c>
      <c r="P227">
        <v>605</v>
      </c>
      <c r="Q227" t="s">
        <v>56</v>
      </c>
      <c r="R227">
        <v>1</v>
      </c>
      <c r="S227" s="1">
        <v>42966</v>
      </c>
      <c r="T227" s="1">
        <v>43091</v>
      </c>
      <c r="U227" t="s">
        <v>442</v>
      </c>
      <c r="V227" t="s">
        <v>39</v>
      </c>
      <c r="W227">
        <v>148</v>
      </c>
      <c r="X227">
        <v>56</v>
      </c>
      <c r="Y227">
        <v>600</v>
      </c>
      <c r="Z227">
        <v>9.3332999999999995</v>
      </c>
      <c r="AD227">
        <v>0</v>
      </c>
      <c r="AE227">
        <v>9.3332999999999995</v>
      </c>
      <c r="AF227">
        <v>0</v>
      </c>
      <c r="AG227">
        <v>0</v>
      </c>
      <c r="AH227">
        <v>5.2910000000000004</v>
      </c>
      <c r="AI227">
        <v>5.2910000000000004</v>
      </c>
      <c r="AJ227">
        <v>0.2</v>
      </c>
      <c r="AK227" t="s">
        <v>904</v>
      </c>
      <c r="AL227" t="s">
        <v>1536</v>
      </c>
      <c r="AN227">
        <v>85</v>
      </c>
      <c r="AO227">
        <f>Source1718[[#This Row],[TotalFTES]]*525/Source1718[[#This Row],[TotalScheduledHours]]</f>
        <v>32.679705882352941</v>
      </c>
    </row>
    <row r="228" spans="1:41" x14ac:dyDescent="0.25">
      <c r="A228" t="s">
        <v>1769</v>
      </c>
      <c r="B228" t="s">
        <v>32</v>
      </c>
      <c r="C228" t="s">
        <v>92</v>
      </c>
      <c r="D228" t="s">
        <v>93</v>
      </c>
      <c r="E228">
        <v>81249</v>
      </c>
      <c r="F228" t="s">
        <v>99</v>
      </c>
      <c r="G228">
        <v>3347</v>
      </c>
      <c r="H228">
        <v>403</v>
      </c>
      <c r="I228" t="s">
        <v>199</v>
      </c>
      <c r="J228" t="s">
        <v>35</v>
      </c>
      <c r="K228" t="s">
        <v>44</v>
      </c>
      <c r="L228" t="s">
        <v>108</v>
      </c>
      <c r="M228">
        <v>720</v>
      </c>
      <c r="N228">
        <v>810</v>
      </c>
      <c r="O228" t="s">
        <v>55</v>
      </c>
      <c r="P228">
        <v>602</v>
      </c>
      <c r="Q228" t="s">
        <v>56</v>
      </c>
      <c r="R228">
        <v>1</v>
      </c>
      <c r="S228" s="1">
        <v>42966</v>
      </c>
      <c r="T228" s="1">
        <v>43091</v>
      </c>
      <c r="U228" t="s">
        <v>464</v>
      </c>
      <c r="V228" t="s">
        <v>39</v>
      </c>
      <c r="W228">
        <v>53</v>
      </c>
      <c r="X228">
        <v>35</v>
      </c>
      <c r="Y228">
        <v>500</v>
      </c>
      <c r="Z228">
        <v>7</v>
      </c>
      <c r="AD228">
        <v>0</v>
      </c>
      <c r="AE228">
        <v>7</v>
      </c>
      <c r="AF228">
        <v>0</v>
      </c>
      <c r="AG228">
        <v>0</v>
      </c>
      <c r="AH228">
        <v>3.2080000000000002</v>
      </c>
      <c r="AI228">
        <v>3.2080000000000002</v>
      </c>
      <c r="AJ228">
        <v>0.2</v>
      </c>
      <c r="AK228" t="s">
        <v>935</v>
      </c>
      <c r="AL228" t="s">
        <v>1163</v>
      </c>
      <c r="AN228">
        <v>85</v>
      </c>
      <c r="AO228">
        <f>Source1718[[#This Row],[TotalFTES]]*525/Source1718[[#This Row],[TotalScheduledHours]]</f>
        <v>19.814117647058826</v>
      </c>
    </row>
    <row r="229" spans="1:41" x14ac:dyDescent="0.25">
      <c r="A229" t="s">
        <v>1769</v>
      </c>
      <c r="B229" t="s">
        <v>32</v>
      </c>
      <c r="C229" t="s">
        <v>92</v>
      </c>
      <c r="D229" t="s">
        <v>93</v>
      </c>
      <c r="E229">
        <v>81751</v>
      </c>
      <c r="F229" t="s">
        <v>99</v>
      </c>
      <c r="G229">
        <v>3347</v>
      </c>
      <c r="H229">
        <v>404</v>
      </c>
      <c r="I229" t="s">
        <v>199</v>
      </c>
      <c r="J229" t="s">
        <v>76</v>
      </c>
      <c r="K229" t="s">
        <v>44</v>
      </c>
      <c r="L229" t="s">
        <v>45</v>
      </c>
      <c r="M229">
        <v>1720</v>
      </c>
      <c r="N229">
        <v>1825</v>
      </c>
      <c r="O229" t="s">
        <v>55</v>
      </c>
      <c r="Q229" t="s">
        <v>56</v>
      </c>
      <c r="R229">
        <v>1</v>
      </c>
      <c r="S229" s="1">
        <v>42966</v>
      </c>
      <c r="T229" s="1">
        <v>43091</v>
      </c>
      <c r="U229" t="s">
        <v>447</v>
      </c>
      <c r="V229" t="s">
        <v>39</v>
      </c>
      <c r="W229">
        <v>64</v>
      </c>
      <c r="X229">
        <v>63</v>
      </c>
      <c r="Y229">
        <v>500</v>
      </c>
      <c r="Z229">
        <v>12.6</v>
      </c>
      <c r="AD229">
        <v>0</v>
      </c>
      <c r="AE229">
        <v>12.6</v>
      </c>
      <c r="AF229">
        <v>0</v>
      </c>
      <c r="AG229">
        <v>0</v>
      </c>
      <c r="AH229">
        <v>2.645</v>
      </c>
      <c r="AI229">
        <v>2.645</v>
      </c>
      <c r="AJ229">
        <v>0.2</v>
      </c>
      <c r="AK229" t="s">
        <v>938</v>
      </c>
      <c r="AL229" t="s">
        <v>829</v>
      </c>
      <c r="AN229">
        <v>89.7</v>
      </c>
      <c r="AO229">
        <f>Source1718[[#This Row],[TotalFTES]]*525/Source1718[[#This Row],[TotalScheduledHours]]</f>
        <v>15.48076923076923</v>
      </c>
    </row>
    <row r="230" spans="1:41" x14ac:dyDescent="0.25">
      <c r="A230" t="s">
        <v>1769</v>
      </c>
      <c r="B230" t="s">
        <v>32</v>
      </c>
      <c r="C230" t="s">
        <v>92</v>
      </c>
      <c r="D230" t="s">
        <v>93</v>
      </c>
      <c r="E230">
        <v>82376</v>
      </c>
      <c r="F230" t="s">
        <v>99</v>
      </c>
      <c r="G230">
        <v>3347</v>
      </c>
      <c r="H230">
        <v>406</v>
      </c>
      <c r="I230" t="s">
        <v>199</v>
      </c>
      <c r="J230" t="s">
        <v>35</v>
      </c>
      <c r="K230" t="s">
        <v>44</v>
      </c>
      <c r="L230" t="s">
        <v>72</v>
      </c>
      <c r="M230">
        <v>1230</v>
      </c>
      <c r="N230">
        <v>1445</v>
      </c>
      <c r="O230" t="s">
        <v>55</v>
      </c>
      <c r="Q230" t="s">
        <v>56</v>
      </c>
      <c r="R230">
        <v>1</v>
      </c>
      <c r="S230" s="1">
        <v>42966</v>
      </c>
      <c r="T230" s="1">
        <v>43091</v>
      </c>
      <c r="U230" t="s">
        <v>462</v>
      </c>
      <c r="V230" t="s">
        <v>39</v>
      </c>
      <c r="W230">
        <v>96</v>
      </c>
      <c r="X230">
        <v>33</v>
      </c>
      <c r="Y230">
        <v>500</v>
      </c>
      <c r="Z230">
        <v>6.6</v>
      </c>
      <c r="AD230">
        <v>0</v>
      </c>
      <c r="AE230">
        <v>6.6</v>
      </c>
      <c r="AF230">
        <v>0</v>
      </c>
      <c r="AG230">
        <v>0</v>
      </c>
      <c r="AH230">
        <v>2.7519999999999998</v>
      </c>
      <c r="AI230">
        <v>2.7519999999999998</v>
      </c>
      <c r="AJ230">
        <v>0.2</v>
      </c>
      <c r="AK230" t="s">
        <v>827</v>
      </c>
      <c r="AL230" t="s">
        <v>829</v>
      </c>
      <c r="AN230">
        <v>85</v>
      </c>
      <c r="AO230">
        <f>Source1718[[#This Row],[TotalFTES]]*525/Source1718[[#This Row],[TotalScheduledHours]]</f>
        <v>16.997647058823528</v>
      </c>
    </row>
    <row r="231" spans="1:41" x14ac:dyDescent="0.25">
      <c r="A231" t="s">
        <v>1769</v>
      </c>
      <c r="B231" t="s">
        <v>32</v>
      </c>
      <c r="C231" t="s">
        <v>92</v>
      </c>
      <c r="D231" t="s">
        <v>93</v>
      </c>
      <c r="E231">
        <v>81627</v>
      </c>
      <c r="F231" t="s">
        <v>99</v>
      </c>
      <c r="G231">
        <v>3347</v>
      </c>
      <c r="H231">
        <v>503</v>
      </c>
      <c r="I231" t="s">
        <v>199</v>
      </c>
      <c r="J231" t="s">
        <v>35</v>
      </c>
      <c r="K231" t="s">
        <v>44</v>
      </c>
      <c r="L231" t="s">
        <v>45</v>
      </c>
      <c r="M231">
        <v>1200</v>
      </c>
      <c r="N231">
        <v>1305</v>
      </c>
      <c r="O231" t="s">
        <v>49</v>
      </c>
      <c r="P231">
        <v>319</v>
      </c>
      <c r="Q231" t="s">
        <v>51</v>
      </c>
      <c r="R231">
        <v>1</v>
      </c>
      <c r="S231" s="1">
        <v>42966</v>
      </c>
      <c r="T231" s="1">
        <v>43091</v>
      </c>
      <c r="U231" t="s">
        <v>451</v>
      </c>
      <c r="V231" t="s">
        <v>39</v>
      </c>
      <c r="W231">
        <v>115</v>
      </c>
      <c r="X231">
        <v>82</v>
      </c>
      <c r="Y231">
        <v>75</v>
      </c>
      <c r="Z231">
        <v>109.33329999999999</v>
      </c>
      <c r="AD231">
        <v>0</v>
      </c>
      <c r="AE231">
        <v>109.33329999999999</v>
      </c>
      <c r="AF231">
        <v>0</v>
      </c>
      <c r="AG231">
        <v>0</v>
      </c>
      <c r="AH231">
        <v>5.0460000000000003</v>
      </c>
      <c r="AI231">
        <v>5.0460000000000003</v>
      </c>
      <c r="AJ231">
        <v>0.2</v>
      </c>
      <c r="AK231" t="s">
        <v>894</v>
      </c>
      <c r="AL231" t="s">
        <v>951</v>
      </c>
      <c r="AN231">
        <v>89.7</v>
      </c>
      <c r="AO231">
        <f>Source1718[[#This Row],[TotalFTES]]*525/Source1718[[#This Row],[TotalScheduledHours]]</f>
        <v>29.53344481605351</v>
      </c>
    </row>
    <row r="232" spans="1:41" x14ac:dyDescent="0.25">
      <c r="A232" t="s">
        <v>1769</v>
      </c>
      <c r="B232" t="s">
        <v>32</v>
      </c>
      <c r="C232" t="s">
        <v>92</v>
      </c>
      <c r="D232" t="s">
        <v>93</v>
      </c>
      <c r="E232">
        <v>82985</v>
      </c>
      <c r="F232" t="s">
        <v>99</v>
      </c>
      <c r="G232">
        <v>3347</v>
      </c>
      <c r="H232">
        <v>901</v>
      </c>
      <c r="I232" t="s">
        <v>199</v>
      </c>
      <c r="J232" t="s">
        <v>76</v>
      </c>
      <c r="K232" t="s">
        <v>44</v>
      </c>
      <c r="L232" t="s">
        <v>284</v>
      </c>
      <c r="M232">
        <v>1900</v>
      </c>
      <c r="N232">
        <v>2115</v>
      </c>
      <c r="O232" t="s">
        <v>102</v>
      </c>
      <c r="Q232" t="s">
        <v>103</v>
      </c>
      <c r="R232">
        <v>1</v>
      </c>
      <c r="S232" s="1">
        <v>42966</v>
      </c>
      <c r="T232" s="1">
        <v>43091</v>
      </c>
      <c r="U232" t="s">
        <v>573</v>
      </c>
      <c r="V232" t="s">
        <v>39</v>
      </c>
      <c r="W232">
        <v>50</v>
      </c>
      <c r="X232">
        <v>50</v>
      </c>
      <c r="Y232">
        <v>150</v>
      </c>
      <c r="Z232">
        <v>33.333300000000001</v>
      </c>
      <c r="AD232">
        <v>0</v>
      </c>
      <c r="AE232">
        <v>33.333300000000001</v>
      </c>
      <c r="AF232">
        <v>0</v>
      </c>
      <c r="AG232">
        <v>50</v>
      </c>
      <c r="AH232">
        <v>2.8330000000000002</v>
      </c>
      <c r="AI232">
        <v>2.8330000000000002</v>
      </c>
      <c r="AJ232">
        <v>0.2</v>
      </c>
      <c r="AK232" t="s">
        <v>905</v>
      </c>
      <c r="AL232" t="s">
        <v>953</v>
      </c>
      <c r="AN232">
        <v>85</v>
      </c>
      <c r="AO232">
        <f>Source1718[[#This Row],[TotalFTES]]*525/Source1718[[#This Row],[TotalScheduledHours]]</f>
        <v>17.49794117647059</v>
      </c>
    </row>
    <row r="233" spans="1:41" x14ac:dyDescent="0.25">
      <c r="A233" t="s">
        <v>1769</v>
      </c>
      <c r="B233" t="s">
        <v>32</v>
      </c>
      <c r="C233" t="s">
        <v>92</v>
      </c>
      <c r="D233" t="s">
        <v>93</v>
      </c>
      <c r="E233">
        <v>82946</v>
      </c>
      <c r="F233" t="s">
        <v>99</v>
      </c>
      <c r="G233">
        <v>3348</v>
      </c>
      <c r="H233">
        <v>301</v>
      </c>
      <c r="I233" t="s">
        <v>290</v>
      </c>
      <c r="J233" t="s">
        <v>35</v>
      </c>
      <c r="K233" t="s">
        <v>44</v>
      </c>
      <c r="L233" t="s">
        <v>284</v>
      </c>
      <c r="M233">
        <v>1225</v>
      </c>
      <c r="N233">
        <v>1440</v>
      </c>
      <c r="O233" t="s">
        <v>399</v>
      </c>
      <c r="P233">
        <v>206</v>
      </c>
      <c r="Q233" t="s">
        <v>97</v>
      </c>
      <c r="R233">
        <v>1</v>
      </c>
      <c r="S233" s="1">
        <v>42966</v>
      </c>
      <c r="T233" s="1">
        <v>43091</v>
      </c>
      <c r="U233" t="s">
        <v>431</v>
      </c>
      <c r="V233" t="s">
        <v>39</v>
      </c>
      <c r="W233">
        <v>152</v>
      </c>
      <c r="X233">
        <v>144</v>
      </c>
      <c r="Y233">
        <v>100</v>
      </c>
      <c r="Z233">
        <v>144</v>
      </c>
      <c r="AD233">
        <v>0</v>
      </c>
      <c r="AE233">
        <v>144</v>
      </c>
      <c r="AF233">
        <v>0</v>
      </c>
      <c r="AG233">
        <v>0</v>
      </c>
      <c r="AH233">
        <v>5.5330000000000004</v>
      </c>
      <c r="AI233">
        <v>5.5330000000000004</v>
      </c>
      <c r="AJ233">
        <v>0.2</v>
      </c>
      <c r="AK233" t="s">
        <v>932</v>
      </c>
      <c r="AL233" t="s">
        <v>1533</v>
      </c>
      <c r="AN233">
        <v>85</v>
      </c>
      <c r="AO233">
        <f>Source1718[[#This Row],[TotalFTES]]*525/Source1718[[#This Row],[TotalScheduledHours]]</f>
        <v>34.174411764705887</v>
      </c>
    </row>
    <row r="234" spans="1:41" x14ac:dyDescent="0.25">
      <c r="A234" t="s">
        <v>1769</v>
      </c>
      <c r="B234" t="s">
        <v>32</v>
      </c>
      <c r="C234" t="s">
        <v>92</v>
      </c>
      <c r="D234" t="s">
        <v>93</v>
      </c>
      <c r="E234">
        <v>82928</v>
      </c>
      <c r="F234" t="s">
        <v>99</v>
      </c>
      <c r="G234">
        <v>3349</v>
      </c>
      <c r="H234">
        <v>401</v>
      </c>
      <c r="I234" t="s">
        <v>291</v>
      </c>
      <c r="J234" t="s">
        <v>35</v>
      </c>
      <c r="K234" t="s">
        <v>44</v>
      </c>
      <c r="L234" t="s">
        <v>189</v>
      </c>
      <c r="M234">
        <v>1230</v>
      </c>
      <c r="N234">
        <v>1445</v>
      </c>
      <c r="O234" t="s">
        <v>55</v>
      </c>
      <c r="P234">
        <v>1301</v>
      </c>
      <c r="Q234" t="s">
        <v>56</v>
      </c>
      <c r="R234">
        <v>1</v>
      </c>
      <c r="S234" s="1">
        <v>42966</v>
      </c>
      <c r="T234" s="1">
        <v>43091</v>
      </c>
      <c r="U234" t="s">
        <v>458</v>
      </c>
      <c r="V234" t="s">
        <v>39</v>
      </c>
      <c r="W234">
        <v>106</v>
      </c>
      <c r="X234">
        <v>46</v>
      </c>
      <c r="Y234">
        <v>500</v>
      </c>
      <c r="Z234">
        <v>9.1999999999999993</v>
      </c>
      <c r="AD234">
        <v>0</v>
      </c>
      <c r="AE234">
        <v>9.1999999999999993</v>
      </c>
      <c r="AF234">
        <v>0</v>
      </c>
      <c r="AG234">
        <v>0</v>
      </c>
      <c r="AH234">
        <v>4.048</v>
      </c>
      <c r="AI234">
        <v>4.048</v>
      </c>
      <c r="AJ234">
        <v>0.2</v>
      </c>
      <c r="AK234" t="s">
        <v>827</v>
      </c>
      <c r="AL234" t="s">
        <v>1537</v>
      </c>
      <c r="AN234">
        <v>87.5</v>
      </c>
      <c r="AO234">
        <f>Source1718[[#This Row],[TotalFTES]]*525/Source1718[[#This Row],[TotalScheduledHours]]</f>
        <v>24.287999999999997</v>
      </c>
    </row>
    <row r="235" spans="1:41" x14ac:dyDescent="0.25">
      <c r="A235" t="s">
        <v>1769</v>
      </c>
      <c r="B235" t="s">
        <v>32</v>
      </c>
      <c r="C235" t="s">
        <v>92</v>
      </c>
      <c r="D235" t="s">
        <v>93</v>
      </c>
      <c r="E235">
        <v>81447</v>
      </c>
      <c r="F235" t="s">
        <v>99</v>
      </c>
      <c r="G235">
        <v>3349</v>
      </c>
      <c r="H235">
        <v>502</v>
      </c>
      <c r="I235" t="s">
        <v>291</v>
      </c>
      <c r="J235" t="s">
        <v>35</v>
      </c>
      <c r="K235" t="s">
        <v>44</v>
      </c>
      <c r="L235" t="s">
        <v>45</v>
      </c>
      <c r="M235">
        <v>1200</v>
      </c>
      <c r="N235">
        <v>1305</v>
      </c>
      <c r="O235" t="s">
        <v>49</v>
      </c>
      <c r="P235">
        <v>721</v>
      </c>
      <c r="Q235" t="s">
        <v>51</v>
      </c>
      <c r="R235">
        <v>1</v>
      </c>
      <c r="S235" s="1">
        <v>42966</v>
      </c>
      <c r="T235" s="1">
        <v>43091</v>
      </c>
      <c r="U235" t="s">
        <v>457</v>
      </c>
      <c r="V235" t="s">
        <v>39</v>
      </c>
      <c r="W235">
        <v>60</v>
      </c>
      <c r="X235">
        <v>35</v>
      </c>
      <c r="Y235">
        <v>100</v>
      </c>
      <c r="Z235">
        <v>35</v>
      </c>
      <c r="AD235">
        <v>0</v>
      </c>
      <c r="AE235">
        <v>35</v>
      </c>
      <c r="AF235">
        <v>0</v>
      </c>
      <c r="AG235">
        <v>0</v>
      </c>
      <c r="AH235">
        <v>2.7589999999999999</v>
      </c>
      <c r="AI235">
        <v>2.7589999999999999</v>
      </c>
      <c r="AJ235">
        <v>0.2</v>
      </c>
      <c r="AK235" t="s">
        <v>894</v>
      </c>
      <c r="AL235" t="s">
        <v>1126</v>
      </c>
      <c r="AN235">
        <v>89.7</v>
      </c>
      <c r="AO235">
        <f>Source1718[[#This Row],[TotalFTES]]*525/Source1718[[#This Row],[TotalScheduledHours]]</f>
        <v>16.147993311036789</v>
      </c>
    </row>
    <row r="236" spans="1:41" x14ac:dyDescent="0.25">
      <c r="A236" t="s">
        <v>1769</v>
      </c>
      <c r="B236" t="s">
        <v>32</v>
      </c>
      <c r="C236" t="s">
        <v>92</v>
      </c>
      <c r="D236" t="s">
        <v>93</v>
      </c>
      <c r="E236">
        <v>80789</v>
      </c>
      <c r="F236" t="s">
        <v>99</v>
      </c>
      <c r="G236">
        <v>3566</v>
      </c>
      <c r="H236">
        <v>502</v>
      </c>
      <c r="I236" t="s">
        <v>292</v>
      </c>
      <c r="J236" t="s">
        <v>35</v>
      </c>
      <c r="K236" t="s">
        <v>44</v>
      </c>
      <c r="L236" t="s">
        <v>45</v>
      </c>
      <c r="M236">
        <v>1200</v>
      </c>
      <c r="N236">
        <v>1305</v>
      </c>
      <c r="O236" t="s">
        <v>49</v>
      </c>
      <c r="P236">
        <v>725</v>
      </c>
      <c r="Q236" t="s">
        <v>51</v>
      </c>
      <c r="R236">
        <v>1</v>
      </c>
      <c r="S236" s="1">
        <v>42966</v>
      </c>
      <c r="T236" s="1">
        <v>43091</v>
      </c>
      <c r="U236" t="s">
        <v>455</v>
      </c>
      <c r="V236" t="s">
        <v>39</v>
      </c>
      <c r="W236">
        <v>64</v>
      </c>
      <c r="X236">
        <v>57</v>
      </c>
      <c r="Y236">
        <v>100</v>
      </c>
      <c r="Z236">
        <v>57</v>
      </c>
      <c r="AD236">
        <v>0</v>
      </c>
      <c r="AE236">
        <v>57</v>
      </c>
      <c r="AF236">
        <v>0</v>
      </c>
      <c r="AG236">
        <v>0</v>
      </c>
      <c r="AH236">
        <v>2.5289999999999999</v>
      </c>
      <c r="AI236">
        <v>2.5289999999999999</v>
      </c>
      <c r="AJ236">
        <v>0.2</v>
      </c>
      <c r="AK236" t="s">
        <v>894</v>
      </c>
      <c r="AL236" t="s">
        <v>957</v>
      </c>
      <c r="AN236">
        <v>89.7</v>
      </c>
      <c r="AO236">
        <f>Source1718[[#This Row],[TotalFTES]]*525/Source1718[[#This Row],[TotalScheduledHours]]</f>
        <v>14.801839464882942</v>
      </c>
    </row>
    <row r="237" spans="1:41" x14ac:dyDescent="0.25">
      <c r="A237" t="s">
        <v>1769</v>
      </c>
      <c r="B237" t="s">
        <v>32</v>
      </c>
      <c r="C237" t="s">
        <v>92</v>
      </c>
      <c r="D237" t="s">
        <v>93</v>
      </c>
      <c r="E237">
        <v>83043</v>
      </c>
      <c r="F237" t="s">
        <v>99</v>
      </c>
      <c r="G237">
        <v>3567</v>
      </c>
      <c r="H237">
        <v>201</v>
      </c>
      <c r="I237" t="s">
        <v>293</v>
      </c>
      <c r="J237" t="s">
        <v>35</v>
      </c>
      <c r="K237" t="s">
        <v>44</v>
      </c>
      <c r="L237" t="s">
        <v>520</v>
      </c>
      <c r="M237" t="s">
        <v>715</v>
      </c>
      <c r="N237" t="s">
        <v>716</v>
      </c>
      <c r="O237" t="s">
        <v>539</v>
      </c>
      <c r="P237" t="s">
        <v>732</v>
      </c>
      <c r="Q237" t="s">
        <v>47</v>
      </c>
      <c r="R237">
        <v>1</v>
      </c>
      <c r="S237" s="1">
        <v>42966</v>
      </c>
      <c r="T237" s="1">
        <v>43091</v>
      </c>
      <c r="U237" t="s">
        <v>1538</v>
      </c>
      <c r="V237" t="s">
        <v>39</v>
      </c>
      <c r="W237">
        <v>115</v>
      </c>
      <c r="X237">
        <v>38</v>
      </c>
      <c r="Y237">
        <v>300</v>
      </c>
      <c r="Z237">
        <v>12.666700000000001</v>
      </c>
      <c r="AD237">
        <v>0</v>
      </c>
      <c r="AE237">
        <v>12.666700000000001</v>
      </c>
      <c r="AF237">
        <v>0</v>
      </c>
      <c r="AG237">
        <v>0</v>
      </c>
      <c r="AH237">
        <v>3.0339999999999998</v>
      </c>
      <c r="AI237">
        <v>3.0339999999999998</v>
      </c>
      <c r="AJ237">
        <v>0.2</v>
      </c>
      <c r="AK237" t="s">
        <v>923</v>
      </c>
      <c r="AL237" t="s">
        <v>1539</v>
      </c>
      <c r="AN237">
        <v>179.4</v>
      </c>
      <c r="AO237">
        <f>Source1718[[#This Row],[TotalFTES]]*525/Source1718[[#This Row],[TotalScheduledHours]]</f>
        <v>8.8787625418060188</v>
      </c>
    </row>
    <row r="238" spans="1:41" x14ac:dyDescent="0.25">
      <c r="A238" t="s">
        <v>1769</v>
      </c>
      <c r="B238" t="s">
        <v>32</v>
      </c>
      <c r="C238" t="s">
        <v>92</v>
      </c>
      <c r="D238" t="s">
        <v>93</v>
      </c>
      <c r="E238">
        <v>82947</v>
      </c>
      <c r="F238" t="s">
        <v>99</v>
      </c>
      <c r="G238">
        <v>3567</v>
      </c>
      <c r="H238">
        <v>301</v>
      </c>
      <c r="I238" t="s">
        <v>293</v>
      </c>
      <c r="J238" t="s">
        <v>35</v>
      </c>
      <c r="K238" t="s">
        <v>44</v>
      </c>
      <c r="L238" t="s">
        <v>655</v>
      </c>
      <c r="M238" t="s">
        <v>1540</v>
      </c>
      <c r="N238" t="s">
        <v>1541</v>
      </c>
      <c r="O238" t="s">
        <v>529</v>
      </c>
      <c r="P238" t="s">
        <v>1542</v>
      </c>
      <c r="Q238" t="s">
        <v>97</v>
      </c>
      <c r="R238">
        <v>1</v>
      </c>
      <c r="S238" s="1">
        <v>42966</v>
      </c>
      <c r="T238" s="1">
        <v>43091</v>
      </c>
      <c r="U238" t="s">
        <v>1543</v>
      </c>
      <c r="V238" t="s">
        <v>39</v>
      </c>
      <c r="W238">
        <v>130</v>
      </c>
      <c r="X238">
        <v>125</v>
      </c>
      <c r="Y238">
        <v>100</v>
      </c>
      <c r="Z238">
        <v>125</v>
      </c>
      <c r="AD238">
        <v>0</v>
      </c>
      <c r="AE238">
        <v>125</v>
      </c>
      <c r="AF238">
        <v>0</v>
      </c>
      <c r="AG238">
        <v>0</v>
      </c>
      <c r="AH238">
        <v>3.71</v>
      </c>
      <c r="AI238">
        <v>3.71</v>
      </c>
      <c r="AJ238">
        <v>4.5999999999999999E-2</v>
      </c>
      <c r="AK238" t="s">
        <v>1544</v>
      </c>
      <c r="AL238" t="s">
        <v>1545</v>
      </c>
      <c r="AN238">
        <v>175</v>
      </c>
      <c r="AO238">
        <f>Source1718[[#This Row],[TotalFTES]]*525/Source1718[[#This Row],[TotalScheduledHours]]</f>
        <v>11.13</v>
      </c>
    </row>
    <row r="239" spans="1:41" x14ac:dyDescent="0.25">
      <c r="A239" t="s">
        <v>1769</v>
      </c>
      <c r="B239" t="s">
        <v>32</v>
      </c>
      <c r="C239" t="s">
        <v>92</v>
      </c>
      <c r="D239" t="s">
        <v>93</v>
      </c>
      <c r="E239">
        <v>82490</v>
      </c>
      <c r="F239" t="s">
        <v>99</v>
      </c>
      <c r="G239">
        <v>3567</v>
      </c>
      <c r="H239">
        <v>303</v>
      </c>
      <c r="I239" t="s">
        <v>293</v>
      </c>
      <c r="J239" t="s">
        <v>76</v>
      </c>
      <c r="K239" t="s">
        <v>44</v>
      </c>
      <c r="L239" t="s">
        <v>45</v>
      </c>
      <c r="M239">
        <v>1715</v>
      </c>
      <c r="N239">
        <v>1820</v>
      </c>
      <c r="O239" t="s">
        <v>399</v>
      </c>
      <c r="P239">
        <v>204</v>
      </c>
      <c r="Q239" t="s">
        <v>97</v>
      </c>
      <c r="R239">
        <v>1</v>
      </c>
      <c r="S239" s="1">
        <v>42966</v>
      </c>
      <c r="T239" s="1">
        <v>43091</v>
      </c>
      <c r="U239" t="s">
        <v>959</v>
      </c>
      <c r="V239" t="s">
        <v>39</v>
      </c>
      <c r="W239">
        <v>115</v>
      </c>
      <c r="X239">
        <v>51</v>
      </c>
      <c r="Y239">
        <v>100</v>
      </c>
      <c r="Z239">
        <v>51</v>
      </c>
      <c r="AD239">
        <v>0</v>
      </c>
      <c r="AE239">
        <v>51</v>
      </c>
      <c r="AF239">
        <v>0</v>
      </c>
      <c r="AG239">
        <v>0</v>
      </c>
      <c r="AH239">
        <v>2.0960000000000001</v>
      </c>
      <c r="AI239">
        <v>2.0960000000000001</v>
      </c>
      <c r="AJ239">
        <v>0.2</v>
      </c>
      <c r="AK239" t="s">
        <v>934</v>
      </c>
      <c r="AL239" t="s">
        <v>1532</v>
      </c>
      <c r="AN239">
        <v>89.7</v>
      </c>
      <c r="AO239">
        <f>Source1718[[#This Row],[TotalFTES]]*525/Source1718[[#This Row],[TotalScheduledHours]]</f>
        <v>12.267558528428093</v>
      </c>
    </row>
    <row r="240" spans="1:41" x14ac:dyDescent="0.25">
      <c r="A240" t="s">
        <v>1769</v>
      </c>
      <c r="B240" t="s">
        <v>32</v>
      </c>
      <c r="C240" t="s">
        <v>92</v>
      </c>
      <c r="D240" t="s">
        <v>93</v>
      </c>
      <c r="E240">
        <v>82025</v>
      </c>
      <c r="F240" t="s">
        <v>99</v>
      </c>
      <c r="G240">
        <v>3567</v>
      </c>
      <c r="H240">
        <v>401</v>
      </c>
      <c r="I240" t="s">
        <v>293</v>
      </c>
      <c r="J240" t="s">
        <v>35</v>
      </c>
      <c r="K240" t="s">
        <v>44</v>
      </c>
      <c r="L240" t="s">
        <v>72</v>
      </c>
      <c r="M240">
        <v>1520</v>
      </c>
      <c r="N240">
        <v>1735</v>
      </c>
      <c r="O240" t="s">
        <v>55</v>
      </c>
      <c r="P240">
        <v>602</v>
      </c>
      <c r="Q240" t="s">
        <v>56</v>
      </c>
      <c r="R240">
        <v>1</v>
      </c>
      <c r="S240" s="1">
        <v>42966</v>
      </c>
      <c r="T240" s="1">
        <v>43091</v>
      </c>
      <c r="U240" t="s">
        <v>379</v>
      </c>
      <c r="V240" t="s">
        <v>39</v>
      </c>
      <c r="W240">
        <v>0</v>
      </c>
      <c r="X240">
        <v>0</v>
      </c>
      <c r="Y240">
        <v>360</v>
      </c>
      <c r="Z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K240" t="s">
        <v>960</v>
      </c>
      <c r="AL240" t="s">
        <v>1163</v>
      </c>
      <c r="AN240">
        <v>85</v>
      </c>
      <c r="AO240">
        <f>Source1718[[#This Row],[TotalFTES]]*525/Source1718[[#This Row],[TotalScheduledHours]]</f>
        <v>0</v>
      </c>
    </row>
    <row r="241" spans="1:41" x14ac:dyDescent="0.25">
      <c r="A241" t="s">
        <v>1769</v>
      </c>
      <c r="B241" t="s">
        <v>32</v>
      </c>
      <c r="C241" t="s">
        <v>92</v>
      </c>
      <c r="D241" t="s">
        <v>93</v>
      </c>
      <c r="E241">
        <v>82268</v>
      </c>
      <c r="F241" t="s">
        <v>99</v>
      </c>
      <c r="G241">
        <v>3567</v>
      </c>
      <c r="H241">
        <v>501</v>
      </c>
      <c r="I241" t="s">
        <v>293</v>
      </c>
      <c r="J241" t="s">
        <v>35</v>
      </c>
      <c r="K241" t="s">
        <v>44</v>
      </c>
      <c r="L241" t="s">
        <v>45</v>
      </c>
      <c r="M241">
        <v>1200</v>
      </c>
      <c r="N241">
        <v>1305</v>
      </c>
      <c r="O241" t="s">
        <v>49</v>
      </c>
      <c r="P241">
        <v>624</v>
      </c>
      <c r="Q241" t="s">
        <v>51</v>
      </c>
      <c r="R241">
        <v>1</v>
      </c>
      <c r="S241" s="1">
        <v>42966</v>
      </c>
      <c r="T241" s="1">
        <v>43091</v>
      </c>
      <c r="U241" t="s">
        <v>394</v>
      </c>
      <c r="V241" t="s">
        <v>39</v>
      </c>
      <c r="W241">
        <v>101</v>
      </c>
      <c r="X241">
        <v>37</v>
      </c>
      <c r="Y241">
        <v>100</v>
      </c>
      <c r="Z241">
        <v>37</v>
      </c>
      <c r="AD241">
        <v>0</v>
      </c>
      <c r="AE241">
        <v>37</v>
      </c>
      <c r="AF241">
        <v>0</v>
      </c>
      <c r="AG241">
        <v>15</v>
      </c>
      <c r="AH241">
        <v>2.93</v>
      </c>
      <c r="AI241">
        <v>2.93</v>
      </c>
      <c r="AJ241">
        <v>0.2</v>
      </c>
      <c r="AK241" t="s">
        <v>894</v>
      </c>
      <c r="AL241" t="s">
        <v>998</v>
      </c>
      <c r="AN241">
        <v>89.7</v>
      </c>
      <c r="AO241">
        <f>Source1718[[#This Row],[TotalFTES]]*525/Source1718[[#This Row],[TotalScheduledHours]]</f>
        <v>17.148829431438127</v>
      </c>
    </row>
    <row r="242" spans="1:41" x14ac:dyDescent="0.25">
      <c r="A242" t="s">
        <v>1769</v>
      </c>
      <c r="B242" t="s">
        <v>32</v>
      </c>
      <c r="C242" t="s">
        <v>92</v>
      </c>
      <c r="D242" t="s">
        <v>93</v>
      </c>
      <c r="E242">
        <v>82941</v>
      </c>
      <c r="F242" t="s">
        <v>99</v>
      </c>
      <c r="G242">
        <v>3568</v>
      </c>
      <c r="H242">
        <v>301</v>
      </c>
      <c r="I242" t="s">
        <v>294</v>
      </c>
      <c r="J242" t="s">
        <v>35</v>
      </c>
      <c r="K242" t="s">
        <v>44</v>
      </c>
      <c r="L242" t="s">
        <v>284</v>
      </c>
      <c r="M242">
        <v>1225</v>
      </c>
      <c r="N242">
        <v>1440</v>
      </c>
      <c r="O242" t="s">
        <v>399</v>
      </c>
      <c r="P242">
        <v>309</v>
      </c>
      <c r="Q242" t="s">
        <v>97</v>
      </c>
      <c r="R242">
        <v>1</v>
      </c>
      <c r="S242" s="1">
        <v>42966</v>
      </c>
      <c r="T242" s="1">
        <v>43091</v>
      </c>
      <c r="U242" t="s">
        <v>437</v>
      </c>
      <c r="V242" t="s">
        <v>39</v>
      </c>
      <c r="W242">
        <v>124</v>
      </c>
      <c r="X242">
        <v>120</v>
      </c>
      <c r="Y242">
        <v>100</v>
      </c>
      <c r="Z242">
        <v>120</v>
      </c>
      <c r="AD242">
        <v>0</v>
      </c>
      <c r="AE242">
        <v>120</v>
      </c>
      <c r="AF242">
        <v>0</v>
      </c>
      <c r="AG242">
        <v>0</v>
      </c>
      <c r="AH242">
        <v>3.6429999999999998</v>
      </c>
      <c r="AI242">
        <v>3.6429999999999998</v>
      </c>
      <c r="AJ242">
        <v>0.2</v>
      </c>
      <c r="AK242" t="s">
        <v>932</v>
      </c>
      <c r="AL242" t="s">
        <v>1531</v>
      </c>
      <c r="AN242">
        <v>85</v>
      </c>
      <c r="AO242">
        <f>Source1718[[#This Row],[TotalFTES]]*525/Source1718[[#This Row],[TotalScheduledHours]]</f>
        <v>22.500882352941176</v>
      </c>
    </row>
    <row r="243" spans="1:41" x14ac:dyDescent="0.25">
      <c r="A243" t="s">
        <v>1769</v>
      </c>
      <c r="B243" t="s">
        <v>32</v>
      </c>
      <c r="C243" t="s">
        <v>92</v>
      </c>
      <c r="D243" t="s">
        <v>93</v>
      </c>
      <c r="E243">
        <v>82377</v>
      </c>
      <c r="F243" t="s">
        <v>99</v>
      </c>
      <c r="G243">
        <v>3569</v>
      </c>
      <c r="H243">
        <v>401</v>
      </c>
      <c r="I243" t="s">
        <v>295</v>
      </c>
      <c r="J243" t="s">
        <v>35</v>
      </c>
      <c r="K243" t="s">
        <v>44</v>
      </c>
      <c r="L243" t="s">
        <v>189</v>
      </c>
      <c r="M243">
        <v>1520</v>
      </c>
      <c r="N243">
        <v>1735</v>
      </c>
      <c r="O243" t="s">
        <v>55</v>
      </c>
      <c r="P243">
        <v>803</v>
      </c>
      <c r="Q243" t="s">
        <v>56</v>
      </c>
      <c r="R243">
        <v>1</v>
      </c>
      <c r="S243" s="1">
        <v>42966</v>
      </c>
      <c r="T243" s="1">
        <v>43091</v>
      </c>
      <c r="U243" t="s">
        <v>446</v>
      </c>
      <c r="V243" t="s">
        <v>39</v>
      </c>
      <c r="W243">
        <v>71</v>
      </c>
      <c r="X243">
        <v>29</v>
      </c>
      <c r="Y243">
        <v>500</v>
      </c>
      <c r="Z243">
        <v>5.8</v>
      </c>
      <c r="AD243">
        <v>0</v>
      </c>
      <c r="AE243">
        <v>5.8</v>
      </c>
      <c r="AF243">
        <v>0</v>
      </c>
      <c r="AG243">
        <v>0</v>
      </c>
      <c r="AH243">
        <v>2.786</v>
      </c>
      <c r="AI243">
        <v>2.786</v>
      </c>
      <c r="AJ243">
        <v>0.2</v>
      </c>
      <c r="AK243" t="s">
        <v>960</v>
      </c>
      <c r="AL243" t="s">
        <v>890</v>
      </c>
      <c r="AN243">
        <v>87.5</v>
      </c>
      <c r="AO243">
        <f>Source1718[[#This Row],[TotalFTES]]*525/Source1718[[#This Row],[TotalScheduledHours]]</f>
        <v>16.716000000000001</v>
      </c>
    </row>
    <row r="244" spans="1:41" x14ac:dyDescent="0.25">
      <c r="A244" t="s">
        <v>1769</v>
      </c>
      <c r="B244" t="s">
        <v>32</v>
      </c>
      <c r="C244" t="s">
        <v>92</v>
      </c>
      <c r="D244" t="s">
        <v>93</v>
      </c>
      <c r="E244">
        <v>82348</v>
      </c>
      <c r="F244" t="s">
        <v>99</v>
      </c>
      <c r="G244">
        <v>3569</v>
      </c>
      <c r="H244">
        <v>501</v>
      </c>
      <c r="I244" t="s">
        <v>295</v>
      </c>
      <c r="J244" t="s">
        <v>35</v>
      </c>
      <c r="K244" t="s">
        <v>44</v>
      </c>
      <c r="L244" t="s">
        <v>45</v>
      </c>
      <c r="M244">
        <v>1200</v>
      </c>
      <c r="N244">
        <v>1305</v>
      </c>
      <c r="O244" t="s">
        <v>49</v>
      </c>
      <c r="P244">
        <v>719</v>
      </c>
      <c r="Q244" t="s">
        <v>51</v>
      </c>
      <c r="R244">
        <v>1</v>
      </c>
      <c r="S244" s="1">
        <v>42966</v>
      </c>
      <c r="T244" s="1">
        <v>43091</v>
      </c>
      <c r="U244" t="s">
        <v>489</v>
      </c>
      <c r="V244" t="s">
        <v>39</v>
      </c>
      <c r="W244">
        <v>60</v>
      </c>
      <c r="X244">
        <v>22</v>
      </c>
      <c r="Y244">
        <v>100</v>
      </c>
      <c r="Z244">
        <v>22</v>
      </c>
      <c r="AD244">
        <v>0</v>
      </c>
      <c r="AE244">
        <v>22</v>
      </c>
      <c r="AF244">
        <v>0</v>
      </c>
      <c r="AG244">
        <v>0</v>
      </c>
      <c r="AH244">
        <v>1.821</v>
      </c>
      <c r="AI244">
        <v>1.821</v>
      </c>
      <c r="AJ244">
        <v>0.2</v>
      </c>
      <c r="AK244" t="s">
        <v>894</v>
      </c>
      <c r="AL244" t="s">
        <v>963</v>
      </c>
      <c r="AN244">
        <v>89.7</v>
      </c>
      <c r="AO244">
        <f>Source1718[[#This Row],[TotalFTES]]*525/Source1718[[#This Row],[TotalScheduledHours]]</f>
        <v>10.658026755852843</v>
      </c>
    </row>
    <row r="245" spans="1:41" x14ac:dyDescent="0.25">
      <c r="A245" t="s">
        <v>1769</v>
      </c>
      <c r="B245" t="s">
        <v>32</v>
      </c>
      <c r="C245" t="s">
        <v>92</v>
      </c>
      <c r="D245" t="s">
        <v>93</v>
      </c>
      <c r="E245">
        <v>82207</v>
      </c>
      <c r="F245" t="s">
        <v>99</v>
      </c>
      <c r="G245">
        <v>3584</v>
      </c>
      <c r="H245">
        <v>401</v>
      </c>
      <c r="I245" t="s">
        <v>296</v>
      </c>
      <c r="J245" t="s">
        <v>35</v>
      </c>
      <c r="K245" t="s">
        <v>44</v>
      </c>
      <c r="L245" t="s">
        <v>72</v>
      </c>
      <c r="M245">
        <v>1230</v>
      </c>
      <c r="N245">
        <v>1445</v>
      </c>
      <c r="O245" t="s">
        <v>55</v>
      </c>
      <c r="P245">
        <v>501</v>
      </c>
      <c r="Q245" t="s">
        <v>56</v>
      </c>
      <c r="R245">
        <v>1</v>
      </c>
      <c r="S245" s="1">
        <v>42966</v>
      </c>
      <c r="T245" s="1">
        <v>43091</v>
      </c>
      <c r="U245" t="s">
        <v>962</v>
      </c>
      <c r="V245" t="s">
        <v>39</v>
      </c>
      <c r="W245">
        <v>142</v>
      </c>
      <c r="X245">
        <v>100</v>
      </c>
      <c r="Y245">
        <v>500</v>
      </c>
      <c r="Z245">
        <v>20</v>
      </c>
      <c r="AD245">
        <v>0</v>
      </c>
      <c r="AE245">
        <v>20</v>
      </c>
      <c r="AF245">
        <v>0</v>
      </c>
      <c r="AG245">
        <v>0</v>
      </c>
      <c r="AH245">
        <v>5.2290000000000001</v>
      </c>
      <c r="AI245">
        <v>5.2290000000000001</v>
      </c>
      <c r="AJ245">
        <v>0.2</v>
      </c>
      <c r="AK245" t="s">
        <v>827</v>
      </c>
      <c r="AL245" t="s">
        <v>1546</v>
      </c>
      <c r="AN245">
        <v>85</v>
      </c>
      <c r="AO245">
        <f>Source1718[[#This Row],[TotalFTES]]*525/Source1718[[#This Row],[TotalScheduledHours]]</f>
        <v>32.296764705882353</v>
      </c>
    </row>
    <row r="246" spans="1:41" x14ac:dyDescent="0.25">
      <c r="A246" t="s">
        <v>1769</v>
      </c>
      <c r="B246" t="s">
        <v>32</v>
      </c>
      <c r="C246" t="s">
        <v>92</v>
      </c>
      <c r="D246" t="s">
        <v>93</v>
      </c>
      <c r="E246">
        <v>80790</v>
      </c>
      <c r="F246" t="s">
        <v>99</v>
      </c>
      <c r="G246">
        <v>3584</v>
      </c>
      <c r="H246">
        <v>504</v>
      </c>
      <c r="I246" t="s">
        <v>296</v>
      </c>
      <c r="J246" t="s">
        <v>35</v>
      </c>
      <c r="K246" t="s">
        <v>44</v>
      </c>
      <c r="L246" t="s">
        <v>45</v>
      </c>
      <c r="M246">
        <v>1200</v>
      </c>
      <c r="N246">
        <v>1305</v>
      </c>
      <c r="O246" t="s">
        <v>49</v>
      </c>
      <c r="P246">
        <v>418</v>
      </c>
      <c r="Q246" t="s">
        <v>51</v>
      </c>
      <c r="R246">
        <v>1</v>
      </c>
      <c r="S246" s="1">
        <v>42966</v>
      </c>
      <c r="T246" s="1">
        <v>43091</v>
      </c>
      <c r="U246" t="s">
        <v>500</v>
      </c>
      <c r="V246" t="s">
        <v>39</v>
      </c>
      <c r="W246">
        <v>80</v>
      </c>
      <c r="X246">
        <v>70</v>
      </c>
      <c r="Y246">
        <v>100</v>
      </c>
      <c r="Z246">
        <v>70</v>
      </c>
      <c r="AD246">
        <v>0</v>
      </c>
      <c r="AE246">
        <v>70</v>
      </c>
      <c r="AF246">
        <v>0</v>
      </c>
      <c r="AG246">
        <v>0</v>
      </c>
      <c r="AH246">
        <v>2.2010000000000001</v>
      </c>
      <c r="AI246">
        <v>2.2010000000000001</v>
      </c>
      <c r="AJ246">
        <v>0.2</v>
      </c>
      <c r="AK246" t="s">
        <v>894</v>
      </c>
      <c r="AL246" t="s">
        <v>1085</v>
      </c>
      <c r="AN246">
        <v>89.7</v>
      </c>
      <c r="AO246">
        <f>Source1718[[#This Row],[TotalFTES]]*525/Source1718[[#This Row],[TotalScheduledHours]]</f>
        <v>12.882107023411372</v>
      </c>
    </row>
    <row r="247" spans="1:41" x14ac:dyDescent="0.25">
      <c r="A247" t="s">
        <v>1769</v>
      </c>
      <c r="B247" t="s">
        <v>32</v>
      </c>
      <c r="C247" t="s">
        <v>92</v>
      </c>
      <c r="D247" t="s">
        <v>93</v>
      </c>
      <c r="E247">
        <v>81704</v>
      </c>
      <c r="F247" t="s">
        <v>99</v>
      </c>
      <c r="G247">
        <v>3787</v>
      </c>
      <c r="H247">
        <v>501</v>
      </c>
      <c r="I247" t="s">
        <v>297</v>
      </c>
      <c r="J247" t="s">
        <v>35</v>
      </c>
      <c r="K247" t="s">
        <v>44</v>
      </c>
      <c r="L247" t="s">
        <v>45</v>
      </c>
      <c r="M247">
        <v>1200</v>
      </c>
      <c r="N247">
        <v>1305</v>
      </c>
      <c r="O247" t="s">
        <v>49</v>
      </c>
      <c r="P247">
        <v>724</v>
      </c>
      <c r="Q247" t="s">
        <v>51</v>
      </c>
      <c r="R247">
        <v>1</v>
      </c>
      <c r="S247" s="1">
        <v>42966</v>
      </c>
      <c r="T247" s="1">
        <v>43091</v>
      </c>
      <c r="U247" t="s">
        <v>460</v>
      </c>
      <c r="V247" t="s">
        <v>39</v>
      </c>
      <c r="W247">
        <v>145</v>
      </c>
      <c r="X247">
        <v>77</v>
      </c>
      <c r="Y247">
        <v>80</v>
      </c>
      <c r="Z247">
        <v>96.25</v>
      </c>
      <c r="AD247">
        <v>0</v>
      </c>
      <c r="AE247">
        <v>96.25</v>
      </c>
      <c r="AF247">
        <v>0</v>
      </c>
      <c r="AG247">
        <v>0</v>
      </c>
      <c r="AH247">
        <v>4.133</v>
      </c>
      <c r="AI247">
        <v>4.133</v>
      </c>
      <c r="AJ247">
        <v>0.2</v>
      </c>
      <c r="AK247" t="s">
        <v>894</v>
      </c>
      <c r="AL247" t="s">
        <v>964</v>
      </c>
      <c r="AN247">
        <v>89.7</v>
      </c>
      <c r="AO247">
        <f>Source1718[[#This Row],[TotalFTES]]*525/Source1718[[#This Row],[TotalScheduledHours]]</f>
        <v>24.189799331103675</v>
      </c>
    </row>
    <row r="248" spans="1:41" x14ac:dyDescent="0.25">
      <c r="A248" t="s">
        <v>1769</v>
      </c>
      <c r="B248" t="s">
        <v>32</v>
      </c>
      <c r="C248" t="s">
        <v>92</v>
      </c>
      <c r="D248" t="s">
        <v>93</v>
      </c>
      <c r="E248">
        <v>82502</v>
      </c>
      <c r="F248" t="s">
        <v>99</v>
      </c>
      <c r="G248">
        <v>3788</v>
      </c>
      <c r="H248">
        <v>401</v>
      </c>
      <c r="I248" t="s">
        <v>373</v>
      </c>
      <c r="J248" t="s">
        <v>35</v>
      </c>
      <c r="K248" t="s">
        <v>44</v>
      </c>
      <c r="L248" t="s">
        <v>72</v>
      </c>
      <c r="M248">
        <v>1320</v>
      </c>
      <c r="N248">
        <v>1535</v>
      </c>
      <c r="O248" t="s">
        <v>55</v>
      </c>
      <c r="P248">
        <v>801</v>
      </c>
      <c r="Q248" t="s">
        <v>56</v>
      </c>
      <c r="R248">
        <v>1</v>
      </c>
      <c r="S248" s="1">
        <v>42966</v>
      </c>
      <c r="T248" s="1">
        <v>43091</v>
      </c>
      <c r="U248" t="s">
        <v>453</v>
      </c>
      <c r="V248" t="s">
        <v>39</v>
      </c>
      <c r="W248">
        <v>87</v>
      </c>
      <c r="X248">
        <v>25</v>
      </c>
      <c r="Y248">
        <v>500</v>
      </c>
      <c r="Z248">
        <v>5</v>
      </c>
      <c r="AD248">
        <v>0</v>
      </c>
      <c r="AE248">
        <v>5</v>
      </c>
      <c r="AF248">
        <v>0</v>
      </c>
      <c r="AG248">
        <v>0</v>
      </c>
      <c r="AH248">
        <v>3.29</v>
      </c>
      <c r="AI248">
        <v>3.29</v>
      </c>
      <c r="AJ248">
        <v>0.2</v>
      </c>
      <c r="AK248" t="s">
        <v>914</v>
      </c>
      <c r="AL248" t="s">
        <v>1547</v>
      </c>
      <c r="AN248">
        <v>85</v>
      </c>
      <c r="AO248">
        <f>Source1718[[#This Row],[TotalFTES]]*525/Source1718[[#This Row],[TotalScheduledHours]]</f>
        <v>20.320588235294117</v>
      </c>
    </row>
    <row r="249" spans="1:41" x14ac:dyDescent="0.25">
      <c r="A249" t="s">
        <v>1769</v>
      </c>
      <c r="B249" t="s">
        <v>32</v>
      </c>
      <c r="C249" t="s">
        <v>92</v>
      </c>
      <c r="D249" t="s">
        <v>93</v>
      </c>
      <c r="E249">
        <v>82930</v>
      </c>
      <c r="F249" t="s">
        <v>99</v>
      </c>
      <c r="G249">
        <v>4006</v>
      </c>
      <c r="H249">
        <v>401</v>
      </c>
      <c r="I249" t="s">
        <v>298</v>
      </c>
      <c r="J249" t="s">
        <v>35</v>
      </c>
      <c r="K249" t="s">
        <v>44</v>
      </c>
      <c r="L249" t="s">
        <v>108</v>
      </c>
      <c r="M249">
        <v>1020</v>
      </c>
      <c r="N249">
        <v>1110</v>
      </c>
      <c r="O249" t="s">
        <v>55</v>
      </c>
      <c r="P249">
        <v>803</v>
      </c>
      <c r="Q249" t="s">
        <v>56</v>
      </c>
      <c r="R249">
        <v>1</v>
      </c>
      <c r="S249" s="1">
        <v>42966</v>
      </c>
      <c r="T249" s="1">
        <v>43091</v>
      </c>
      <c r="U249" t="s">
        <v>379</v>
      </c>
      <c r="V249" t="s">
        <v>39</v>
      </c>
      <c r="W249">
        <v>1</v>
      </c>
      <c r="X249">
        <v>1</v>
      </c>
      <c r="Y249">
        <v>500</v>
      </c>
      <c r="Z249">
        <v>0.2</v>
      </c>
      <c r="AD249">
        <v>0</v>
      </c>
      <c r="AE249">
        <v>0.2</v>
      </c>
      <c r="AF249">
        <v>0</v>
      </c>
      <c r="AG249">
        <v>0</v>
      </c>
      <c r="AH249">
        <v>0</v>
      </c>
      <c r="AI249">
        <v>0</v>
      </c>
      <c r="AK249" t="s">
        <v>1548</v>
      </c>
      <c r="AL249" t="s">
        <v>890</v>
      </c>
      <c r="AN249">
        <v>85</v>
      </c>
      <c r="AO249">
        <f>Source1718[[#This Row],[TotalFTES]]*525/Source1718[[#This Row],[TotalScheduledHours]]</f>
        <v>0</v>
      </c>
    </row>
    <row r="250" spans="1:41" x14ac:dyDescent="0.25">
      <c r="A250" t="s">
        <v>1769</v>
      </c>
      <c r="B250" t="s">
        <v>32</v>
      </c>
      <c r="C250" t="s">
        <v>92</v>
      </c>
      <c r="D250" t="s">
        <v>93</v>
      </c>
      <c r="E250">
        <v>80827</v>
      </c>
      <c r="F250" t="s">
        <v>99</v>
      </c>
      <c r="G250">
        <v>4006</v>
      </c>
      <c r="H250">
        <v>402</v>
      </c>
      <c r="I250" t="s">
        <v>298</v>
      </c>
      <c r="J250" t="s">
        <v>35</v>
      </c>
      <c r="K250" t="s">
        <v>44</v>
      </c>
      <c r="L250" t="s">
        <v>189</v>
      </c>
      <c r="M250">
        <v>1230</v>
      </c>
      <c r="N250">
        <v>1450</v>
      </c>
      <c r="O250" t="s">
        <v>55</v>
      </c>
      <c r="P250">
        <v>803</v>
      </c>
      <c r="Q250" t="s">
        <v>56</v>
      </c>
      <c r="R250">
        <v>1</v>
      </c>
      <c r="S250" s="1">
        <v>42966</v>
      </c>
      <c r="T250" s="1">
        <v>43091</v>
      </c>
      <c r="U250" t="s">
        <v>463</v>
      </c>
      <c r="V250" t="s">
        <v>39</v>
      </c>
      <c r="W250">
        <v>93</v>
      </c>
      <c r="X250">
        <v>38</v>
      </c>
      <c r="Y250">
        <v>500</v>
      </c>
      <c r="Z250">
        <v>7.6</v>
      </c>
      <c r="AD250">
        <v>0</v>
      </c>
      <c r="AE250">
        <v>7.6</v>
      </c>
      <c r="AF250">
        <v>0</v>
      </c>
      <c r="AG250">
        <v>0</v>
      </c>
      <c r="AH250">
        <v>3.371</v>
      </c>
      <c r="AI250">
        <v>3.371</v>
      </c>
      <c r="AJ250">
        <v>0.2</v>
      </c>
      <c r="AK250" t="s">
        <v>1512</v>
      </c>
      <c r="AL250" t="s">
        <v>890</v>
      </c>
      <c r="AN250">
        <v>91</v>
      </c>
      <c r="AO250">
        <f>Source1718[[#This Row],[TotalFTES]]*525/Source1718[[#This Row],[TotalScheduledHours]]</f>
        <v>19.448076923076925</v>
      </c>
    </row>
    <row r="251" spans="1:41" x14ac:dyDescent="0.25">
      <c r="A251" t="s">
        <v>1769</v>
      </c>
      <c r="B251" t="s">
        <v>32</v>
      </c>
      <c r="C251" t="s">
        <v>92</v>
      </c>
      <c r="D251" t="s">
        <v>93</v>
      </c>
      <c r="E251">
        <v>80989</v>
      </c>
      <c r="F251" t="s">
        <v>99</v>
      </c>
      <c r="G251">
        <v>4127</v>
      </c>
      <c r="H251">
        <v>401</v>
      </c>
      <c r="I251" t="s">
        <v>100</v>
      </c>
      <c r="J251" t="s">
        <v>73</v>
      </c>
      <c r="K251" t="s">
        <v>44</v>
      </c>
      <c r="L251" t="s">
        <v>74</v>
      </c>
      <c r="M251">
        <v>810</v>
      </c>
      <c r="N251">
        <v>1025</v>
      </c>
      <c r="O251" t="s">
        <v>55</v>
      </c>
      <c r="P251">
        <v>805</v>
      </c>
      <c r="Q251" t="s">
        <v>56</v>
      </c>
      <c r="R251">
        <v>1</v>
      </c>
      <c r="S251" s="1">
        <v>42966</v>
      </c>
      <c r="T251" s="1">
        <v>43091</v>
      </c>
      <c r="U251" t="s">
        <v>462</v>
      </c>
      <c r="V251" t="s">
        <v>39</v>
      </c>
      <c r="W251">
        <v>61</v>
      </c>
      <c r="X251">
        <v>26</v>
      </c>
      <c r="Y251">
        <v>500</v>
      </c>
      <c r="Z251">
        <v>5.2</v>
      </c>
      <c r="AD251">
        <v>0</v>
      </c>
      <c r="AE251">
        <v>5.2</v>
      </c>
      <c r="AF251">
        <v>0</v>
      </c>
      <c r="AG251">
        <v>0</v>
      </c>
      <c r="AH251">
        <v>1.0289999999999999</v>
      </c>
      <c r="AI251">
        <v>1.0289999999999999</v>
      </c>
      <c r="AJ251">
        <v>0.1</v>
      </c>
      <c r="AK251" t="s">
        <v>910</v>
      </c>
      <c r="AL251" t="s">
        <v>1549</v>
      </c>
      <c r="AN251">
        <v>40</v>
      </c>
      <c r="AO251">
        <f>Source1718[[#This Row],[TotalFTES]]*525/Source1718[[#This Row],[TotalScheduledHours]]</f>
        <v>13.505624999999998</v>
      </c>
    </row>
    <row r="252" spans="1:41" x14ac:dyDescent="0.25">
      <c r="A252" t="s">
        <v>1769</v>
      </c>
      <c r="B252" t="s">
        <v>32</v>
      </c>
      <c r="C252" t="s">
        <v>92</v>
      </c>
      <c r="D252" t="s">
        <v>93</v>
      </c>
      <c r="E252">
        <v>81090</v>
      </c>
      <c r="F252" t="s">
        <v>99</v>
      </c>
      <c r="G252">
        <v>4127</v>
      </c>
      <c r="H252">
        <v>402</v>
      </c>
      <c r="I252" t="s">
        <v>100</v>
      </c>
      <c r="J252" t="s">
        <v>73</v>
      </c>
      <c r="K252" t="s">
        <v>44</v>
      </c>
      <c r="L252" t="s">
        <v>48</v>
      </c>
      <c r="M252">
        <v>810</v>
      </c>
      <c r="N252">
        <v>1025</v>
      </c>
      <c r="O252" t="s">
        <v>55</v>
      </c>
      <c r="Q252" t="s">
        <v>56</v>
      </c>
      <c r="R252">
        <v>1</v>
      </c>
      <c r="S252" s="1">
        <v>42966</v>
      </c>
      <c r="T252" s="1">
        <v>43091</v>
      </c>
      <c r="U252" t="s">
        <v>465</v>
      </c>
      <c r="V252" t="s">
        <v>39</v>
      </c>
      <c r="W252">
        <v>90</v>
      </c>
      <c r="X252">
        <v>63</v>
      </c>
      <c r="Y252">
        <v>500</v>
      </c>
      <c r="Z252">
        <v>12.6</v>
      </c>
      <c r="AD252">
        <v>0</v>
      </c>
      <c r="AE252">
        <v>12.6</v>
      </c>
      <c r="AF252">
        <v>0</v>
      </c>
      <c r="AG252">
        <v>0</v>
      </c>
      <c r="AH252">
        <v>2.5670000000000002</v>
      </c>
      <c r="AI252">
        <v>2.5670000000000002</v>
      </c>
      <c r="AJ252">
        <v>0.1</v>
      </c>
      <c r="AK252" t="s">
        <v>910</v>
      </c>
      <c r="AL252" t="s">
        <v>829</v>
      </c>
      <c r="AN252">
        <v>40</v>
      </c>
      <c r="AO252">
        <f>Source1718[[#This Row],[TotalFTES]]*525/Source1718[[#This Row],[TotalScheduledHours]]</f>
        <v>33.691875000000003</v>
      </c>
    </row>
    <row r="253" spans="1:41" x14ac:dyDescent="0.25">
      <c r="A253" t="s">
        <v>1769</v>
      </c>
      <c r="B253" t="s">
        <v>32</v>
      </c>
      <c r="C253" t="s">
        <v>92</v>
      </c>
      <c r="D253" t="s">
        <v>93</v>
      </c>
      <c r="E253">
        <v>83061</v>
      </c>
      <c r="F253" t="s">
        <v>99</v>
      </c>
      <c r="G253">
        <v>4127</v>
      </c>
      <c r="H253">
        <v>403</v>
      </c>
      <c r="I253" t="s">
        <v>100</v>
      </c>
      <c r="J253" t="s">
        <v>73</v>
      </c>
      <c r="K253" t="s">
        <v>44</v>
      </c>
      <c r="L253" t="s">
        <v>74</v>
      </c>
      <c r="M253">
        <v>1040</v>
      </c>
      <c r="N253">
        <v>1255</v>
      </c>
      <c r="O253" t="s">
        <v>55</v>
      </c>
      <c r="Q253" t="s">
        <v>56</v>
      </c>
      <c r="R253">
        <v>1</v>
      </c>
      <c r="S253" s="1">
        <v>42966</v>
      </c>
      <c r="T253" s="1">
        <v>43091</v>
      </c>
      <c r="U253" t="s">
        <v>425</v>
      </c>
      <c r="V253" t="s">
        <v>39</v>
      </c>
      <c r="W253">
        <v>125</v>
      </c>
      <c r="X253">
        <v>66</v>
      </c>
      <c r="Y253">
        <v>500</v>
      </c>
      <c r="Z253">
        <v>13.2</v>
      </c>
      <c r="AD253">
        <v>0</v>
      </c>
      <c r="AE253">
        <v>13.2</v>
      </c>
      <c r="AF253">
        <v>0</v>
      </c>
      <c r="AG253">
        <v>0</v>
      </c>
      <c r="AH253">
        <v>3.343</v>
      </c>
      <c r="AI253">
        <v>3.343</v>
      </c>
      <c r="AJ253">
        <v>0.1</v>
      </c>
      <c r="AK253" t="s">
        <v>889</v>
      </c>
      <c r="AL253" t="s">
        <v>829</v>
      </c>
      <c r="AN253">
        <v>40</v>
      </c>
      <c r="AO253">
        <f>Source1718[[#This Row],[TotalFTES]]*525/Source1718[[#This Row],[TotalScheduledHours]]</f>
        <v>43.876874999999998</v>
      </c>
    </row>
    <row r="254" spans="1:41" x14ac:dyDescent="0.25">
      <c r="A254" t="s">
        <v>1769</v>
      </c>
      <c r="B254" t="s">
        <v>32</v>
      </c>
      <c r="C254" t="s">
        <v>92</v>
      </c>
      <c r="D254" t="s">
        <v>93</v>
      </c>
      <c r="E254">
        <v>83062</v>
      </c>
      <c r="F254" t="s">
        <v>99</v>
      </c>
      <c r="G254">
        <v>4127</v>
      </c>
      <c r="H254">
        <v>404</v>
      </c>
      <c r="I254" t="s">
        <v>100</v>
      </c>
      <c r="J254" t="s">
        <v>73</v>
      </c>
      <c r="K254" t="s">
        <v>44</v>
      </c>
      <c r="L254" t="s">
        <v>48</v>
      </c>
      <c r="M254">
        <v>1040</v>
      </c>
      <c r="N254">
        <v>1255</v>
      </c>
      <c r="O254" t="s">
        <v>55</v>
      </c>
      <c r="Q254" t="s">
        <v>56</v>
      </c>
      <c r="R254">
        <v>1</v>
      </c>
      <c r="S254" s="1">
        <v>42966</v>
      </c>
      <c r="T254" s="1">
        <v>43091</v>
      </c>
      <c r="U254" t="s">
        <v>540</v>
      </c>
      <c r="V254" t="s">
        <v>39</v>
      </c>
      <c r="W254">
        <v>131</v>
      </c>
      <c r="X254">
        <v>44</v>
      </c>
      <c r="Y254">
        <v>500</v>
      </c>
      <c r="Z254">
        <v>8.8000000000000007</v>
      </c>
      <c r="AD254">
        <v>0</v>
      </c>
      <c r="AE254">
        <v>8.8000000000000007</v>
      </c>
      <c r="AF254">
        <v>0</v>
      </c>
      <c r="AG254">
        <v>0</v>
      </c>
      <c r="AH254">
        <v>3.1669999999999998</v>
      </c>
      <c r="AI254">
        <v>3.1669999999999998</v>
      </c>
      <c r="AJ254">
        <v>0.1</v>
      </c>
      <c r="AK254" t="s">
        <v>889</v>
      </c>
      <c r="AL254" t="s">
        <v>829</v>
      </c>
      <c r="AN254">
        <v>40</v>
      </c>
      <c r="AO254">
        <f>Source1718[[#This Row],[TotalFTES]]*525/Source1718[[#This Row],[TotalScheduledHours]]</f>
        <v>41.566874999999996</v>
      </c>
    </row>
    <row r="255" spans="1:41" x14ac:dyDescent="0.25">
      <c r="A255" t="s">
        <v>1769</v>
      </c>
      <c r="B255" t="s">
        <v>32</v>
      </c>
      <c r="C255" t="s">
        <v>92</v>
      </c>
      <c r="D255" t="s">
        <v>93</v>
      </c>
      <c r="E255">
        <v>83063</v>
      </c>
      <c r="F255" t="s">
        <v>99</v>
      </c>
      <c r="G255">
        <v>4127</v>
      </c>
      <c r="H255">
        <v>405</v>
      </c>
      <c r="I255" t="s">
        <v>100</v>
      </c>
      <c r="J255" t="s">
        <v>73</v>
      </c>
      <c r="K255" t="s">
        <v>44</v>
      </c>
      <c r="L255" t="s">
        <v>965</v>
      </c>
      <c r="M255" t="s">
        <v>717</v>
      </c>
      <c r="N255" t="s">
        <v>718</v>
      </c>
      <c r="O255" t="s">
        <v>483</v>
      </c>
      <c r="Q255" t="s">
        <v>56</v>
      </c>
      <c r="R255">
        <v>1</v>
      </c>
      <c r="S255" s="1">
        <v>42966</v>
      </c>
      <c r="T255" s="1">
        <v>43091</v>
      </c>
      <c r="U255" t="s">
        <v>1550</v>
      </c>
      <c r="V255" t="s">
        <v>39</v>
      </c>
      <c r="W255">
        <v>78</v>
      </c>
      <c r="X255">
        <v>41</v>
      </c>
      <c r="Y255">
        <v>500</v>
      </c>
      <c r="Z255">
        <v>8.1999999999999993</v>
      </c>
      <c r="AD255">
        <v>0</v>
      </c>
      <c r="AE255">
        <v>8.1999999999999993</v>
      </c>
      <c r="AF255">
        <v>0</v>
      </c>
      <c r="AG255">
        <v>0</v>
      </c>
      <c r="AH255">
        <v>1.8620000000000001</v>
      </c>
      <c r="AI255">
        <v>1.8620000000000001</v>
      </c>
      <c r="AJ255">
        <v>9.4E-2</v>
      </c>
      <c r="AK255" t="s">
        <v>1551</v>
      </c>
      <c r="AL255" t="s">
        <v>950</v>
      </c>
      <c r="AN255">
        <v>80</v>
      </c>
      <c r="AO255">
        <f>Source1718[[#This Row],[TotalFTES]]*525/Source1718[[#This Row],[TotalScheduledHours]]</f>
        <v>12.219375000000001</v>
      </c>
    </row>
    <row r="256" spans="1:41" x14ac:dyDescent="0.25">
      <c r="A256" t="s">
        <v>1769</v>
      </c>
      <c r="B256" t="s">
        <v>32</v>
      </c>
      <c r="C256" t="s">
        <v>92</v>
      </c>
      <c r="D256" t="s">
        <v>93</v>
      </c>
      <c r="E256">
        <v>81077</v>
      </c>
      <c r="F256" t="s">
        <v>99</v>
      </c>
      <c r="G256">
        <v>4127</v>
      </c>
      <c r="H256">
        <v>406</v>
      </c>
      <c r="I256" t="s">
        <v>100</v>
      </c>
      <c r="J256" t="s">
        <v>73</v>
      </c>
      <c r="K256" t="s">
        <v>44</v>
      </c>
      <c r="L256" t="s">
        <v>74</v>
      </c>
      <c r="M256">
        <v>810</v>
      </c>
      <c r="N256">
        <v>1025</v>
      </c>
      <c r="O256" t="s">
        <v>55</v>
      </c>
      <c r="P256">
        <v>702</v>
      </c>
      <c r="Q256" t="s">
        <v>56</v>
      </c>
      <c r="R256">
        <v>1</v>
      </c>
      <c r="S256" s="1">
        <v>42966</v>
      </c>
      <c r="T256" s="1">
        <v>43091</v>
      </c>
      <c r="U256" t="s">
        <v>424</v>
      </c>
      <c r="V256" t="s">
        <v>39</v>
      </c>
      <c r="W256">
        <v>91</v>
      </c>
      <c r="X256">
        <v>45</v>
      </c>
      <c r="Y256">
        <v>500</v>
      </c>
      <c r="Z256">
        <v>9</v>
      </c>
      <c r="AD256">
        <v>0</v>
      </c>
      <c r="AE256">
        <v>9</v>
      </c>
      <c r="AF256">
        <v>0</v>
      </c>
      <c r="AG256">
        <v>0</v>
      </c>
      <c r="AH256">
        <v>2.1139999999999999</v>
      </c>
      <c r="AI256">
        <v>2.1139999999999999</v>
      </c>
      <c r="AJ256">
        <v>0.1</v>
      </c>
      <c r="AK256" t="s">
        <v>910</v>
      </c>
      <c r="AL256" t="s">
        <v>1552</v>
      </c>
      <c r="AN256">
        <v>40</v>
      </c>
      <c r="AO256">
        <f>Source1718[[#This Row],[TotalFTES]]*525/Source1718[[#This Row],[TotalScheduledHours]]</f>
        <v>27.746249999999996</v>
      </c>
    </row>
    <row r="257" spans="1:41" x14ac:dyDescent="0.25">
      <c r="A257" t="s">
        <v>1769</v>
      </c>
      <c r="B257" t="s">
        <v>32</v>
      </c>
      <c r="C257" t="s">
        <v>92</v>
      </c>
      <c r="D257" t="s">
        <v>93</v>
      </c>
      <c r="E257">
        <v>83064</v>
      </c>
      <c r="F257" t="s">
        <v>99</v>
      </c>
      <c r="G257">
        <v>4127</v>
      </c>
      <c r="H257">
        <v>407</v>
      </c>
      <c r="I257" t="s">
        <v>100</v>
      </c>
      <c r="J257" t="s">
        <v>73</v>
      </c>
      <c r="K257" t="s">
        <v>44</v>
      </c>
      <c r="L257" t="s">
        <v>48</v>
      </c>
      <c r="M257">
        <v>810</v>
      </c>
      <c r="N257">
        <v>1025</v>
      </c>
      <c r="O257" t="s">
        <v>55</v>
      </c>
      <c r="Q257" t="s">
        <v>56</v>
      </c>
      <c r="R257">
        <v>1</v>
      </c>
      <c r="S257" s="1">
        <v>42966</v>
      </c>
      <c r="T257" s="1">
        <v>43091</v>
      </c>
      <c r="U257" t="s">
        <v>540</v>
      </c>
      <c r="V257" t="s">
        <v>39</v>
      </c>
      <c r="W257">
        <v>75</v>
      </c>
      <c r="X257">
        <v>31</v>
      </c>
      <c r="Y257">
        <v>500</v>
      </c>
      <c r="Z257">
        <v>6.2</v>
      </c>
      <c r="AD257">
        <v>0</v>
      </c>
      <c r="AE257">
        <v>6.2</v>
      </c>
      <c r="AF257">
        <v>0</v>
      </c>
      <c r="AG257">
        <v>0</v>
      </c>
      <c r="AH257">
        <v>1.738</v>
      </c>
      <c r="AI257">
        <v>1.738</v>
      </c>
      <c r="AJ257">
        <v>0.1</v>
      </c>
      <c r="AK257" t="s">
        <v>910</v>
      </c>
      <c r="AL257" t="s">
        <v>829</v>
      </c>
      <c r="AN257">
        <v>40</v>
      </c>
      <c r="AO257">
        <f>Source1718[[#This Row],[TotalFTES]]*525/Source1718[[#This Row],[TotalScheduledHours]]</f>
        <v>22.811250000000001</v>
      </c>
    </row>
    <row r="258" spans="1:41" x14ac:dyDescent="0.25">
      <c r="A258" t="s">
        <v>1769</v>
      </c>
      <c r="B258" t="s">
        <v>32</v>
      </c>
      <c r="C258" t="s">
        <v>92</v>
      </c>
      <c r="D258" t="s">
        <v>93</v>
      </c>
      <c r="E258">
        <v>81080</v>
      </c>
      <c r="F258" t="s">
        <v>99</v>
      </c>
      <c r="G258">
        <v>4127</v>
      </c>
      <c r="H258">
        <v>408</v>
      </c>
      <c r="I258" t="s">
        <v>100</v>
      </c>
      <c r="J258" t="s">
        <v>73</v>
      </c>
      <c r="K258" t="s">
        <v>44</v>
      </c>
      <c r="L258" t="s">
        <v>48</v>
      </c>
      <c r="M258">
        <v>1310</v>
      </c>
      <c r="N258">
        <v>1525</v>
      </c>
      <c r="O258" t="s">
        <v>55</v>
      </c>
      <c r="P258">
        <v>502</v>
      </c>
      <c r="Q258" t="s">
        <v>56</v>
      </c>
      <c r="R258">
        <v>1</v>
      </c>
      <c r="S258" s="1">
        <v>42966</v>
      </c>
      <c r="T258" s="1">
        <v>43091</v>
      </c>
      <c r="U258" t="s">
        <v>570</v>
      </c>
      <c r="V258" t="s">
        <v>39</v>
      </c>
      <c r="W258">
        <v>118</v>
      </c>
      <c r="X258">
        <v>79</v>
      </c>
      <c r="Y258">
        <v>500</v>
      </c>
      <c r="Z258">
        <v>15.8</v>
      </c>
      <c r="AD258">
        <v>0</v>
      </c>
      <c r="AE258">
        <v>15.8</v>
      </c>
      <c r="AF258">
        <v>0</v>
      </c>
      <c r="AG258">
        <v>0</v>
      </c>
      <c r="AH258">
        <v>2.2000000000000002</v>
      </c>
      <c r="AI258">
        <v>2.2000000000000002</v>
      </c>
      <c r="AJ258">
        <v>0.1</v>
      </c>
      <c r="AK258" t="s">
        <v>877</v>
      </c>
      <c r="AL258" t="s">
        <v>1553</v>
      </c>
      <c r="AN258">
        <v>40</v>
      </c>
      <c r="AO258">
        <f>Source1718[[#This Row],[TotalFTES]]*525/Source1718[[#This Row],[TotalScheduledHours]]</f>
        <v>28.875</v>
      </c>
    </row>
    <row r="259" spans="1:41" x14ac:dyDescent="0.25">
      <c r="A259" t="s">
        <v>1769</v>
      </c>
      <c r="B259" t="s">
        <v>32</v>
      </c>
      <c r="C259" t="s">
        <v>92</v>
      </c>
      <c r="D259" t="s">
        <v>93</v>
      </c>
      <c r="E259">
        <v>81092</v>
      </c>
      <c r="F259" t="s">
        <v>99</v>
      </c>
      <c r="G259">
        <v>4127</v>
      </c>
      <c r="H259">
        <v>411</v>
      </c>
      <c r="I259" t="s">
        <v>100</v>
      </c>
      <c r="J259" t="s">
        <v>73</v>
      </c>
      <c r="K259" t="s">
        <v>44</v>
      </c>
      <c r="L259" t="s">
        <v>74</v>
      </c>
      <c r="M259">
        <v>1040</v>
      </c>
      <c r="N259">
        <v>1255</v>
      </c>
      <c r="O259" t="s">
        <v>55</v>
      </c>
      <c r="P259">
        <v>804</v>
      </c>
      <c r="Q259" t="s">
        <v>56</v>
      </c>
      <c r="R259">
        <v>1</v>
      </c>
      <c r="S259" s="1">
        <v>42966</v>
      </c>
      <c r="T259" s="1">
        <v>43091</v>
      </c>
      <c r="U259" t="s">
        <v>392</v>
      </c>
      <c r="V259" t="s">
        <v>39</v>
      </c>
      <c r="W259">
        <v>92</v>
      </c>
      <c r="X259">
        <v>28</v>
      </c>
      <c r="Y259">
        <v>500</v>
      </c>
      <c r="Z259">
        <v>5.6</v>
      </c>
      <c r="AD259">
        <v>0</v>
      </c>
      <c r="AE259">
        <v>5.6</v>
      </c>
      <c r="AF259">
        <v>0</v>
      </c>
      <c r="AG259">
        <v>0</v>
      </c>
      <c r="AH259">
        <v>1.452</v>
      </c>
      <c r="AI259">
        <v>1.452</v>
      </c>
      <c r="AJ259">
        <v>0.1</v>
      </c>
      <c r="AK259" t="s">
        <v>889</v>
      </c>
      <c r="AL259" t="s">
        <v>936</v>
      </c>
      <c r="AN259">
        <v>40</v>
      </c>
      <c r="AO259">
        <f>Source1718[[#This Row],[TotalFTES]]*525/Source1718[[#This Row],[TotalScheduledHours]]</f>
        <v>19.057499999999997</v>
      </c>
    </row>
    <row r="260" spans="1:41" x14ac:dyDescent="0.25">
      <c r="A260" t="s">
        <v>1769</v>
      </c>
      <c r="B260" t="s">
        <v>32</v>
      </c>
      <c r="C260" t="s">
        <v>92</v>
      </c>
      <c r="D260" t="s">
        <v>93</v>
      </c>
      <c r="E260">
        <v>82972</v>
      </c>
      <c r="F260" t="s">
        <v>99</v>
      </c>
      <c r="G260">
        <v>4127</v>
      </c>
      <c r="H260">
        <v>501</v>
      </c>
      <c r="I260" t="s">
        <v>100</v>
      </c>
      <c r="J260" t="s">
        <v>73</v>
      </c>
      <c r="K260" t="s">
        <v>44</v>
      </c>
      <c r="L260" t="s">
        <v>74</v>
      </c>
      <c r="M260">
        <v>1030</v>
      </c>
      <c r="N260">
        <v>1245</v>
      </c>
      <c r="O260" t="s">
        <v>49</v>
      </c>
      <c r="P260">
        <v>322</v>
      </c>
      <c r="Q260" t="s">
        <v>51</v>
      </c>
      <c r="R260">
        <v>1</v>
      </c>
      <c r="S260" s="1">
        <v>42966</v>
      </c>
      <c r="T260" s="1">
        <v>43091</v>
      </c>
      <c r="U260" t="s">
        <v>499</v>
      </c>
      <c r="V260" t="s">
        <v>39</v>
      </c>
      <c r="W260">
        <v>93</v>
      </c>
      <c r="X260">
        <v>58</v>
      </c>
      <c r="Y260">
        <v>150</v>
      </c>
      <c r="Z260">
        <v>38.666699999999999</v>
      </c>
      <c r="AD260">
        <v>0</v>
      </c>
      <c r="AE260">
        <v>38.666699999999999</v>
      </c>
      <c r="AF260">
        <v>0</v>
      </c>
      <c r="AG260">
        <v>0</v>
      </c>
      <c r="AH260">
        <v>1.595</v>
      </c>
      <c r="AI260">
        <v>1.595</v>
      </c>
      <c r="AJ260">
        <v>0.1</v>
      </c>
      <c r="AK260" t="s">
        <v>766</v>
      </c>
      <c r="AL260" t="s">
        <v>970</v>
      </c>
      <c r="AN260">
        <v>40</v>
      </c>
      <c r="AO260">
        <f>Source1718[[#This Row],[TotalFTES]]*525/Source1718[[#This Row],[TotalScheduledHours]]</f>
        <v>20.934374999999999</v>
      </c>
    </row>
    <row r="261" spans="1:41" x14ac:dyDescent="0.25">
      <c r="A261" t="s">
        <v>1769</v>
      </c>
      <c r="B261" t="s">
        <v>32</v>
      </c>
      <c r="C261" t="s">
        <v>92</v>
      </c>
      <c r="D261" t="s">
        <v>93</v>
      </c>
      <c r="E261">
        <v>83051</v>
      </c>
      <c r="F261" t="s">
        <v>99</v>
      </c>
      <c r="G261">
        <v>4127</v>
      </c>
      <c r="H261">
        <v>502</v>
      </c>
      <c r="I261" t="s">
        <v>100</v>
      </c>
      <c r="J261" t="s">
        <v>73</v>
      </c>
      <c r="K261" t="s">
        <v>44</v>
      </c>
      <c r="L261" t="s">
        <v>74</v>
      </c>
      <c r="M261">
        <v>800</v>
      </c>
      <c r="N261">
        <v>1015</v>
      </c>
      <c r="O261" t="s">
        <v>49</v>
      </c>
      <c r="P261">
        <v>318</v>
      </c>
      <c r="Q261" t="s">
        <v>51</v>
      </c>
      <c r="R261">
        <v>1</v>
      </c>
      <c r="S261" s="1">
        <v>42966</v>
      </c>
      <c r="T261" s="1">
        <v>43091</v>
      </c>
      <c r="U261" t="s">
        <v>974</v>
      </c>
      <c r="V261" t="s">
        <v>39</v>
      </c>
      <c r="W261">
        <v>95</v>
      </c>
      <c r="X261">
        <v>33</v>
      </c>
      <c r="Y261">
        <v>150</v>
      </c>
      <c r="Z261">
        <v>22</v>
      </c>
      <c r="AD261">
        <v>0</v>
      </c>
      <c r="AE261">
        <v>22</v>
      </c>
      <c r="AF261">
        <v>0</v>
      </c>
      <c r="AG261">
        <v>0</v>
      </c>
      <c r="AH261">
        <v>1.6140000000000001</v>
      </c>
      <c r="AI261">
        <v>1.6140000000000001</v>
      </c>
      <c r="AJ261">
        <v>0.1</v>
      </c>
      <c r="AK261" t="s">
        <v>809</v>
      </c>
      <c r="AL261" t="s">
        <v>838</v>
      </c>
      <c r="AN261">
        <v>40</v>
      </c>
      <c r="AO261">
        <f>Source1718[[#This Row],[TotalFTES]]*525/Source1718[[#This Row],[TotalScheduledHours]]</f>
        <v>21.18375</v>
      </c>
    </row>
    <row r="262" spans="1:41" x14ac:dyDescent="0.25">
      <c r="A262" t="s">
        <v>1769</v>
      </c>
      <c r="B262" t="s">
        <v>32</v>
      </c>
      <c r="C262" t="s">
        <v>92</v>
      </c>
      <c r="D262" t="s">
        <v>93</v>
      </c>
      <c r="E262">
        <v>82505</v>
      </c>
      <c r="F262" t="s">
        <v>99</v>
      </c>
      <c r="G262">
        <v>4347</v>
      </c>
      <c r="H262">
        <v>401</v>
      </c>
      <c r="I262" t="s">
        <v>469</v>
      </c>
      <c r="J262" t="s">
        <v>73</v>
      </c>
      <c r="K262" t="s">
        <v>44</v>
      </c>
      <c r="L262" t="s">
        <v>74</v>
      </c>
      <c r="M262">
        <v>810</v>
      </c>
      <c r="N262">
        <v>1025</v>
      </c>
      <c r="O262" t="s">
        <v>55</v>
      </c>
      <c r="Q262" t="s">
        <v>56</v>
      </c>
      <c r="R262">
        <v>1</v>
      </c>
      <c r="S262" s="1">
        <v>42966</v>
      </c>
      <c r="T262" s="1">
        <v>43091</v>
      </c>
      <c r="U262" t="s">
        <v>392</v>
      </c>
      <c r="V262" t="s">
        <v>39</v>
      </c>
      <c r="W262">
        <v>99</v>
      </c>
      <c r="X262">
        <v>18</v>
      </c>
      <c r="Y262">
        <v>500</v>
      </c>
      <c r="Z262">
        <v>3.6</v>
      </c>
      <c r="AD262">
        <v>0</v>
      </c>
      <c r="AE262">
        <v>3.6</v>
      </c>
      <c r="AF262">
        <v>0</v>
      </c>
      <c r="AG262">
        <v>0</v>
      </c>
      <c r="AH262">
        <v>2.343</v>
      </c>
      <c r="AI262">
        <v>2.343</v>
      </c>
      <c r="AJ262">
        <v>0.1</v>
      </c>
      <c r="AK262" t="s">
        <v>910</v>
      </c>
      <c r="AL262" t="s">
        <v>829</v>
      </c>
      <c r="AN262">
        <v>40</v>
      </c>
      <c r="AO262">
        <f>Source1718[[#This Row],[TotalFTES]]*525/Source1718[[#This Row],[TotalScheduledHours]]</f>
        <v>30.751875000000002</v>
      </c>
    </row>
    <row r="263" spans="1:41" x14ac:dyDescent="0.25">
      <c r="A263" t="s">
        <v>1769</v>
      </c>
      <c r="B263" t="s">
        <v>32</v>
      </c>
      <c r="C263" t="s">
        <v>92</v>
      </c>
      <c r="D263" t="s">
        <v>93</v>
      </c>
      <c r="E263">
        <v>80887</v>
      </c>
      <c r="F263" t="s">
        <v>99</v>
      </c>
      <c r="G263">
        <v>4347</v>
      </c>
      <c r="H263">
        <v>403</v>
      </c>
      <c r="I263" t="s">
        <v>469</v>
      </c>
      <c r="J263" t="s">
        <v>73</v>
      </c>
      <c r="K263" t="s">
        <v>44</v>
      </c>
      <c r="L263" t="s">
        <v>48</v>
      </c>
      <c r="M263">
        <v>810</v>
      </c>
      <c r="N263">
        <v>1025</v>
      </c>
      <c r="O263" t="s">
        <v>55</v>
      </c>
      <c r="Q263" t="s">
        <v>56</v>
      </c>
      <c r="R263">
        <v>1</v>
      </c>
      <c r="S263" s="1">
        <v>42966</v>
      </c>
      <c r="T263" s="1">
        <v>43091</v>
      </c>
      <c r="U263" t="s">
        <v>1554</v>
      </c>
      <c r="V263" t="s">
        <v>39</v>
      </c>
      <c r="W263">
        <v>92</v>
      </c>
      <c r="X263">
        <v>80</v>
      </c>
      <c r="Y263">
        <v>450</v>
      </c>
      <c r="Z263">
        <v>17.777799999999999</v>
      </c>
      <c r="AD263">
        <v>0</v>
      </c>
      <c r="AE263">
        <v>17.777799999999999</v>
      </c>
      <c r="AF263">
        <v>0</v>
      </c>
      <c r="AG263">
        <v>0</v>
      </c>
      <c r="AH263">
        <v>3.1520000000000001</v>
      </c>
      <c r="AI263">
        <v>3.1520000000000001</v>
      </c>
      <c r="AJ263">
        <v>0.1</v>
      </c>
      <c r="AK263" t="s">
        <v>910</v>
      </c>
      <c r="AL263" t="s">
        <v>829</v>
      </c>
      <c r="AN263">
        <v>40</v>
      </c>
      <c r="AO263">
        <f>Source1718[[#This Row],[TotalFTES]]*525/Source1718[[#This Row],[TotalScheduledHours]]</f>
        <v>41.370000000000005</v>
      </c>
    </row>
    <row r="264" spans="1:41" x14ac:dyDescent="0.25">
      <c r="A264" t="s">
        <v>1769</v>
      </c>
      <c r="B264" t="s">
        <v>32</v>
      </c>
      <c r="C264" t="s">
        <v>92</v>
      </c>
      <c r="D264" t="s">
        <v>93</v>
      </c>
      <c r="E264">
        <v>80888</v>
      </c>
      <c r="F264" t="s">
        <v>99</v>
      </c>
      <c r="G264">
        <v>4347</v>
      </c>
      <c r="H264">
        <v>404</v>
      </c>
      <c r="I264" t="s">
        <v>469</v>
      </c>
      <c r="J264" t="s">
        <v>73</v>
      </c>
      <c r="K264" t="s">
        <v>44</v>
      </c>
      <c r="L264" t="s">
        <v>48</v>
      </c>
      <c r="M264">
        <v>1040</v>
      </c>
      <c r="N264">
        <v>1255</v>
      </c>
      <c r="O264" t="s">
        <v>55</v>
      </c>
      <c r="P264">
        <v>503</v>
      </c>
      <c r="Q264" t="s">
        <v>56</v>
      </c>
      <c r="R264">
        <v>1</v>
      </c>
      <c r="S264" s="1">
        <v>42966</v>
      </c>
      <c r="T264" s="1">
        <v>43091</v>
      </c>
      <c r="U264" t="s">
        <v>1555</v>
      </c>
      <c r="V264" t="s">
        <v>39</v>
      </c>
      <c r="W264">
        <v>109</v>
      </c>
      <c r="X264">
        <v>46</v>
      </c>
      <c r="Y264">
        <v>500</v>
      </c>
      <c r="Z264">
        <v>9.1999999999999993</v>
      </c>
      <c r="AD264">
        <v>0</v>
      </c>
      <c r="AE264">
        <v>9.1999999999999993</v>
      </c>
      <c r="AF264">
        <v>0</v>
      </c>
      <c r="AG264">
        <v>0</v>
      </c>
      <c r="AH264">
        <v>2.8620000000000001</v>
      </c>
      <c r="AI264">
        <v>2.8620000000000001</v>
      </c>
      <c r="AJ264">
        <v>0.1</v>
      </c>
      <c r="AK264" t="s">
        <v>889</v>
      </c>
      <c r="AL264" t="s">
        <v>1556</v>
      </c>
      <c r="AN264">
        <v>40</v>
      </c>
      <c r="AO264">
        <f>Source1718[[#This Row],[TotalFTES]]*525/Source1718[[#This Row],[TotalScheduledHours]]</f>
        <v>37.563749999999999</v>
      </c>
    </row>
    <row r="265" spans="1:41" x14ac:dyDescent="0.25">
      <c r="A265" t="s">
        <v>1769</v>
      </c>
      <c r="B265" t="s">
        <v>32</v>
      </c>
      <c r="C265" t="s">
        <v>92</v>
      </c>
      <c r="D265" t="s">
        <v>93</v>
      </c>
      <c r="E265">
        <v>80950</v>
      </c>
      <c r="F265" t="s">
        <v>99</v>
      </c>
      <c r="G265">
        <v>4347</v>
      </c>
      <c r="H265">
        <v>405</v>
      </c>
      <c r="I265" t="s">
        <v>469</v>
      </c>
      <c r="J265" t="s">
        <v>73</v>
      </c>
      <c r="K265" t="s">
        <v>44</v>
      </c>
      <c r="L265" t="s">
        <v>48</v>
      </c>
      <c r="M265">
        <v>1310</v>
      </c>
      <c r="N265">
        <v>1525</v>
      </c>
      <c r="O265" t="s">
        <v>55</v>
      </c>
      <c r="P265">
        <v>503</v>
      </c>
      <c r="Q265" t="s">
        <v>56</v>
      </c>
      <c r="R265">
        <v>1</v>
      </c>
      <c r="S265" s="1">
        <v>42966</v>
      </c>
      <c r="T265" s="1">
        <v>43091</v>
      </c>
      <c r="U265" t="s">
        <v>1555</v>
      </c>
      <c r="V265" t="s">
        <v>39</v>
      </c>
      <c r="W265">
        <v>57</v>
      </c>
      <c r="X265">
        <v>25</v>
      </c>
      <c r="Y265">
        <v>500</v>
      </c>
      <c r="Z265">
        <v>5</v>
      </c>
      <c r="AD265">
        <v>0</v>
      </c>
      <c r="AE265">
        <v>5</v>
      </c>
      <c r="AF265">
        <v>0</v>
      </c>
      <c r="AG265">
        <v>0</v>
      </c>
      <c r="AH265">
        <v>1.0900000000000001</v>
      </c>
      <c r="AI265">
        <v>1.0900000000000001</v>
      </c>
      <c r="AJ265">
        <v>0.1</v>
      </c>
      <c r="AK265" t="s">
        <v>877</v>
      </c>
      <c r="AL265" t="s">
        <v>1556</v>
      </c>
      <c r="AN265">
        <v>40</v>
      </c>
      <c r="AO265">
        <f>Source1718[[#This Row],[TotalFTES]]*525/Source1718[[#This Row],[TotalScheduledHours]]</f>
        <v>14.30625</v>
      </c>
    </row>
    <row r="266" spans="1:41" x14ac:dyDescent="0.25">
      <c r="A266" t="s">
        <v>1769</v>
      </c>
      <c r="B266" t="s">
        <v>32</v>
      </c>
      <c r="C266" t="s">
        <v>92</v>
      </c>
      <c r="D266" t="s">
        <v>93</v>
      </c>
      <c r="E266">
        <v>82506</v>
      </c>
      <c r="F266" t="s">
        <v>99</v>
      </c>
      <c r="G266">
        <v>4347</v>
      </c>
      <c r="H266">
        <v>406</v>
      </c>
      <c r="I266" t="s">
        <v>469</v>
      </c>
      <c r="J266" t="s">
        <v>73</v>
      </c>
      <c r="K266" t="s">
        <v>44</v>
      </c>
      <c r="L266" t="s">
        <v>74</v>
      </c>
      <c r="M266">
        <v>1040</v>
      </c>
      <c r="N266">
        <v>1255</v>
      </c>
      <c r="O266" t="s">
        <v>55</v>
      </c>
      <c r="P266">
        <v>602</v>
      </c>
      <c r="Q266" t="s">
        <v>56</v>
      </c>
      <c r="R266">
        <v>1</v>
      </c>
      <c r="S266" s="1">
        <v>42966</v>
      </c>
      <c r="T266" s="1">
        <v>43091</v>
      </c>
      <c r="U266" t="s">
        <v>1555</v>
      </c>
      <c r="V266" t="s">
        <v>39</v>
      </c>
      <c r="W266">
        <v>102</v>
      </c>
      <c r="X266">
        <v>29</v>
      </c>
      <c r="Y266">
        <v>500</v>
      </c>
      <c r="Z266">
        <v>5.8</v>
      </c>
      <c r="AD266">
        <v>0</v>
      </c>
      <c r="AE266">
        <v>5.8</v>
      </c>
      <c r="AF266">
        <v>0</v>
      </c>
      <c r="AG266">
        <v>0</v>
      </c>
      <c r="AH266">
        <v>1.7949999999999999</v>
      </c>
      <c r="AI266">
        <v>1.7949999999999999</v>
      </c>
      <c r="AJ266">
        <v>0.1</v>
      </c>
      <c r="AK266" t="s">
        <v>889</v>
      </c>
      <c r="AL266" t="s">
        <v>1163</v>
      </c>
      <c r="AN266">
        <v>40</v>
      </c>
      <c r="AO266">
        <f>Source1718[[#This Row],[TotalFTES]]*525/Source1718[[#This Row],[TotalScheduledHours]]</f>
        <v>23.559374999999999</v>
      </c>
    </row>
    <row r="267" spans="1:41" x14ac:dyDescent="0.25">
      <c r="A267" t="s">
        <v>1769</v>
      </c>
      <c r="B267" t="s">
        <v>32</v>
      </c>
      <c r="C267" t="s">
        <v>92</v>
      </c>
      <c r="D267" t="s">
        <v>93</v>
      </c>
      <c r="E267">
        <v>80677</v>
      </c>
      <c r="F267" t="s">
        <v>99</v>
      </c>
      <c r="G267">
        <v>4347</v>
      </c>
      <c r="H267">
        <v>501</v>
      </c>
      <c r="I267" t="s">
        <v>469</v>
      </c>
      <c r="J267" t="s">
        <v>73</v>
      </c>
      <c r="K267" t="s">
        <v>44</v>
      </c>
      <c r="L267" t="s">
        <v>74</v>
      </c>
      <c r="M267">
        <v>800</v>
      </c>
      <c r="N267">
        <v>1015</v>
      </c>
      <c r="O267" t="s">
        <v>49</v>
      </c>
      <c r="P267">
        <v>419</v>
      </c>
      <c r="Q267" t="s">
        <v>51</v>
      </c>
      <c r="R267">
        <v>1</v>
      </c>
      <c r="S267" s="1">
        <v>42966</v>
      </c>
      <c r="T267" s="1">
        <v>43091</v>
      </c>
      <c r="U267" t="s">
        <v>499</v>
      </c>
      <c r="V267" t="s">
        <v>39</v>
      </c>
      <c r="W267">
        <v>82</v>
      </c>
      <c r="X267">
        <v>34</v>
      </c>
      <c r="Y267">
        <v>150</v>
      </c>
      <c r="Z267">
        <v>22.666699999999999</v>
      </c>
      <c r="AD267">
        <v>0</v>
      </c>
      <c r="AE267">
        <v>22.666699999999999</v>
      </c>
      <c r="AF267">
        <v>0</v>
      </c>
      <c r="AG267">
        <v>0</v>
      </c>
      <c r="AH267">
        <v>1.524</v>
      </c>
      <c r="AI267">
        <v>1.524</v>
      </c>
      <c r="AJ267">
        <v>0.1</v>
      </c>
      <c r="AK267" t="s">
        <v>809</v>
      </c>
      <c r="AL267" t="s">
        <v>976</v>
      </c>
      <c r="AN267">
        <v>40</v>
      </c>
      <c r="AO267">
        <f>Source1718[[#This Row],[TotalFTES]]*525/Source1718[[#This Row],[TotalScheduledHours]]</f>
        <v>20.002500000000001</v>
      </c>
    </row>
    <row r="268" spans="1:41" x14ac:dyDescent="0.25">
      <c r="A268" t="s">
        <v>1769</v>
      </c>
      <c r="B268" t="s">
        <v>32</v>
      </c>
      <c r="C268" t="s">
        <v>92</v>
      </c>
      <c r="D268" t="s">
        <v>93</v>
      </c>
      <c r="E268">
        <v>80953</v>
      </c>
      <c r="F268" t="s">
        <v>99</v>
      </c>
      <c r="G268">
        <v>4347</v>
      </c>
      <c r="H268">
        <v>502</v>
      </c>
      <c r="I268" t="s">
        <v>469</v>
      </c>
      <c r="J268" t="s">
        <v>73</v>
      </c>
      <c r="K268" t="s">
        <v>44</v>
      </c>
      <c r="L268" t="s">
        <v>74</v>
      </c>
      <c r="M268">
        <v>1030</v>
      </c>
      <c r="N268">
        <v>1245</v>
      </c>
      <c r="O268" t="s">
        <v>49</v>
      </c>
      <c r="P268">
        <v>425</v>
      </c>
      <c r="Q268" t="s">
        <v>51</v>
      </c>
      <c r="R268">
        <v>1</v>
      </c>
      <c r="S268" s="1">
        <v>42966</v>
      </c>
      <c r="T268" s="1">
        <v>43091</v>
      </c>
      <c r="U268" t="s">
        <v>471</v>
      </c>
      <c r="V268" t="s">
        <v>39</v>
      </c>
      <c r="W268">
        <v>115</v>
      </c>
      <c r="X268">
        <v>32</v>
      </c>
      <c r="Y268">
        <v>150</v>
      </c>
      <c r="Z268">
        <v>21.333300000000001</v>
      </c>
      <c r="AD268">
        <v>0</v>
      </c>
      <c r="AE268">
        <v>21.333300000000001</v>
      </c>
      <c r="AF268">
        <v>0</v>
      </c>
      <c r="AG268">
        <v>0</v>
      </c>
      <c r="AH268">
        <v>1.3859999999999999</v>
      </c>
      <c r="AI268">
        <v>1.3859999999999999</v>
      </c>
      <c r="AJ268">
        <v>0.1</v>
      </c>
      <c r="AK268" t="s">
        <v>766</v>
      </c>
      <c r="AL268" t="s">
        <v>1063</v>
      </c>
      <c r="AN268">
        <v>40</v>
      </c>
      <c r="AO268">
        <f>Source1718[[#This Row],[TotalFTES]]*525/Source1718[[#This Row],[TotalScheduledHours]]</f>
        <v>18.19125</v>
      </c>
    </row>
    <row r="269" spans="1:41" x14ac:dyDescent="0.25">
      <c r="A269" t="s">
        <v>1769</v>
      </c>
      <c r="B269" t="s">
        <v>32</v>
      </c>
      <c r="C269" t="s">
        <v>92</v>
      </c>
      <c r="D269" t="s">
        <v>93</v>
      </c>
      <c r="E269">
        <v>80874</v>
      </c>
      <c r="F269" t="s">
        <v>99</v>
      </c>
      <c r="G269">
        <v>4567</v>
      </c>
      <c r="H269">
        <v>401</v>
      </c>
      <c r="I269" t="s">
        <v>104</v>
      </c>
      <c r="J269" t="s">
        <v>73</v>
      </c>
      <c r="K269" t="s">
        <v>44</v>
      </c>
      <c r="L269" t="s">
        <v>48</v>
      </c>
      <c r="M269">
        <v>810</v>
      </c>
      <c r="N269">
        <v>1025</v>
      </c>
      <c r="O269" t="s">
        <v>55</v>
      </c>
      <c r="P269">
        <v>503</v>
      </c>
      <c r="Q269" t="s">
        <v>56</v>
      </c>
      <c r="R269">
        <v>1</v>
      </c>
      <c r="S269" s="1">
        <v>42966</v>
      </c>
      <c r="T269" s="1">
        <v>43091</v>
      </c>
      <c r="U269" t="s">
        <v>419</v>
      </c>
      <c r="V269" t="s">
        <v>39</v>
      </c>
      <c r="W269">
        <v>94</v>
      </c>
      <c r="X269">
        <v>94</v>
      </c>
      <c r="Y269">
        <v>600</v>
      </c>
      <c r="Z269">
        <v>15.666700000000001</v>
      </c>
      <c r="AD269">
        <v>0</v>
      </c>
      <c r="AE269">
        <v>15.666700000000001</v>
      </c>
      <c r="AF269">
        <v>0</v>
      </c>
      <c r="AG269">
        <v>0</v>
      </c>
      <c r="AH269">
        <v>3.4239999999999999</v>
      </c>
      <c r="AI269">
        <v>3.4239999999999999</v>
      </c>
      <c r="AJ269">
        <v>6.9000000000000006E-2</v>
      </c>
      <c r="AK269" t="s">
        <v>910</v>
      </c>
      <c r="AL269" t="s">
        <v>1556</v>
      </c>
      <c r="AN269">
        <v>40</v>
      </c>
      <c r="AO269">
        <f>Source1718[[#This Row],[TotalFTES]]*525/Source1718[[#This Row],[TotalScheduledHours]]</f>
        <v>44.94</v>
      </c>
    </row>
    <row r="270" spans="1:41" x14ac:dyDescent="0.25">
      <c r="A270" t="s">
        <v>1769</v>
      </c>
      <c r="B270" t="s">
        <v>32</v>
      </c>
      <c r="C270" t="s">
        <v>92</v>
      </c>
      <c r="D270" t="s">
        <v>93</v>
      </c>
      <c r="E270">
        <v>82161</v>
      </c>
      <c r="F270" t="s">
        <v>99</v>
      </c>
      <c r="G270">
        <v>4567</v>
      </c>
      <c r="H270">
        <v>501</v>
      </c>
      <c r="I270" t="s">
        <v>104</v>
      </c>
      <c r="J270" t="s">
        <v>73</v>
      </c>
      <c r="K270" t="s">
        <v>44</v>
      </c>
      <c r="L270" t="s">
        <v>74</v>
      </c>
      <c r="M270">
        <v>800</v>
      </c>
      <c r="N270">
        <v>1015</v>
      </c>
      <c r="O270" t="s">
        <v>49</v>
      </c>
      <c r="P270">
        <v>320</v>
      </c>
      <c r="Q270" t="s">
        <v>51</v>
      </c>
      <c r="R270">
        <v>1</v>
      </c>
      <c r="S270" s="1">
        <v>42966</v>
      </c>
      <c r="T270" s="1">
        <v>43091</v>
      </c>
      <c r="U270" t="s">
        <v>468</v>
      </c>
      <c r="V270" t="s">
        <v>39</v>
      </c>
      <c r="W270">
        <v>76</v>
      </c>
      <c r="X270">
        <v>26</v>
      </c>
      <c r="Y270">
        <v>150</v>
      </c>
      <c r="Z270">
        <v>17.333300000000001</v>
      </c>
      <c r="AD270">
        <v>0</v>
      </c>
      <c r="AE270">
        <v>17.333300000000001</v>
      </c>
      <c r="AF270">
        <v>0</v>
      </c>
      <c r="AG270">
        <v>0</v>
      </c>
      <c r="AH270">
        <v>1.2709999999999999</v>
      </c>
      <c r="AI270">
        <v>1.2709999999999999</v>
      </c>
      <c r="AJ270">
        <v>0.1</v>
      </c>
      <c r="AK270" t="s">
        <v>809</v>
      </c>
      <c r="AL270" t="s">
        <v>944</v>
      </c>
      <c r="AN270">
        <v>40</v>
      </c>
      <c r="AO270">
        <f>Source1718[[#This Row],[TotalFTES]]*525/Source1718[[#This Row],[TotalScheduledHours]]</f>
        <v>16.681874999999998</v>
      </c>
    </row>
    <row r="271" spans="1:41" x14ac:dyDescent="0.25">
      <c r="A271" t="s">
        <v>1769</v>
      </c>
      <c r="B271" t="s">
        <v>32</v>
      </c>
      <c r="C271" t="s">
        <v>92</v>
      </c>
      <c r="D271" t="s">
        <v>93</v>
      </c>
      <c r="E271">
        <v>80954</v>
      </c>
      <c r="F271" t="s">
        <v>99</v>
      </c>
      <c r="G271">
        <v>4567</v>
      </c>
      <c r="H271">
        <v>503</v>
      </c>
      <c r="I271" t="s">
        <v>104</v>
      </c>
      <c r="J271" t="s">
        <v>73</v>
      </c>
      <c r="K271" t="s">
        <v>44</v>
      </c>
      <c r="L271" t="s">
        <v>74</v>
      </c>
      <c r="M271">
        <v>1030</v>
      </c>
      <c r="N271">
        <v>1245</v>
      </c>
      <c r="O271" t="s">
        <v>49</v>
      </c>
      <c r="P271">
        <v>319</v>
      </c>
      <c r="Q271" t="s">
        <v>51</v>
      </c>
      <c r="R271">
        <v>1</v>
      </c>
      <c r="S271" s="1">
        <v>42966</v>
      </c>
      <c r="T271" s="1">
        <v>43091</v>
      </c>
      <c r="U271" t="s">
        <v>974</v>
      </c>
      <c r="V271" t="s">
        <v>39</v>
      </c>
      <c r="W271">
        <v>128</v>
      </c>
      <c r="X271">
        <v>62</v>
      </c>
      <c r="Y271">
        <v>150</v>
      </c>
      <c r="Z271">
        <v>41.333300000000001</v>
      </c>
      <c r="AD271">
        <v>0</v>
      </c>
      <c r="AE271">
        <v>41.333300000000001</v>
      </c>
      <c r="AF271">
        <v>0</v>
      </c>
      <c r="AG271">
        <v>0</v>
      </c>
      <c r="AH271">
        <v>2.448</v>
      </c>
      <c r="AI271">
        <v>2.448</v>
      </c>
      <c r="AJ271">
        <v>0.1</v>
      </c>
      <c r="AK271" t="s">
        <v>766</v>
      </c>
      <c r="AL271" t="s">
        <v>951</v>
      </c>
      <c r="AN271">
        <v>40</v>
      </c>
      <c r="AO271">
        <f>Source1718[[#This Row],[TotalFTES]]*525/Source1718[[#This Row],[TotalScheduledHours]]</f>
        <v>32.130000000000003</v>
      </c>
    </row>
    <row r="272" spans="1:41" x14ac:dyDescent="0.25">
      <c r="A272" t="s">
        <v>1769</v>
      </c>
      <c r="B272" t="s">
        <v>32</v>
      </c>
      <c r="C272" t="s">
        <v>92</v>
      </c>
      <c r="D272" t="s">
        <v>93</v>
      </c>
      <c r="E272">
        <v>82858</v>
      </c>
      <c r="F272" t="s">
        <v>99</v>
      </c>
      <c r="G272">
        <v>4787</v>
      </c>
      <c r="H272">
        <v>501</v>
      </c>
      <c r="I272" t="s">
        <v>105</v>
      </c>
      <c r="J272" t="s">
        <v>73</v>
      </c>
      <c r="K272" t="s">
        <v>44</v>
      </c>
      <c r="L272" t="s">
        <v>74</v>
      </c>
      <c r="M272">
        <v>800</v>
      </c>
      <c r="N272">
        <v>1015</v>
      </c>
      <c r="O272" t="s">
        <v>49</v>
      </c>
      <c r="P272">
        <v>319</v>
      </c>
      <c r="Q272" t="s">
        <v>51</v>
      </c>
      <c r="R272">
        <v>1</v>
      </c>
      <c r="S272" s="1">
        <v>42966</v>
      </c>
      <c r="T272" s="1">
        <v>43091</v>
      </c>
      <c r="U272" t="s">
        <v>471</v>
      </c>
      <c r="V272" t="s">
        <v>39</v>
      </c>
      <c r="W272">
        <v>104</v>
      </c>
      <c r="X272">
        <v>37</v>
      </c>
      <c r="Y272">
        <v>150</v>
      </c>
      <c r="Z272">
        <v>24.666699999999999</v>
      </c>
      <c r="AD272">
        <v>0</v>
      </c>
      <c r="AE272">
        <v>24.666699999999999</v>
      </c>
      <c r="AF272">
        <v>0</v>
      </c>
      <c r="AG272">
        <v>0</v>
      </c>
      <c r="AH272">
        <v>1.448</v>
      </c>
      <c r="AI272">
        <v>1.448</v>
      </c>
      <c r="AJ272">
        <v>0.1</v>
      </c>
      <c r="AK272" t="s">
        <v>809</v>
      </c>
      <c r="AL272" t="s">
        <v>951</v>
      </c>
      <c r="AN272">
        <v>40</v>
      </c>
      <c r="AO272">
        <f>Source1718[[#This Row],[TotalFTES]]*525/Source1718[[#This Row],[TotalScheduledHours]]</f>
        <v>19.004999999999999</v>
      </c>
    </row>
    <row r="273" spans="1:41" x14ac:dyDescent="0.25">
      <c r="A273" t="s">
        <v>1769</v>
      </c>
      <c r="B273" t="s">
        <v>32</v>
      </c>
      <c r="C273" t="s">
        <v>92</v>
      </c>
      <c r="D273" t="s">
        <v>93</v>
      </c>
      <c r="E273">
        <v>82859</v>
      </c>
      <c r="F273" t="s">
        <v>99</v>
      </c>
      <c r="G273">
        <v>4787</v>
      </c>
      <c r="H273">
        <v>502</v>
      </c>
      <c r="I273" t="s">
        <v>105</v>
      </c>
      <c r="J273" t="s">
        <v>73</v>
      </c>
      <c r="K273" t="s">
        <v>44</v>
      </c>
      <c r="L273" t="s">
        <v>74</v>
      </c>
      <c r="M273">
        <v>1030</v>
      </c>
      <c r="N273">
        <v>1245</v>
      </c>
      <c r="O273" t="s">
        <v>49</v>
      </c>
      <c r="P273">
        <v>419</v>
      </c>
      <c r="Q273" t="s">
        <v>51</v>
      </c>
      <c r="R273">
        <v>1</v>
      </c>
      <c r="S273" s="1">
        <v>42966</v>
      </c>
      <c r="T273" s="1">
        <v>43091</v>
      </c>
      <c r="U273" t="s">
        <v>468</v>
      </c>
      <c r="V273" t="s">
        <v>39</v>
      </c>
      <c r="W273">
        <v>143</v>
      </c>
      <c r="X273">
        <v>67</v>
      </c>
      <c r="Y273">
        <v>150</v>
      </c>
      <c r="Z273">
        <v>44.666699999999999</v>
      </c>
      <c r="AD273">
        <v>0</v>
      </c>
      <c r="AE273">
        <v>44.666699999999999</v>
      </c>
      <c r="AF273">
        <v>0</v>
      </c>
      <c r="AG273">
        <v>0</v>
      </c>
      <c r="AH273">
        <v>2.5099999999999998</v>
      </c>
      <c r="AI273">
        <v>2.5099999999999998</v>
      </c>
      <c r="AJ273">
        <v>0.1</v>
      </c>
      <c r="AK273" t="s">
        <v>766</v>
      </c>
      <c r="AL273" t="s">
        <v>976</v>
      </c>
      <c r="AN273">
        <v>40</v>
      </c>
      <c r="AO273">
        <f>Source1718[[#This Row],[TotalFTES]]*525/Source1718[[#This Row],[TotalScheduledHours]]</f>
        <v>32.943750000000001</v>
      </c>
    </row>
    <row r="274" spans="1:41" x14ac:dyDescent="0.25">
      <c r="A274" t="s">
        <v>1769</v>
      </c>
      <c r="B274" t="s">
        <v>32</v>
      </c>
      <c r="C274" t="s">
        <v>92</v>
      </c>
      <c r="D274" t="s">
        <v>93</v>
      </c>
      <c r="E274">
        <v>82250</v>
      </c>
      <c r="F274" t="s">
        <v>99</v>
      </c>
      <c r="G274">
        <v>5006</v>
      </c>
      <c r="H274">
        <v>401</v>
      </c>
      <c r="I274" t="s">
        <v>374</v>
      </c>
      <c r="J274" t="s">
        <v>73</v>
      </c>
      <c r="K274" t="s">
        <v>44</v>
      </c>
      <c r="L274" t="s">
        <v>48</v>
      </c>
      <c r="M274">
        <v>1040</v>
      </c>
      <c r="N274">
        <v>1255</v>
      </c>
      <c r="O274" t="s">
        <v>55</v>
      </c>
      <c r="P274">
        <v>803</v>
      </c>
      <c r="Q274" t="s">
        <v>56</v>
      </c>
      <c r="R274">
        <v>1</v>
      </c>
      <c r="S274" s="1">
        <v>42966</v>
      </c>
      <c r="T274" s="1">
        <v>43091</v>
      </c>
      <c r="U274" t="s">
        <v>888</v>
      </c>
      <c r="V274" t="s">
        <v>39</v>
      </c>
      <c r="W274">
        <v>82</v>
      </c>
      <c r="X274">
        <v>82</v>
      </c>
      <c r="Y274">
        <v>500</v>
      </c>
      <c r="Z274">
        <v>16.399999999999999</v>
      </c>
      <c r="AD274">
        <v>0</v>
      </c>
      <c r="AE274">
        <v>16.399999999999999</v>
      </c>
      <c r="AF274">
        <v>0</v>
      </c>
      <c r="AG274">
        <v>0</v>
      </c>
      <c r="AH274">
        <v>3.052</v>
      </c>
      <c r="AI274">
        <v>3.052</v>
      </c>
      <c r="AJ274">
        <v>0.1</v>
      </c>
      <c r="AK274" t="s">
        <v>889</v>
      </c>
      <c r="AL274" t="s">
        <v>890</v>
      </c>
      <c r="AN274">
        <v>40</v>
      </c>
      <c r="AO274">
        <f>Source1718[[#This Row],[TotalFTES]]*525/Source1718[[#This Row],[TotalScheduledHours]]</f>
        <v>40.057499999999997</v>
      </c>
    </row>
    <row r="275" spans="1:41" x14ac:dyDescent="0.25">
      <c r="A275" t="s">
        <v>1769</v>
      </c>
      <c r="B275" t="s">
        <v>32</v>
      </c>
      <c r="C275" t="s">
        <v>92</v>
      </c>
      <c r="D275" t="s">
        <v>93</v>
      </c>
      <c r="E275">
        <v>82912</v>
      </c>
      <c r="F275" t="s">
        <v>106</v>
      </c>
      <c r="G275">
        <v>3010</v>
      </c>
      <c r="H275">
        <v>201</v>
      </c>
      <c r="I275" t="s">
        <v>299</v>
      </c>
      <c r="J275" t="s">
        <v>35</v>
      </c>
      <c r="K275" t="s">
        <v>44</v>
      </c>
      <c r="L275" t="s">
        <v>108</v>
      </c>
      <c r="M275">
        <v>1015</v>
      </c>
      <c r="N275">
        <v>1205</v>
      </c>
      <c r="O275" t="s">
        <v>46</v>
      </c>
      <c r="P275">
        <v>317</v>
      </c>
      <c r="Q275" t="s">
        <v>47</v>
      </c>
      <c r="R275">
        <v>1</v>
      </c>
      <c r="S275" s="1">
        <v>42966</v>
      </c>
      <c r="T275" s="1">
        <v>43091</v>
      </c>
      <c r="U275" t="s">
        <v>473</v>
      </c>
      <c r="V275" t="s">
        <v>39</v>
      </c>
      <c r="W275">
        <v>51</v>
      </c>
      <c r="X275">
        <v>21</v>
      </c>
      <c r="Y275">
        <v>100</v>
      </c>
      <c r="Z275">
        <v>21</v>
      </c>
      <c r="AD275">
        <v>0</v>
      </c>
      <c r="AE275">
        <v>21</v>
      </c>
      <c r="AF275">
        <v>0</v>
      </c>
      <c r="AG275">
        <v>0</v>
      </c>
      <c r="AH275">
        <v>4.6509999999999998</v>
      </c>
      <c r="AI275">
        <v>4.6509999999999998</v>
      </c>
      <c r="AJ275">
        <v>0.4</v>
      </c>
      <c r="AK275" t="s">
        <v>978</v>
      </c>
      <c r="AL275" t="s">
        <v>931</v>
      </c>
      <c r="AN275">
        <v>170</v>
      </c>
      <c r="AO275">
        <f>Source1718[[#This Row],[TotalFTES]]*525/Source1718[[#This Row],[TotalScheduledHours]]</f>
        <v>14.363382352941176</v>
      </c>
    </row>
    <row r="276" spans="1:41" x14ac:dyDescent="0.25">
      <c r="A276" t="s">
        <v>1769</v>
      </c>
      <c r="B276" t="s">
        <v>32</v>
      </c>
      <c r="C276" t="s">
        <v>92</v>
      </c>
      <c r="D276" t="s">
        <v>93</v>
      </c>
      <c r="E276">
        <v>80681</v>
      </c>
      <c r="F276" t="s">
        <v>106</v>
      </c>
      <c r="G276">
        <v>3010</v>
      </c>
      <c r="H276">
        <v>302</v>
      </c>
      <c r="I276" t="s">
        <v>299</v>
      </c>
      <c r="J276" t="s">
        <v>35</v>
      </c>
      <c r="K276" t="s">
        <v>44</v>
      </c>
      <c r="L276" t="s">
        <v>108</v>
      </c>
      <c r="M276">
        <v>1015</v>
      </c>
      <c r="N276">
        <v>1205</v>
      </c>
      <c r="O276" t="s">
        <v>399</v>
      </c>
      <c r="P276">
        <v>311</v>
      </c>
      <c r="Q276" t="s">
        <v>97</v>
      </c>
      <c r="R276">
        <v>1</v>
      </c>
      <c r="S276" s="1">
        <v>42966</v>
      </c>
      <c r="T276" s="1">
        <v>43091</v>
      </c>
      <c r="U276" t="s">
        <v>502</v>
      </c>
      <c r="V276" t="s">
        <v>39</v>
      </c>
      <c r="W276">
        <v>99</v>
      </c>
      <c r="X276">
        <v>66</v>
      </c>
      <c r="Y276">
        <v>50</v>
      </c>
      <c r="Z276">
        <v>132</v>
      </c>
      <c r="AD276">
        <v>0</v>
      </c>
      <c r="AE276">
        <v>132</v>
      </c>
      <c r="AF276">
        <v>0</v>
      </c>
      <c r="AG276">
        <v>0</v>
      </c>
      <c r="AH276">
        <v>8.8719999999999999</v>
      </c>
      <c r="AI276">
        <v>8.8719999999999999</v>
      </c>
      <c r="AJ276">
        <v>0.4</v>
      </c>
      <c r="AK276" t="s">
        <v>978</v>
      </c>
      <c r="AL276" t="s">
        <v>1557</v>
      </c>
      <c r="AN276">
        <v>170</v>
      </c>
      <c r="AO276">
        <f>Source1718[[#This Row],[TotalFTES]]*525/Source1718[[#This Row],[TotalScheduledHours]]</f>
        <v>27.398823529411764</v>
      </c>
    </row>
    <row r="277" spans="1:41" x14ac:dyDescent="0.25">
      <c r="A277" t="s">
        <v>1769</v>
      </c>
      <c r="B277" t="s">
        <v>32</v>
      </c>
      <c r="C277" t="s">
        <v>92</v>
      </c>
      <c r="D277" t="s">
        <v>93</v>
      </c>
      <c r="E277">
        <v>80671</v>
      </c>
      <c r="F277" t="s">
        <v>106</v>
      </c>
      <c r="G277">
        <v>3010</v>
      </c>
      <c r="H277">
        <v>401</v>
      </c>
      <c r="I277" t="s">
        <v>299</v>
      </c>
      <c r="J277" t="s">
        <v>35</v>
      </c>
      <c r="K277" t="s">
        <v>44</v>
      </c>
      <c r="L277" t="s">
        <v>520</v>
      </c>
      <c r="M277" t="s">
        <v>610</v>
      </c>
      <c r="N277" t="s">
        <v>984</v>
      </c>
      <c r="O277" t="s">
        <v>504</v>
      </c>
      <c r="P277">
        <v>504</v>
      </c>
      <c r="Q277" t="s">
        <v>56</v>
      </c>
      <c r="R277">
        <v>1</v>
      </c>
      <c r="S277" s="1">
        <v>42966</v>
      </c>
      <c r="T277" s="1">
        <v>43091</v>
      </c>
      <c r="U277" t="s">
        <v>1558</v>
      </c>
      <c r="V277" t="s">
        <v>39</v>
      </c>
      <c r="W277">
        <v>116</v>
      </c>
      <c r="X277">
        <v>69</v>
      </c>
      <c r="Y277">
        <v>500</v>
      </c>
      <c r="Z277">
        <v>13.8</v>
      </c>
      <c r="AD277">
        <v>0</v>
      </c>
      <c r="AE277">
        <v>13.8</v>
      </c>
      <c r="AF277">
        <v>0</v>
      </c>
      <c r="AG277">
        <v>0</v>
      </c>
      <c r="AH277">
        <v>8.0670000000000002</v>
      </c>
      <c r="AI277">
        <v>8.0670000000000002</v>
      </c>
      <c r="AJ277">
        <v>0.4</v>
      </c>
      <c r="AK277" t="s">
        <v>986</v>
      </c>
      <c r="AL277" t="s">
        <v>1559</v>
      </c>
      <c r="AN277">
        <v>172.5</v>
      </c>
      <c r="AO277">
        <f>Source1718[[#This Row],[TotalFTES]]*525/Source1718[[#This Row],[TotalScheduledHours]]</f>
        <v>24.551739130434783</v>
      </c>
    </row>
    <row r="278" spans="1:41" x14ac:dyDescent="0.25">
      <c r="A278" t="s">
        <v>1769</v>
      </c>
      <c r="B278" t="s">
        <v>32</v>
      </c>
      <c r="C278" t="s">
        <v>92</v>
      </c>
      <c r="D278" t="s">
        <v>93</v>
      </c>
      <c r="E278">
        <v>80075</v>
      </c>
      <c r="F278" t="s">
        <v>106</v>
      </c>
      <c r="G278">
        <v>3010</v>
      </c>
      <c r="H278">
        <v>402</v>
      </c>
      <c r="I278" t="s">
        <v>299</v>
      </c>
      <c r="J278" t="s">
        <v>35</v>
      </c>
      <c r="K278" t="s">
        <v>44</v>
      </c>
      <c r="L278" t="s">
        <v>108</v>
      </c>
      <c r="M278">
        <v>820</v>
      </c>
      <c r="N278">
        <v>1010</v>
      </c>
      <c r="O278" t="s">
        <v>55</v>
      </c>
      <c r="P278">
        <v>804</v>
      </c>
      <c r="Q278" t="s">
        <v>56</v>
      </c>
      <c r="R278">
        <v>1</v>
      </c>
      <c r="S278" s="1">
        <v>42966</v>
      </c>
      <c r="T278" s="1">
        <v>43091</v>
      </c>
      <c r="U278" t="s">
        <v>423</v>
      </c>
      <c r="V278" t="s">
        <v>39</v>
      </c>
      <c r="W278">
        <v>114</v>
      </c>
      <c r="X278">
        <v>112</v>
      </c>
      <c r="Y278">
        <v>600</v>
      </c>
      <c r="Z278">
        <v>18.666699999999999</v>
      </c>
      <c r="AD278">
        <v>0</v>
      </c>
      <c r="AE278">
        <v>18.666699999999999</v>
      </c>
      <c r="AF278">
        <v>0</v>
      </c>
      <c r="AG278">
        <v>0</v>
      </c>
      <c r="AH278">
        <v>13.836</v>
      </c>
      <c r="AI278">
        <v>13.836</v>
      </c>
      <c r="AJ278">
        <v>0.4</v>
      </c>
      <c r="AK278" t="s">
        <v>897</v>
      </c>
      <c r="AL278" t="s">
        <v>936</v>
      </c>
      <c r="AN278">
        <v>170</v>
      </c>
      <c r="AO278">
        <f>Source1718[[#This Row],[TotalFTES]]*525/Source1718[[#This Row],[TotalScheduledHours]]</f>
        <v>42.72882352941177</v>
      </c>
    </row>
    <row r="279" spans="1:41" x14ac:dyDescent="0.25">
      <c r="A279" t="s">
        <v>1769</v>
      </c>
      <c r="B279" t="s">
        <v>32</v>
      </c>
      <c r="C279" t="s">
        <v>92</v>
      </c>
      <c r="D279" t="s">
        <v>93</v>
      </c>
      <c r="E279">
        <v>80076</v>
      </c>
      <c r="F279" t="s">
        <v>106</v>
      </c>
      <c r="G279">
        <v>3010</v>
      </c>
      <c r="H279">
        <v>403</v>
      </c>
      <c r="I279" t="s">
        <v>299</v>
      </c>
      <c r="J279" t="s">
        <v>35</v>
      </c>
      <c r="K279" t="s">
        <v>44</v>
      </c>
      <c r="L279" t="s">
        <v>108</v>
      </c>
      <c r="M279">
        <v>1020</v>
      </c>
      <c r="N279">
        <v>1210</v>
      </c>
      <c r="O279" t="s">
        <v>55</v>
      </c>
      <c r="P279">
        <v>804</v>
      </c>
      <c r="Q279" t="s">
        <v>56</v>
      </c>
      <c r="R279">
        <v>1</v>
      </c>
      <c r="S279" s="1">
        <v>42966</v>
      </c>
      <c r="T279" s="1">
        <v>43091</v>
      </c>
      <c r="U279" t="s">
        <v>416</v>
      </c>
      <c r="V279" t="s">
        <v>39</v>
      </c>
      <c r="W279">
        <v>135</v>
      </c>
      <c r="X279">
        <v>60</v>
      </c>
      <c r="Y279">
        <v>100</v>
      </c>
      <c r="Z279">
        <v>60</v>
      </c>
      <c r="AD279">
        <v>0</v>
      </c>
      <c r="AE279">
        <v>60</v>
      </c>
      <c r="AF279">
        <v>0</v>
      </c>
      <c r="AG279">
        <v>0</v>
      </c>
      <c r="AH279">
        <v>12.648</v>
      </c>
      <c r="AI279">
        <v>12.648</v>
      </c>
      <c r="AJ279">
        <v>0.4</v>
      </c>
      <c r="AK279" t="s">
        <v>899</v>
      </c>
      <c r="AL279" t="s">
        <v>936</v>
      </c>
      <c r="AN279">
        <v>170</v>
      </c>
      <c r="AO279">
        <f>Source1718[[#This Row],[TotalFTES]]*525/Source1718[[#This Row],[TotalScheduledHours]]</f>
        <v>39.06</v>
      </c>
    </row>
    <row r="280" spans="1:41" x14ac:dyDescent="0.25">
      <c r="A280" t="s">
        <v>1769</v>
      </c>
      <c r="B280" t="s">
        <v>32</v>
      </c>
      <c r="C280" t="s">
        <v>92</v>
      </c>
      <c r="D280" t="s">
        <v>93</v>
      </c>
      <c r="E280">
        <v>80074</v>
      </c>
      <c r="F280" t="s">
        <v>106</v>
      </c>
      <c r="G280">
        <v>3010</v>
      </c>
      <c r="H280">
        <v>404</v>
      </c>
      <c r="I280" t="s">
        <v>299</v>
      </c>
      <c r="J280" t="s">
        <v>76</v>
      </c>
      <c r="K280" t="s">
        <v>44</v>
      </c>
      <c r="L280" t="s">
        <v>45</v>
      </c>
      <c r="M280">
        <v>1835</v>
      </c>
      <c r="N280">
        <v>2050</v>
      </c>
      <c r="O280" t="s">
        <v>55</v>
      </c>
      <c r="P280">
        <v>503</v>
      </c>
      <c r="Q280" t="s">
        <v>56</v>
      </c>
      <c r="R280">
        <v>1</v>
      </c>
      <c r="S280" s="1">
        <v>42966</v>
      </c>
      <c r="T280" s="1">
        <v>43091</v>
      </c>
      <c r="U280" t="s">
        <v>427</v>
      </c>
      <c r="V280" t="s">
        <v>39</v>
      </c>
      <c r="W280">
        <v>163</v>
      </c>
      <c r="X280">
        <v>88</v>
      </c>
      <c r="Y280">
        <v>600</v>
      </c>
      <c r="Z280">
        <v>14.666700000000001</v>
      </c>
      <c r="AD280">
        <v>0</v>
      </c>
      <c r="AE280">
        <v>14.666700000000001</v>
      </c>
      <c r="AF280">
        <v>0</v>
      </c>
      <c r="AG280">
        <v>0</v>
      </c>
      <c r="AH280">
        <v>22.204999999999998</v>
      </c>
      <c r="AI280">
        <v>22.204999999999998</v>
      </c>
      <c r="AJ280">
        <v>0.4</v>
      </c>
      <c r="AK280" t="s">
        <v>900</v>
      </c>
      <c r="AL280" t="s">
        <v>1556</v>
      </c>
      <c r="AN280">
        <v>172.5</v>
      </c>
      <c r="AO280">
        <f>Source1718[[#This Row],[TotalFTES]]*525/Source1718[[#This Row],[TotalScheduledHours]]</f>
        <v>67.580434782608691</v>
      </c>
    </row>
    <row r="281" spans="1:41" x14ac:dyDescent="0.25">
      <c r="A281" t="s">
        <v>1769</v>
      </c>
      <c r="B281" t="s">
        <v>32</v>
      </c>
      <c r="C281" t="s">
        <v>92</v>
      </c>
      <c r="D281" t="s">
        <v>93</v>
      </c>
      <c r="E281">
        <v>80077</v>
      </c>
      <c r="F281" t="s">
        <v>106</v>
      </c>
      <c r="G281">
        <v>3010</v>
      </c>
      <c r="H281">
        <v>405</v>
      </c>
      <c r="I281" t="s">
        <v>299</v>
      </c>
      <c r="J281" t="s">
        <v>35</v>
      </c>
      <c r="K281" t="s">
        <v>44</v>
      </c>
      <c r="L281" t="s">
        <v>1560</v>
      </c>
      <c r="M281" t="s">
        <v>1561</v>
      </c>
      <c r="N281" t="s">
        <v>1562</v>
      </c>
      <c r="O281" t="s">
        <v>784</v>
      </c>
      <c r="P281" t="s">
        <v>1563</v>
      </c>
      <c r="Q281" t="s">
        <v>56</v>
      </c>
      <c r="R281">
        <v>1</v>
      </c>
      <c r="S281" s="1">
        <v>42966</v>
      </c>
      <c r="T281" s="1">
        <v>43091</v>
      </c>
      <c r="U281" t="s">
        <v>1564</v>
      </c>
      <c r="V281" t="s">
        <v>39</v>
      </c>
      <c r="W281">
        <v>205</v>
      </c>
      <c r="X281">
        <v>118</v>
      </c>
      <c r="Y281">
        <v>600</v>
      </c>
      <c r="Z281">
        <v>19.666699999999999</v>
      </c>
      <c r="AD281">
        <v>0</v>
      </c>
      <c r="AE281">
        <v>19.666699999999999</v>
      </c>
      <c r="AF281">
        <v>0</v>
      </c>
      <c r="AG281">
        <v>0</v>
      </c>
      <c r="AH281">
        <v>13.622999999999999</v>
      </c>
      <c r="AI281">
        <v>13.622999999999999</v>
      </c>
      <c r="AJ281">
        <v>0.4</v>
      </c>
      <c r="AK281" t="s">
        <v>1565</v>
      </c>
      <c r="AL281" t="s">
        <v>1566</v>
      </c>
      <c r="AN281">
        <v>340</v>
      </c>
      <c r="AO281">
        <f>Source1718[[#This Row],[TotalFTES]]*525/Source1718[[#This Row],[TotalScheduledHours]]</f>
        <v>21.035514705882353</v>
      </c>
    </row>
    <row r="282" spans="1:41" x14ac:dyDescent="0.25">
      <c r="A282" t="s">
        <v>1769</v>
      </c>
      <c r="B282" t="s">
        <v>32</v>
      </c>
      <c r="C282" t="s">
        <v>92</v>
      </c>
      <c r="D282" t="s">
        <v>93</v>
      </c>
      <c r="E282">
        <v>80725</v>
      </c>
      <c r="F282" t="s">
        <v>106</v>
      </c>
      <c r="G282">
        <v>3010</v>
      </c>
      <c r="H282">
        <v>407</v>
      </c>
      <c r="I282" t="s">
        <v>299</v>
      </c>
      <c r="J282" t="s">
        <v>35</v>
      </c>
      <c r="K282" t="s">
        <v>44</v>
      </c>
      <c r="L282" t="s">
        <v>108</v>
      </c>
      <c r="M282">
        <v>1020</v>
      </c>
      <c r="N282">
        <v>1210</v>
      </c>
      <c r="O282" t="s">
        <v>55</v>
      </c>
      <c r="P282">
        <v>704</v>
      </c>
      <c r="Q282" t="s">
        <v>56</v>
      </c>
      <c r="R282">
        <v>1</v>
      </c>
      <c r="S282" s="1">
        <v>42966</v>
      </c>
      <c r="T282" s="1">
        <v>43091</v>
      </c>
      <c r="U282" t="s">
        <v>453</v>
      </c>
      <c r="V282" t="s">
        <v>39</v>
      </c>
      <c r="W282">
        <v>131</v>
      </c>
      <c r="X282">
        <v>62</v>
      </c>
      <c r="Y282">
        <v>600</v>
      </c>
      <c r="Z282">
        <v>10.333299999999999</v>
      </c>
      <c r="AD282">
        <v>0</v>
      </c>
      <c r="AE282">
        <v>10.333299999999999</v>
      </c>
      <c r="AF282">
        <v>0</v>
      </c>
      <c r="AG282">
        <v>0</v>
      </c>
      <c r="AH282">
        <v>14.77</v>
      </c>
      <c r="AI282">
        <v>14.77</v>
      </c>
      <c r="AJ282">
        <v>0.4</v>
      </c>
      <c r="AK282" t="s">
        <v>899</v>
      </c>
      <c r="AL282" t="s">
        <v>1567</v>
      </c>
      <c r="AN282">
        <v>170</v>
      </c>
      <c r="AO282">
        <f>Source1718[[#This Row],[TotalFTES]]*525/Source1718[[#This Row],[TotalScheduledHours]]</f>
        <v>45.613235294117644</v>
      </c>
    </row>
    <row r="283" spans="1:41" x14ac:dyDescent="0.25">
      <c r="A283" t="s">
        <v>1769</v>
      </c>
      <c r="B283" t="s">
        <v>32</v>
      </c>
      <c r="C283" t="s">
        <v>92</v>
      </c>
      <c r="D283" t="s">
        <v>93</v>
      </c>
      <c r="E283">
        <v>80747</v>
      </c>
      <c r="F283" t="s">
        <v>106</v>
      </c>
      <c r="G283">
        <v>3010</v>
      </c>
      <c r="H283">
        <v>408</v>
      </c>
      <c r="I283" t="s">
        <v>299</v>
      </c>
      <c r="J283" t="s">
        <v>35</v>
      </c>
      <c r="K283" t="s">
        <v>44</v>
      </c>
      <c r="L283" t="s">
        <v>108</v>
      </c>
      <c r="M283">
        <v>820</v>
      </c>
      <c r="N283">
        <v>1010</v>
      </c>
      <c r="O283" t="s">
        <v>55</v>
      </c>
      <c r="P283">
        <v>603</v>
      </c>
      <c r="Q283" t="s">
        <v>56</v>
      </c>
      <c r="R283">
        <v>1</v>
      </c>
      <c r="S283" s="1">
        <v>42966</v>
      </c>
      <c r="T283" s="1">
        <v>43091</v>
      </c>
      <c r="U283" t="s">
        <v>470</v>
      </c>
      <c r="V283" t="s">
        <v>39</v>
      </c>
      <c r="W283">
        <v>111</v>
      </c>
      <c r="X283">
        <v>47</v>
      </c>
      <c r="Y283">
        <v>600</v>
      </c>
      <c r="Z283">
        <v>7.8333000000000004</v>
      </c>
      <c r="AD283">
        <v>0</v>
      </c>
      <c r="AE283">
        <v>7.8333000000000004</v>
      </c>
      <c r="AF283">
        <v>0</v>
      </c>
      <c r="AG283">
        <v>0</v>
      </c>
      <c r="AH283">
        <v>7.09</v>
      </c>
      <c r="AI283">
        <v>7.09</v>
      </c>
      <c r="AJ283">
        <v>0.4</v>
      </c>
      <c r="AK283" t="s">
        <v>897</v>
      </c>
      <c r="AL283" t="s">
        <v>1568</v>
      </c>
      <c r="AN283">
        <v>170</v>
      </c>
      <c r="AO283">
        <f>Source1718[[#This Row],[TotalFTES]]*525/Source1718[[#This Row],[TotalScheduledHours]]</f>
        <v>21.895588235294117</v>
      </c>
    </row>
    <row r="284" spans="1:41" x14ac:dyDescent="0.25">
      <c r="A284" t="s">
        <v>1769</v>
      </c>
      <c r="B284" t="s">
        <v>32</v>
      </c>
      <c r="C284" t="s">
        <v>92</v>
      </c>
      <c r="D284" t="s">
        <v>93</v>
      </c>
      <c r="E284">
        <v>83001</v>
      </c>
      <c r="F284" t="s">
        <v>106</v>
      </c>
      <c r="G284">
        <v>3010</v>
      </c>
      <c r="H284">
        <v>409</v>
      </c>
      <c r="I284" t="s">
        <v>299</v>
      </c>
      <c r="J284" t="s">
        <v>35</v>
      </c>
      <c r="K284" t="s">
        <v>44</v>
      </c>
      <c r="L284" t="s">
        <v>108</v>
      </c>
      <c r="M284">
        <v>1020</v>
      </c>
      <c r="N284">
        <v>1210</v>
      </c>
      <c r="O284" t="s">
        <v>55</v>
      </c>
      <c r="P284">
        <v>505</v>
      </c>
      <c r="Q284" t="s">
        <v>56</v>
      </c>
      <c r="R284">
        <v>1</v>
      </c>
      <c r="S284" s="1">
        <v>42966</v>
      </c>
      <c r="T284" s="1">
        <v>43091</v>
      </c>
      <c r="U284" t="s">
        <v>386</v>
      </c>
      <c r="V284" t="s">
        <v>39</v>
      </c>
      <c r="W284">
        <v>151</v>
      </c>
      <c r="X284">
        <v>87</v>
      </c>
      <c r="Y284">
        <v>300</v>
      </c>
      <c r="Z284">
        <v>29</v>
      </c>
      <c r="AD284">
        <v>0</v>
      </c>
      <c r="AE284">
        <v>29</v>
      </c>
      <c r="AF284">
        <v>0</v>
      </c>
      <c r="AG284">
        <v>0</v>
      </c>
      <c r="AH284">
        <v>10.949</v>
      </c>
      <c r="AI284">
        <v>10.949</v>
      </c>
      <c r="AJ284">
        <v>0.4</v>
      </c>
      <c r="AK284" t="s">
        <v>899</v>
      </c>
      <c r="AL284" t="s">
        <v>1530</v>
      </c>
      <c r="AN284">
        <v>170</v>
      </c>
      <c r="AO284">
        <f>Source1718[[#This Row],[TotalFTES]]*525/Source1718[[#This Row],[TotalScheduledHours]]</f>
        <v>33.813088235294117</v>
      </c>
    </row>
    <row r="285" spans="1:41" x14ac:dyDescent="0.25">
      <c r="A285" t="s">
        <v>1769</v>
      </c>
      <c r="B285" t="s">
        <v>32</v>
      </c>
      <c r="C285" t="s">
        <v>92</v>
      </c>
      <c r="D285" t="s">
        <v>93</v>
      </c>
      <c r="E285">
        <v>80193</v>
      </c>
      <c r="F285" t="s">
        <v>106</v>
      </c>
      <c r="G285">
        <v>3010</v>
      </c>
      <c r="H285">
        <v>701</v>
      </c>
      <c r="I285" t="s">
        <v>299</v>
      </c>
      <c r="J285" t="s">
        <v>35</v>
      </c>
      <c r="K285" t="s">
        <v>44</v>
      </c>
      <c r="L285" t="s">
        <v>108</v>
      </c>
      <c r="M285">
        <v>1030</v>
      </c>
      <c r="N285">
        <v>1220</v>
      </c>
      <c r="O285" t="s">
        <v>64</v>
      </c>
      <c r="P285">
        <v>369</v>
      </c>
      <c r="Q285" t="s">
        <v>65</v>
      </c>
      <c r="R285">
        <v>1</v>
      </c>
      <c r="S285" s="1">
        <v>42966</v>
      </c>
      <c r="T285" s="1">
        <v>43091</v>
      </c>
      <c r="U285" t="s">
        <v>434</v>
      </c>
      <c r="V285" t="s">
        <v>39</v>
      </c>
      <c r="W285">
        <v>74</v>
      </c>
      <c r="X285">
        <v>36</v>
      </c>
      <c r="Y285">
        <v>300</v>
      </c>
      <c r="Z285">
        <v>12</v>
      </c>
      <c r="AD285">
        <v>0</v>
      </c>
      <c r="AE285">
        <v>12</v>
      </c>
      <c r="AF285">
        <v>0</v>
      </c>
      <c r="AG285">
        <v>0</v>
      </c>
      <c r="AH285">
        <v>4.6589999999999998</v>
      </c>
      <c r="AI285">
        <v>4.6589999999999998</v>
      </c>
      <c r="AJ285">
        <v>0.4</v>
      </c>
      <c r="AK285" t="s">
        <v>988</v>
      </c>
      <c r="AL285" t="s">
        <v>1000</v>
      </c>
      <c r="AN285">
        <v>170</v>
      </c>
      <c r="AO285">
        <f>Source1718[[#This Row],[TotalFTES]]*525/Source1718[[#This Row],[TotalScheduledHours]]</f>
        <v>14.388088235294116</v>
      </c>
    </row>
    <row r="286" spans="1:41" x14ac:dyDescent="0.25">
      <c r="A286" t="s">
        <v>1769</v>
      </c>
      <c r="B286" t="s">
        <v>32</v>
      </c>
      <c r="C286" t="s">
        <v>92</v>
      </c>
      <c r="D286" t="s">
        <v>93</v>
      </c>
      <c r="E286">
        <v>81012</v>
      </c>
      <c r="F286" t="s">
        <v>106</v>
      </c>
      <c r="G286">
        <v>3010</v>
      </c>
      <c r="H286">
        <v>702</v>
      </c>
      <c r="I286" t="s">
        <v>299</v>
      </c>
      <c r="J286" t="s">
        <v>76</v>
      </c>
      <c r="K286" t="s">
        <v>44</v>
      </c>
      <c r="L286" t="s">
        <v>45</v>
      </c>
      <c r="M286">
        <v>1900</v>
      </c>
      <c r="N286">
        <v>2115</v>
      </c>
      <c r="O286" t="s">
        <v>64</v>
      </c>
      <c r="P286">
        <v>318</v>
      </c>
      <c r="Q286" t="s">
        <v>65</v>
      </c>
      <c r="R286">
        <v>1</v>
      </c>
      <c r="S286" s="1">
        <v>42966</v>
      </c>
      <c r="T286" s="1">
        <v>43091</v>
      </c>
      <c r="U286" t="s">
        <v>987</v>
      </c>
      <c r="V286" t="s">
        <v>39</v>
      </c>
      <c r="W286">
        <v>84</v>
      </c>
      <c r="X286">
        <v>75</v>
      </c>
      <c r="Y286">
        <v>300</v>
      </c>
      <c r="Z286">
        <v>25</v>
      </c>
      <c r="AD286">
        <v>0</v>
      </c>
      <c r="AE286">
        <v>25</v>
      </c>
      <c r="AF286">
        <v>0</v>
      </c>
      <c r="AG286">
        <v>0</v>
      </c>
      <c r="AH286">
        <v>6.2759999999999998</v>
      </c>
      <c r="AI286">
        <v>6.2759999999999998</v>
      </c>
      <c r="AJ286">
        <v>0.4</v>
      </c>
      <c r="AK286" t="s">
        <v>905</v>
      </c>
      <c r="AL286" t="s">
        <v>991</v>
      </c>
      <c r="AN286">
        <v>172.5</v>
      </c>
      <c r="AO286">
        <f>Source1718[[#This Row],[TotalFTES]]*525/Source1718[[#This Row],[TotalScheduledHours]]</f>
        <v>19.100869565217391</v>
      </c>
    </row>
    <row r="287" spans="1:41" x14ac:dyDescent="0.25">
      <c r="A287" t="s">
        <v>1769</v>
      </c>
      <c r="B287" t="s">
        <v>32</v>
      </c>
      <c r="C287" t="s">
        <v>92</v>
      </c>
      <c r="D287" t="s">
        <v>93</v>
      </c>
      <c r="E287">
        <v>82854</v>
      </c>
      <c r="F287" t="s">
        <v>106</v>
      </c>
      <c r="G287">
        <v>3010</v>
      </c>
      <c r="H287">
        <v>703</v>
      </c>
      <c r="I287" t="s">
        <v>299</v>
      </c>
      <c r="J287" t="s">
        <v>35</v>
      </c>
      <c r="K287" t="s">
        <v>44</v>
      </c>
      <c r="L287" t="s">
        <v>108</v>
      </c>
      <c r="M287">
        <v>830</v>
      </c>
      <c r="N287">
        <v>1020</v>
      </c>
      <c r="O287" t="s">
        <v>64</v>
      </c>
      <c r="P287">
        <v>318</v>
      </c>
      <c r="Q287" t="s">
        <v>65</v>
      </c>
      <c r="R287">
        <v>1</v>
      </c>
      <c r="S287" s="1">
        <v>42966</v>
      </c>
      <c r="T287" s="1">
        <v>43091</v>
      </c>
      <c r="U287" t="s">
        <v>475</v>
      </c>
      <c r="V287" t="s">
        <v>39</v>
      </c>
      <c r="W287">
        <v>69</v>
      </c>
      <c r="X287">
        <v>30</v>
      </c>
      <c r="Y287">
        <v>400</v>
      </c>
      <c r="Z287">
        <v>7.5</v>
      </c>
      <c r="AD287">
        <v>0</v>
      </c>
      <c r="AE287">
        <v>7.5</v>
      </c>
      <c r="AF287">
        <v>0</v>
      </c>
      <c r="AG287">
        <v>0</v>
      </c>
      <c r="AH287">
        <v>4.1280000000000001</v>
      </c>
      <c r="AI287">
        <v>4.1280000000000001</v>
      </c>
      <c r="AJ287">
        <v>0.4</v>
      </c>
      <c r="AK287" t="s">
        <v>990</v>
      </c>
      <c r="AL287" t="s">
        <v>991</v>
      </c>
      <c r="AN287">
        <v>170</v>
      </c>
      <c r="AO287">
        <f>Source1718[[#This Row],[TotalFTES]]*525/Source1718[[#This Row],[TotalScheduledHours]]</f>
        <v>12.748235294117649</v>
      </c>
    </row>
    <row r="288" spans="1:41" x14ac:dyDescent="0.25">
      <c r="A288" t="s">
        <v>1769</v>
      </c>
      <c r="B288" t="s">
        <v>32</v>
      </c>
      <c r="C288" t="s">
        <v>92</v>
      </c>
      <c r="D288" t="s">
        <v>93</v>
      </c>
      <c r="E288">
        <v>82997</v>
      </c>
      <c r="F288" t="s">
        <v>106</v>
      </c>
      <c r="G288">
        <v>3015</v>
      </c>
      <c r="H288">
        <v>401</v>
      </c>
      <c r="I288" t="s">
        <v>476</v>
      </c>
      <c r="J288" t="s">
        <v>76</v>
      </c>
      <c r="K288" t="s">
        <v>44</v>
      </c>
      <c r="L288" t="s">
        <v>45</v>
      </c>
      <c r="M288">
        <v>1720</v>
      </c>
      <c r="N288">
        <v>1825</v>
      </c>
      <c r="O288" t="s">
        <v>55</v>
      </c>
      <c r="P288">
        <v>503</v>
      </c>
      <c r="Q288" t="s">
        <v>56</v>
      </c>
      <c r="R288">
        <v>1</v>
      </c>
      <c r="S288" s="1">
        <v>42966</v>
      </c>
      <c r="T288" s="1">
        <v>43091</v>
      </c>
      <c r="U288" t="s">
        <v>427</v>
      </c>
      <c r="V288" t="s">
        <v>39</v>
      </c>
      <c r="W288">
        <v>112</v>
      </c>
      <c r="X288">
        <v>51</v>
      </c>
      <c r="Y288">
        <v>250</v>
      </c>
      <c r="Z288">
        <v>20.399999999999999</v>
      </c>
      <c r="AD288">
        <v>0</v>
      </c>
      <c r="AE288">
        <v>20.399999999999999</v>
      </c>
      <c r="AF288">
        <v>0</v>
      </c>
      <c r="AG288">
        <v>0</v>
      </c>
      <c r="AH288">
        <v>6.1870000000000003</v>
      </c>
      <c r="AI288">
        <v>6.1870000000000003</v>
      </c>
      <c r="AJ288">
        <v>0.2</v>
      </c>
      <c r="AK288" t="s">
        <v>938</v>
      </c>
      <c r="AL288" t="s">
        <v>1556</v>
      </c>
      <c r="AN288">
        <v>89.7</v>
      </c>
      <c r="AO288">
        <f>Source1718[[#This Row],[TotalFTES]]*525/Source1718[[#This Row],[TotalScheduledHours]]</f>
        <v>36.21153846153846</v>
      </c>
    </row>
    <row r="289" spans="1:41" x14ac:dyDescent="0.25">
      <c r="A289" t="s">
        <v>1769</v>
      </c>
      <c r="B289" t="s">
        <v>32</v>
      </c>
      <c r="C289" t="s">
        <v>92</v>
      </c>
      <c r="D289" t="s">
        <v>93</v>
      </c>
      <c r="E289">
        <v>80404</v>
      </c>
      <c r="F289" t="s">
        <v>106</v>
      </c>
      <c r="G289">
        <v>3015</v>
      </c>
      <c r="H289">
        <v>403</v>
      </c>
      <c r="I289" t="s">
        <v>476</v>
      </c>
      <c r="J289" t="s">
        <v>35</v>
      </c>
      <c r="K289" t="s">
        <v>44</v>
      </c>
      <c r="L289" t="s">
        <v>108</v>
      </c>
      <c r="M289">
        <v>1220</v>
      </c>
      <c r="N289">
        <v>1310</v>
      </c>
      <c r="O289" t="s">
        <v>55</v>
      </c>
      <c r="P289">
        <v>1205</v>
      </c>
      <c r="Q289" t="s">
        <v>56</v>
      </c>
      <c r="R289">
        <v>1</v>
      </c>
      <c r="S289" s="1">
        <v>42966</v>
      </c>
      <c r="T289" s="1">
        <v>43091</v>
      </c>
      <c r="U289" t="s">
        <v>477</v>
      </c>
      <c r="V289" t="s">
        <v>39</v>
      </c>
      <c r="W289">
        <v>145</v>
      </c>
      <c r="X289">
        <v>73</v>
      </c>
      <c r="Y289">
        <v>600</v>
      </c>
      <c r="Z289">
        <v>12.166700000000001</v>
      </c>
      <c r="AD289">
        <v>0</v>
      </c>
      <c r="AE289">
        <v>12.166700000000001</v>
      </c>
      <c r="AF289">
        <v>0</v>
      </c>
      <c r="AG289">
        <v>0</v>
      </c>
      <c r="AH289">
        <v>4.8129999999999997</v>
      </c>
      <c r="AI289">
        <v>4.8129999999999997</v>
      </c>
      <c r="AJ289">
        <v>0.2</v>
      </c>
      <c r="AK289" t="s">
        <v>904</v>
      </c>
      <c r="AL289" t="s">
        <v>1569</v>
      </c>
      <c r="AN289">
        <v>85</v>
      </c>
      <c r="AO289">
        <f>Source1718[[#This Row],[TotalFTES]]*525/Source1718[[#This Row],[TotalScheduledHours]]</f>
        <v>29.72735294117647</v>
      </c>
    </row>
    <row r="290" spans="1:41" x14ac:dyDescent="0.25">
      <c r="A290" t="s">
        <v>1769</v>
      </c>
      <c r="B290" t="s">
        <v>32</v>
      </c>
      <c r="C290" t="s">
        <v>92</v>
      </c>
      <c r="D290" t="s">
        <v>93</v>
      </c>
      <c r="E290">
        <v>81429</v>
      </c>
      <c r="F290" t="s">
        <v>106</v>
      </c>
      <c r="G290">
        <v>3020</v>
      </c>
      <c r="H290">
        <v>701</v>
      </c>
      <c r="I290" t="s">
        <v>300</v>
      </c>
      <c r="J290" t="s">
        <v>35</v>
      </c>
      <c r="K290" t="s">
        <v>44</v>
      </c>
      <c r="L290" t="s">
        <v>108</v>
      </c>
      <c r="M290">
        <v>1030</v>
      </c>
      <c r="N290">
        <v>1220</v>
      </c>
      <c r="O290" t="s">
        <v>64</v>
      </c>
      <c r="P290">
        <v>318</v>
      </c>
      <c r="Q290" t="s">
        <v>65</v>
      </c>
      <c r="R290">
        <v>1</v>
      </c>
      <c r="S290" s="1">
        <v>42966</v>
      </c>
      <c r="T290" s="1">
        <v>43091</v>
      </c>
      <c r="U290" t="s">
        <v>478</v>
      </c>
      <c r="V290" t="s">
        <v>39</v>
      </c>
      <c r="W290">
        <v>50</v>
      </c>
      <c r="X290">
        <v>46</v>
      </c>
      <c r="Y290">
        <v>300</v>
      </c>
      <c r="Z290">
        <v>15.333299999999999</v>
      </c>
      <c r="AD290">
        <v>0</v>
      </c>
      <c r="AE290">
        <v>15.333299999999999</v>
      </c>
      <c r="AF290">
        <v>0</v>
      </c>
      <c r="AG290">
        <v>0</v>
      </c>
      <c r="AH290">
        <v>4.1029999999999998</v>
      </c>
      <c r="AI290">
        <v>4.1029999999999998</v>
      </c>
      <c r="AJ290">
        <v>0.4</v>
      </c>
      <c r="AK290" t="s">
        <v>988</v>
      </c>
      <c r="AL290" t="s">
        <v>991</v>
      </c>
      <c r="AN290">
        <v>170</v>
      </c>
      <c r="AO290">
        <f>Source1718[[#This Row],[TotalFTES]]*525/Source1718[[#This Row],[TotalScheduledHours]]</f>
        <v>12.671029411764705</v>
      </c>
    </row>
    <row r="291" spans="1:41" x14ac:dyDescent="0.25">
      <c r="A291" t="s">
        <v>1769</v>
      </c>
      <c r="B291" t="s">
        <v>32</v>
      </c>
      <c r="C291" t="s">
        <v>92</v>
      </c>
      <c r="D291" t="s">
        <v>93</v>
      </c>
      <c r="E291">
        <v>82632</v>
      </c>
      <c r="F291" t="s">
        <v>106</v>
      </c>
      <c r="G291">
        <v>3100</v>
      </c>
      <c r="H291">
        <v>201</v>
      </c>
      <c r="I291" t="s">
        <v>301</v>
      </c>
      <c r="J291" t="s">
        <v>35</v>
      </c>
      <c r="K291" t="s">
        <v>44</v>
      </c>
      <c r="L291" t="s">
        <v>108</v>
      </c>
      <c r="M291">
        <v>815</v>
      </c>
      <c r="N291">
        <v>1005</v>
      </c>
      <c r="O291" t="s">
        <v>46</v>
      </c>
      <c r="P291">
        <v>319</v>
      </c>
      <c r="Q291" t="s">
        <v>47</v>
      </c>
      <c r="R291">
        <v>1</v>
      </c>
      <c r="S291" s="1">
        <v>42966</v>
      </c>
      <c r="T291" s="1">
        <v>43091</v>
      </c>
      <c r="U291" t="s">
        <v>525</v>
      </c>
      <c r="V291" t="s">
        <v>39</v>
      </c>
      <c r="W291">
        <v>96</v>
      </c>
      <c r="X291">
        <v>42</v>
      </c>
      <c r="Y291">
        <v>300</v>
      </c>
      <c r="Z291">
        <v>14</v>
      </c>
      <c r="AD291">
        <v>0</v>
      </c>
      <c r="AE291">
        <v>14</v>
      </c>
      <c r="AF291">
        <v>0</v>
      </c>
      <c r="AG291">
        <v>0</v>
      </c>
      <c r="AH291">
        <v>7.0549999999999997</v>
      </c>
      <c r="AI291">
        <v>7.0549999999999997</v>
      </c>
      <c r="AJ291">
        <v>0.4</v>
      </c>
      <c r="AK291" t="s">
        <v>992</v>
      </c>
      <c r="AL291" t="s">
        <v>940</v>
      </c>
      <c r="AN291">
        <v>170</v>
      </c>
      <c r="AO291">
        <f>Source1718[[#This Row],[TotalFTES]]*525/Source1718[[#This Row],[TotalScheduledHours]]</f>
        <v>21.787500000000001</v>
      </c>
    </row>
    <row r="292" spans="1:41" x14ac:dyDescent="0.25">
      <c r="A292" t="s">
        <v>1769</v>
      </c>
      <c r="B292" t="s">
        <v>32</v>
      </c>
      <c r="C292" t="s">
        <v>92</v>
      </c>
      <c r="D292" t="s">
        <v>93</v>
      </c>
      <c r="E292">
        <v>80009</v>
      </c>
      <c r="F292" t="s">
        <v>106</v>
      </c>
      <c r="G292">
        <v>3100</v>
      </c>
      <c r="H292">
        <v>202</v>
      </c>
      <c r="I292" t="s">
        <v>301</v>
      </c>
      <c r="J292" t="s">
        <v>35</v>
      </c>
      <c r="K292" t="s">
        <v>44</v>
      </c>
      <c r="L292" t="s">
        <v>108</v>
      </c>
      <c r="M292">
        <v>1015</v>
      </c>
      <c r="N292">
        <v>1205</v>
      </c>
      <c r="O292" t="s">
        <v>46</v>
      </c>
      <c r="P292">
        <v>319</v>
      </c>
      <c r="Q292" t="s">
        <v>47</v>
      </c>
      <c r="R292">
        <v>1</v>
      </c>
      <c r="S292" s="1">
        <v>42966</v>
      </c>
      <c r="T292" s="1">
        <v>43091</v>
      </c>
      <c r="U292" t="s">
        <v>977</v>
      </c>
      <c r="V292" t="s">
        <v>39</v>
      </c>
      <c r="W292">
        <v>111</v>
      </c>
      <c r="X292">
        <v>35</v>
      </c>
      <c r="Y292">
        <v>300</v>
      </c>
      <c r="Z292">
        <v>11.666700000000001</v>
      </c>
      <c r="AD292">
        <v>0</v>
      </c>
      <c r="AE292">
        <v>11.666700000000001</v>
      </c>
      <c r="AF292">
        <v>0</v>
      </c>
      <c r="AG292">
        <v>0</v>
      </c>
      <c r="AH292">
        <v>8.1029999999999998</v>
      </c>
      <c r="AI292">
        <v>8.1029999999999998</v>
      </c>
      <c r="AJ292">
        <v>0.4</v>
      </c>
      <c r="AK292" t="s">
        <v>978</v>
      </c>
      <c r="AL292" t="s">
        <v>940</v>
      </c>
      <c r="AN292">
        <v>170</v>
      </c>
      <c r="AO292">
        <f>Source1718[[#This Row],[TotalFTES]]*525/Source1718[[#This Row],[TotalScheduledHours]]</f>
        <v>25.023970588235294</v>
      </c>
    </row>
    <row r="293" spans="1:41" x14ac:dyDescent="0.25">
      <c r="A293" t="s">
        <v>1769</v>
      </c>
      <c r="B293" t="s">
        <v>32</v>
      </c>
      <c r="C293" t="s">
        <v>92</v>
      </c>
      <c r="D293" t="s">
        <v>93</v>
      </c>
      <c r="E293">
        <v>80019</v>
      </c>
      <c r="F293" t="s">
        <v>106</v>
      </c>
      <c r="G293">
        <v>3100</v>
      </c>
      <c r="H293">
        <v>301</v>
      </c>
      <c r="I293" t="s">
        <v>301</v>
      </c>
      <c r="J293" t="s">
        <v>35</v>
      </c>
      <c r="K293" t="s">
        <v>44</v>
      </c>
      <c r="L293" t="s">
        <v>108</v>
      </c>
      <c r="M293">
        <v>815</v>
      </c>
      <c r="N293">
        <v>1005</v>
      </c>
      <c r="O293" t="s">
        <v>399</v>
      </c>
      <c r="P293">
        <v>309</v>
      </c>
      <c r="Q293" t="s">
        <v>97</v>
      </c>
      <c r="R293">
        <v>1</v>
      </c>
      <c r="S293" s="1">
        <v>42966</v>
      </c>
      <c r="T293" s="1">
        <v>43091</v>
      </c>
      <c r="U293" t="s">
        <v>437</v>
      </c>
      <c r="V293" t="s">
        <v>39</v>
      </c>
      <c r="W293">
        <v>126</v>
      </c>
      <c r="X293">
        <v>82</v>
      </c>
      <c r="Y293">
        <v>200</v>
      </c>
      <c r="Z293">
        <v>41</v>
      </c>
      <c r="AD293">
        <v>0</v>
      </c>
      <c r="AE293">
        <v>41</v>
      </c>
      <c r="AF293">
        <v>0</v>
      </c>
      <c r="AG293">
        <v>0</v>
      </c>
      <c r="AH293">
        <v>8.3089999999999993</v>
      </c>
      <c r="AI293">
        <v>8.3089999999999993</v>
      </c>
      <c r="AJ293">
        <v>0.4</v>
      </c>
      <c r="AK293" t="s">
        <v>992</v>
      </c>
      <c r="AL293" t="s">
        <v>1531</v>
      </c>
      <c r="AN293">
        <v>170</v>
      </c>
      <c r="AO293">
        <f>Source1718[[#This Row],[TotalFTES]]*525/Source1718[[#This Row],[TotalScheduledHours]]</f>
        <v>25.660147058823526</v>
      </c>
    </row>
    <row r="294" spans="1:41" x14ac:dyDescent="0.25">
      <c r="A294" t="s">
        <v>1769</v>
      </c>
      <c r="B294" t="s">
        <v>32</v>
      </c>
      <c r="C294" t="s">
        <v>92</v>
      </c>
      <c r="D294" t="s">
        <v>93</v>
      </c>
      <c r="E294">
        <v>80720</v>
      </c>
      <c r="F294" t="s">
        <v>106</v>
      </c>
      <c r="G294">
        <v>3100</v>
      </c>
      <c r="H294">
        <v>303</v>
      </c>
      <c r="I294" t="s">
        <v>301</v>
      </c>
      <c r="J294" t="s">
        <v>35</v>
      </c>
      <c r="K294" t="s">
        <v>44</v>
      </c>
      <c r="L294" t="s">
        <v>108</v>
      </c>
      <c r="M294">
        <v>1015</v>
      </c>
      <c r="N294">
        <v>1205</v>
      </c>
      <c r="O294" t="s">
        <v>399</v>
      </c>
      <c r="P294">
        <v>204</v>
      </c>
      <c r="Q294" t="s">
        <v>97</v>
      </c>
      <c r="R294">
        <v>1</v>
      </c>
      <c r="S294" s="1">
        <v>42966</v>
      </c>
      <c r="T294" s="1">
        <v>43091</v>
      </c>
      <c r="U294" t="s">
        <v>1107</v>
      </c>
      <c r="V294" t="s">
        <v>39</v>
      </c>
      <c r="W294">
        <v>130</v>
      </c>
      <c r="X294">
        <v>55</v>
      </c>
      <c r="Y294">
        <v>200</v>
      </c>
      <c r="Z294">
        <v>27.5</v>
      </c>
      <c r="AD294">
        <v>0</v>
      </c>
      <c r="AE294">
        <v>27.5</v>
      </c>
      <c r="AF294">
        <v>0</v>
      </c>
      <c r="AG294">
        <v>0</v>
      </c>
      <c r="AH294">
        <v>6.0460000000000003</v>
      </c>
      <c r="AI294">
        <v>6.0460000000000003</v>
      </c>
      <c r="AJ294">
        <v>0.4</v>
      </c>
      <c r="AK294" t="s">
        <v>978</v>
      </c>
      <c r="AL294" t="s">
        <v>1532</v>
      </c>
      <c r="AN294">
        <v>170</v>
      </c>
      <c r="AO294">
        <f>Source1718[[#This Row],[TotalFTES]]*525/Source1718[[#This Row],[TotalScheduledHours]]</f>
        <v>18.671470588235294</v>
      </c>
    </row>
    <row r="295" spans="1:41" x14ac:dyDescent="0.25">
      <c r="A295" t="s">
        <v>1769</v>
      </c>
      <c r="B295" t="s">
        <v>32</v>
      </c>
      <c r="C295" t="s">
        <v>92</v>
      </c>
      <c r="D295" t="s">
        <v>93</v>
      </c>
      <c r="E295">
        <v>82772</v>
      </c>
      <c r="F295" t="s">
        <v>106</v>
      </c>
      <c r="G295">
        <v>3100</v>
      </c>
      <c r="H295">
        <v>402</v>
      </c>
      <c r="I295" t="s">
        <v>301</v>
      </c>
      <c r="J295" t="s">
        <v>35</v>
      </c>
      <c r="K295" t="s">
        <v>44</v>
      </c>
      <c r="L295" t="s">
        <v>503</v>
      </c>
      <c r="M295" t="s">
        <v>719</v>
      </c>
      <c r="N295" t="s">
        <v>720</v>
      </c>
      <c r="O295" t="s">
        <v>504</v>
      </c>
      <c r="P295">
        <v>1204</v>
      </c>
      <c r="Q295" t="s">
        <v>56</v>
      </c>
      <c r="R295">
        <v>1</v>
      </c>
      <c r="S295" s="1">
        <v>42966</v>
      </c>
      <c r="T295" s="1">
        <v>43091</v>
      </c>
      <c r="U295" t="s">
        <v>1570</v>
      </c>
      <c r="V295" t="s">
        <v>39</v>
      </c>
      <c r="W295">
        <v>0</v>
      </c>
      <c r="X295">
        <v>0</v>
      </c>
      <c r="Y295">
        <v>400</v>
      </c>
      <c r="Z295">
        <v>0</v>
      </c>
      <c r="AD295">
        <v>0</v>
      </c>
      <c r="AE295">
        <v>0</v>
      </c>
      <c r="AF295">
        <v>0</v>
      </c>
      <c r="AG295">
        <v>40</v>
      </c>
      <c r="AH295">
        <v>0</v>
      </c>
      <c r="AI295">
        <v>0</v>
      </c>
      <c r="AK295" t="s">
        <v>980</v>
      </c>
      <c r="AL295" t="s">
        <v>1571</v>
      </c>
      <c r="AN295">
        <v>170</v>
      </c>
      <c r="AO295">
        <f>Source1718[[#This Row],[TotalFTES]]*525/Source1718[[#This Row],[TotalScheduledHours]]</f>
        <v>0</v>
      </c>
    </row>
    <row r="296" spans="1:41" x14ac:dyDescent="0.25">
      <c r="A296" t="s">
        <v>1769</v>
      </c>
      <c r="B296" t="s">
        <v>32</v>
      </c>
      <c r="C296" t="s">
        <v>92</v>
      </c>
      <c r="D296" t="s">
        <v>93</v>
      </c>
      <c r="E296">
        <v>80035</v>
      </c>
      <c r="F296" t="s">
        <v>106</v>
      </c>
      <c r="G296">
        <v>3100</v>
      </c>
      <c r="H296">
        <v>403</v>
      </c>
      <c r="I296" t="s">
        <v>301</v>
      </c>
      <c r="J296" t="s">
        <v>76</v>
      </c>
      <c r="K296" t="s">
        <v>44</v>
      </c>
      <c r="L296" t="s">
        <v>520</v>
      </c>
      <c r="M296" t="s">
        <v>532</v>
      </c>
      <c r="N296" t="s">
        <v>553</v>
      </c>
      <c r="O296" t="s">
        <v>483</v>
      </c>
      <c r="P296">
        <v>601</v>
      </c>
      <c r="Q296" t="s">
        <v>56</v>
      </c>
      <c r="R296">
        <v>1</v>
      </c>
      <c r="S296" s="1">
        <v>42966</v>
      </c>
      <c r="T296" s="1">
        <v>43091</v>
      </c>
      <c r="U296" t="s">
        <v>1572</v>
      </c>
      <c r="V296" t="s">
        <v>39</v>
      </c>
      <c r="W296">
        <v>103</v>
      </c>
      <c r="X296">
        <v>53</v>
      </c>
      <c r="Y296">
        <v>600</v>
      </c>
      <c r="Z296">
        <v>8.8332999999999995</v>
      </c>
      <c r="AD296">
        <v>0</v>
      </c>
      <c r="AE296">
        <v>8.8332999999999995</v>
      </c>
      <c r="AF296">
        <v>0</v>
      </c>
      <c r="AG296">
        <v>0</v>
      </c>
      <c r="AH296">
        <v>7.8810000000000002</v>
      </c>
      <c r="AI296">
        <v>7.8810000000000002</v>
      </c>
      <c r="AJ296">
        <v>0.312</v>
      </c>
      <c r="AK296" t="s">
        <v>1054</v>
      </c>
      <c r="AL296" t="s">
        <v>1573</v>
      </c>
      <c r="AN296">
        <v>172.5</v>
      </c>
      <c r="AO296">
        <f>Source1718[[#This Row],[TotalFTES]]*525/Source1718[[#This Row],[TotalScheduledHours]]</f>
        <v>23.985652173913046</v>
      </c>
    </row>
    <row r="297" spans="1:41" x14ac:dyDescent="0.25">
      <c r="A297" t="s">
        <v>1769</v>
      </c>
      <c r="B297" t="s">
        <v>32</v>
      </c>
      <c r="C297" t="s">
        <v>92</v>
      </c>
      <c r="D297" t="s">
        <v>93</v>
      </c>
      <c r="E297">
        <v>80079</v>
      </c>
      <c r="F297" t="s">
        <v>106</v>
      </c>
      <c r="G297">
        <v>3100</v>
      </c>
      <c r="H297">
        <v>404</v>
      </c>
      <c r="I297" t="s">
        <v>301</v>
      </c>
      <c r="J297" t="s">
        <v>35</v>
      </c>
      <c r="K297" t="s">
        <v>44</v>
      </c>
      <c r="L297" t="s">
        <v>108</v>
      </c>
      <c r="M297">
        <v>820</v>
      </c>
      <c r="N297">
        <v>1010</v>
      </c>
      <c r="O297" t="s">
        <v>55</v>
      </c>
      <c r="P297">
        <v>504</v>
      </c>
      <c r="Q297" t="s">
        <v>56</v>
      </c>
      <c r="R297">
        <v>1</v>
      </c>
      <c r="S297" s="1">
        <v>42966</v>
      </c>
      <c r="T297" s="1">
        <v>43091</v>
      </c>
      <c r="U297" t="s">
        <v>419</v>
      </c>
      <c r="V297" t="s">
        <v>39</v>
      </c>
      <c r="W297">
        <v>109</v>
      </c>
      <c r="X297">
        <v>108</v>
      </c>
      <c r="Y297">
        <v>600</v>
      </c>
      <c r="Z297">
        <v>18</v>
      </c>
      <c r="AD297">
        <v>0</v>
      </c>
      <c r="AE297">
        <v>18</v>
      </c>
      <c r="AF297">
        <v>0</v>
      </c>
      <c r="AG297">
        <v>0</v>
      </c>
      <c r="AH297">
        <v>10.888</v>
      </c>
      <c r="AI297">
        <v>10.888</v>
      </c>
      <c r="AJ297">
        <v>0.4</v>
      </c>
      <c r="AK297" t="s">
        <v>897</v>
      </c>
      <c r="AL297" t="s">
        <v>1529</v>
      </c>
      <c r="AN297">
        <v>170</v>
      </c>
      <c r="AO297">
        <f>Source1718[[#This Row],[TotalFTES]]*525/Source1718[[#This Row],[TotalScheduledHours]]</f>
        <v>33.624705882352941</v>
      </c>
    </row>
    <row r="298" spans="1:41" x14ac:dyDescent="0.25">
      <c r="A298" t="s">
        <v>1769</v>
      </c>
      <c r="B298" t="s">
        <v>32</v>
      </c>
      <c r="C298" t="s">
        <v>92</v>
      </c>
      <c r="D298" t="s">
        <v>93</v>
      </c>
      <c r="E298">
        <v>81264</v>
      </c>
      <c r="F298" t="s">
        <v>106</v>
      </c>
      <c r="G298">
        <v>3100</v>
      </c>
      <c r="H298">
        <v>406</v>
      </c>
      <c r="I298" t="s">
        <v>301</v>
      </c>
      <c r="J298" t="s">
        <v>35</v>
      </c>
      <c r="K298" t="s">
        <v>44</v>
      </c>
      <c r="L298" t="s">
        <v>487</v>
      </c>
      <c r="M298" t="s">
        <v>721</v>
      </c>
      <c r="N298" t="s">
        <v>722</v>
      </c>
      <c r="O298" t="s">
        <v>488</v>
      </c>
      <c r="P298" t="s">
        <v>728</v>
      </c>
      <c r="Q298" t="s">
        <v>56</v>
      </c>
      <c r="R298">
        <v>1</v>
      </c>
      <c r="S298" s="1">
        <v>42966</v>
      </c>
      <c r="T298" s="1">
        <v>43091</v>
      </c>
      <c r="U298" t="s">
        <v>1574</v>
      </c>
      <c r="V298" t="s">
        <v>39</v>
      </c>
      <c r="W298">
        <v>123</v>
      </c>
      <c r="X298">
        <v>66</v>
      </c>
      <c r="Y298">
        <v>500</v>
      </c>
      <c r="Z298">
        <v>13.2</v>
      </c>
      <c r="AD298">
        <v>0</v>
      </c>
      <c r="AE298">
        <v>13.2</v>
      </c>
      <c r="AF298">
        <v>0</v>
      </c>
      <c r="AG298">
        <v>0</v>
      </c>
      <c r="AH298">
        <v>9.798</v>
      </c>
      <c r="AI298">
        <v>9.798</v>
      </c>
      <c r="AJ298">
        <v>0.4</v>
      </c>
      <c r="AK298" t="s">
        <v>1575</v>
      </c>
      <c r="AL298" t="s">
        <v>1576</v>
      </c>
      <c r="AN298">
        <v>510</v>
      </c>
      <c r="AO298">
        <f>Source1718[[#This Row],[TotalFTES]]*525/Source1718[[#This Row],[TotalScheduledHours]]</f>
        <v>10.086176470588235</v>
      </c>
    </row>
    <row r="299" spans="1:41" x14ac:dyDescent="0.25">
      <c r="A299" t="s">
        <v>1769</v>
      </c>
      <c r="B299" t="s">
        <v>32</v>
      </c>
      <c r="C299" t="s">
        <v>92</v>
      </c>
      <c r="D299" t="s">
        <v>93</v>
      </c>
      <c r="E299">
        <v>80080</v>
      </c>
      <c r="F299" t="s">
        <v>106</v>
      </c>
      <c r="G299">
        <v>3100</v>
      </c>
      <c r="H299">
        <v>407</v>
      </c>
      <c r="I299" t="s">
        <v>301</v>
      </c>
      <c r="J299" t="s">
        <v>35</v>
      </c>
      <c r="K299" t="s">
        <v>44</v>
      </c>
      <c r="L299" t="s">
        <v>108</v>
      </c>
      <c r="M299">
        <v>1020</v>
      </c>
      <c r="N299">
        <v>1210</v>
      </c>
      <c r="O299" t="s">
        <v>55</v>
      </c>
      <c r="P299">
        <v>1301</v>
      </c>
      <c r="Q299" t="s">
        <v>56</v>
      </c>
      <c r="R299">
        <v>1</v>
      </c>
      <c r="S299" s="1">
        <v>42966</v>
      </c>
      <c r="T299" s="1">
        <v>43091</v>
      </c>
      <c r="U299" t="s">
        <v>444</v>
      </c>
      <c r="V299" t="s">
        <v>39</v>
      </c>
      <c r="W299">
        <v>117</v>
      </c>
      <c r="X299">
        <v>70</v>
      </c>
      <c r="Y299">
        <v>600</v>
      </c>
      <c r="Z299">
        <v>11.666700000000001</v>
      </c>
      <c r="AD299">
        <v>0</v>
      </c>
      <c r="AE299">
        <v>11.666700000000001</v>
      </c>
      <c r="AF299">
        <v>0</v>
      </c>
      <c r="AG299">
        <v>0</v>
      </c>
      <c r="AH299">
        <v>10.19</v>
      </c>
      <c r="AI299">
        <v>10.19</v>
      </c>
      <c r="AJ299">
        <v>0.4</v>
      </c>
      <c r="AK299" t="s">
        <v>899</v>
      </c>
      <c r="AL299" t="s">
        <v>1537</v>
      </c>
      <c r="AN299">
        <v>170</v>
      </c>
      <c r="AO299">
        <f>Source1718[[#This Row],[TotalFTES]]*525/Source1718[[#This Row],[TotalScheduledHours]]</f>
        <v>31.469117647058823</v>
      </c>
    </row>
    <row r="300" spans="1:41" x14ac:dyDescent="0.25">
      <c r="A300" t="s">
        <v>1769</v>
      </c>
      <c r="B300" t="s">
        <v>32</v>
      </c>
      <c r="C300" t="s">
        <v>92</v>
      </c>
      <c r="D300" t="s">
        <v>93</v>
      </c>
      <c r="E300">
        <v>80081</v>
      </c>
      <c r="F300" t="s">
        <v>106</v>
      </c>
      <c r="G300">
        <v>3100</v>
      </c>
      <c r="H300">
        <v>409</v>
      </c>
      <c r="I300" t="s">
        <v>301</v>
      </c>
      <c r="J300" t="s">
        <v>35</v>
      </c>
      <c r="K300" t="s">
        <v>44</v>
      </c>
      <c r="L300" t="s">
        <v>45</v>
      </c>
      <c r="M300">
        <v>1520</v>
      </c>
      <c r="N300">
        <v>1735</v>
      </c>
      <c r="O300" t="s">
        <v>55</v>
      </c>
      <c r="P300">
        <v>604</v>
      </c>
      <c r="Q300" t="s">
        <v>56</v>
      </c>
      <c r="R300">
        <v>1</v>
      </c>
      <c r="S300" s="1">
        <v>42966</v>
      </c>
      <c r="T300" s="1">
        <v>43091</v>
      </c>
      <c r="U300" t="s">
        <v>443</v>
      </c>
      <c r="V300" t="s">
        <v>39</v>
      </c>
      <c r="W300">
        <v>116</v>
      </c>
      <c r="X300">
        <v>32</v>
      </c>
      <c r="Y300">
        <v>600</v>
      </c>
      <c r="Z300">
        <v>5.3333000000000004</v>
      </c>
      <c r="AD300">
        <v>0</v>
      </c>
      <c r="AE300">
        <v>5.3333000000000004</v>
      </c>
      <c r="AF300">
        <v>0</v>
      </c>
      <c r="AG300">
        <v>0</v>
      </c>
      <c r="AH300">
        <v>7.0709999999999997</v>
      </c>
      <c r="AI300">
        <v>7.0709999999999997</v>
      </c>
      <c r="AJ300">
        <v>0.4</v>
      </c>
      <c r="AK300" t="s">
        <v>960</v>
      </c>
      <c r="AL300" t="s">
        <v>969</v>
      </c>
      <c r="AN300">
        <v>172.5</v>
      </c>
      <c r="AO300">
        <f>Source1718[[#This Row],[TotalFTES]]*525/Source1718[[#This Row],[TotalScheduledHours]]</f>
        <v>21.520434782608692</v>
      </c>
    </row>
    <row r="301" spans="1:41" x14ac:dyDescent="0.25">
      <c r="A301" t="s">
        <v>1769</v>
      </c>
      <c r="B301" t="s">
        <v>32</v>
      </c>
      <c r="C301" t="s">
        <v>92</v>
      </c>
      <c r="D301" t="s">
        <v>93</v>
      </c>
      <c r="E301">
        <v>81284</v>
      </c>
      <c r="F301" t="s">
        <v>106</v>
      </c>
      <c r="G301">
        <v>3100</v>
      </c>
      <c r="H301">
        <v>411</v>
      </c>
      <c r="I301" t="s">
        <v>301</v>
      </c>
      <c r="J301" t="s">
        <v>35</v>
      </c>
      <c r="K301" t="s">
        <v>44</v>
      </c>
      <c r="L301" t="s">
        <v>108</v>
      </c>
      <c r="M301">
        <v>1020</v>
      </c>
      <c r="N301">
        <v>1210</v>
      </c>
      <c r="O301" t="s">
        <v>55</v>
      </c>
      <c r="P301">
        <v>805</v>
      </c>
      <c r="Q301" t="s">
        <v>56</v>
      </c>
      <c r="R301">
        <v>1</v>
      </c>
      <c r="S301" s="1">
        <v>42966</v>
      </c>
      <c r="T301" s="1">
        <v>43091</v>
      </c>
      <c r="U301" t="s">
        <v>470</v>
      </c>
      <c r="V301" t="s">
        <v>39</v>
      </c>
      <c r="W301">
        <v>88</v>
      </c>
      <c r="X301">
        <v>31</v>
      </c>
      <c r="Y301">
        <v>600</v>
      </c>
      <c r="Z301">
        <v>5.1666999999999996</v>
      </c>
      <c r="AD301">
        <v>0</v>
      </c>
      <c r="AE301">
        <v>5.1666999999999996</v>
      </c>
      <c r="AF301">
        <v>0</v>
      </c>
      <c r="AG301">
        <v>0</v>
      </c>
      <c r="AH301">
        <v>7.7370000000000001</v>
      </c>
      <c r="AI301">
        <v>7.7370000000000001</v>
      </c>
      <c r="AJ301">
        <v>0.4</v>
      </c>
      <c r="AK301" t="s">
        <v>899</v>
      </c>
      <c r="AL301" t="s">
        <v>1549</v>
      </c>
      <c r="AN301">
        <v>170</v>
      </c>
      <c r="AO301">
        <f>Source1718[[#This Row],[TotalFTES]]*525/Source1718[[#This Row],[TotalScheduledHours]]</f>
        <v>23.893676470588236</v>
      </c>
    </row>
    <row r="302" spans="1:41" x14ac:dyDescent="0.25">
      <c r="A302" t="s">
        <v>1769</v>
      </c>
      <c r="B302" t="s">
        <v>32</v>
      </c>
      <c r="C302" t="s">
        <v>92</v>
      </c>
      <c r="D302" t="s">
        <v>93</v>
      </c>
      <c r="E302">
        <v>80340</v>
      </c>
      <c r="F302" t="s">
        <v>106</v>
      </c>
      <c r="G302">
        <v>3100</v>
      </c>
      <c r="H302">
        <v>416</v>
      </c>
      <c r="I302" t="s">
        <v>301</v>
      </c>
      <c r="J302" t="s">
        <v>35</v>
      </c>
      <c r="K302" t="s">
        <v>44</v>
      </c>
      <c r="L302" t="s">
        <v>108</v>
      </c>
      <c r="M302">
        <v>1020</v>
      </c>
      <c r="N302">
        <v>1210</v>
      </c>
      <c r="O302" t="s">
        <v>55</v>
      </c>
      <c r="P302">
        <v>701</v>
      </c>
      <c r="Q302" t="s">
        <v>56</v>
      </c>
      <c r="R302">
        <v>1</v>
      </c>
      <c r="S302" s="1">
        <v>42966</v>
      </c>
      <c r="T302" s="1">
        <v>43091</v>
      </c>
      <c r="U302" t="s">
        <v>442</v>
      </c>
      <c r="V302" t="s">
        <v>39</v>
      </c>
      <c r="W302">
        <v>81</v>
      </c>
      <c r="X302">
        <v>47</v>
      </c>
      <c r="Y302">
        <v>600</v>
      </c>
      <c r="Z302">
        <v>7.8333000000000004</v>
      </c>
      <c r="AD302">
        <v>0</v>
      </c>
      <c r="AE302">
        <v>7.8333000000000004</v>
      </c>
      <c r="AF302">
        <v>0</v>
      </c>
      <c r="AG302">
        <v>0</v>
      </c>
      <c r="AH302">
        <v>10.903</v>
      </c>
      <c r="AI302">
        <v>10.903</v>
      </c>
      <c r="AJ302">
        <v>0.4</v>
      </c>
      <c r="AK302" t="s">
        <v>899</v>
      </c>
      <c r="AL302" t="s">
        <v>863</v>
      </c>
      <c r="AN302">
        <v>170</v>
      </c>
      <c r="AO302">
        <f>Source1718[[#This Row],[TotalFTES]]*525/Source1718[[#This Row],[TotalScheduledHours]]</f>
        <v>33.671029411764707</v>
      </c>
    </row>
    <row r="303" spans="1:41" x14ac:dyDescent="0.25">
      <c r="A303" t="s">
        <v>1769</v>
      </c>
      <c r="B303" t="s">
        <v>32</v>
      </c>
      <c r="C303" t="s">
        <v>92</v>
      </c>
      <c r="D303" t="s">
        <v>93</v>
      </c>
      <c r="E303">
        <v>81527</v>
      </c>
      <c r="F303" t="s">
        <v>106</v>
      </c>
      <c r="G303">
        <v>3100</v>
      </c>
      <c r="H303">
        <v>417</v>
      </c>
      <c r="I303" t="s">
        <v>301</v>
      </c>
      <c r="J303" t="s">
        <v>35</v>
      </c>
      <c r="K303" t="s">
        <v>44</v>
      </c>
      <c r="L303" t="s">
        <v>108</v>
      </c>
      <c r="M303">
        <v>1320</v>
      </c>
      <c r="N303">
        <v>1510</v>
      </c>
      <c r="O303" t="s">
        <v>55</v>
      </c>
      <c r="P303">
        <v>505</v>
      </c>
      <c r="Q303" t="s">
        <v>56</v>
      </c>
      <c r="R303">
        <v>1</v>
      </c>
      <c r="S303" s="1">
        <v>42966</v>
      </c>
      <c r="T303" s="1">
        <v>43091</v>
      </c>
      <c r="U303" t="s">
        <v>941</v>
      </c>
      <c r="V303" t="s">
        <v>39</v>
      </c>
      <c r="W303">
        <v>151</v>
      </c>
      <c r="X303">
        <v>79</v>
      </c>
      <c r="Y303">
        <v>600</v>
      </c>
      <c r="Z303">
        <v>13.166700000000001</v>
      </c>
      <c r="AD303">
        <v>0</v>
      </c>
      <c r="AE303">
        <v>13.166700000000001</v>
      </c>
      <c r="AF303">
        <v>0</v>
      </c>
      <c r="AG303">
        <v>0</v>
      </c>
      <c r="AH303">
        <v>13.135</v>
      </c>
      <c r="AI303">
        <v>13.135</v>
      </c>
      <c r="AJ303">
        <v>0.4</v>
      </c>
      <c r="AK303" t="s">
        <v>901</v>
      </c>
      <c r="AL303" t="s">
        <v>1530</v>
      </c>
      <c r="AN303">
        <v>170</v>
      </c>
      <c r="AO303">
        <f>Source1718[[#This Row],[TotalFTES]]*525/Source1718[[#This Row],[TotalScheduledHours]]</f>
        <v>40.563970588235293</v>
      </c>
    </row>
    <row r="304" spans="1:41" x14ac:dyDescent="0.25">
      <c r="A304" t="s">
        <v>1769</v>
      </c>
      <c r="B304" t="s">
        <v>32</v>
      </c>
      <c r="C304" t="s">
        <v>92</v>
      </c>
      <c r="D304" t="s">
        <v>93</v>
      </c>
      <c r="E304">
        <v>80795</v>
      </c>
      <c r="F304" t="s">
        <v>106</v>
      </c>
      <c r="G304">
        <v>3100</v>
      </c>
      <c r="H304">
        <v>422</v>
      </c>
      <c r="I304" t="s">
        <v>301</v>
      </c>
      <c r="J304" t="s">
        <v>35</v>
      </c>
      <c r="K304" t="s">
        <v>44</v>
      </c>
      <c r="L304" t="s">
        <v>480</v>
      </c>
      <c r="M304" t="s">
        <v>485</v>
      </c>
      <c r="N304" t="s">
        <v>486</v>
      </c>
      <c r="O304" t="s">
        <v>483</v>
      </c>
      <c r="P304" t="s">
        <v>1577</v>
      </c>
      <c r="Q304" t="s">
        <v>56</v>
      </c>
      <c r="R304">
        <v>1</v>
      </c>
      <c r="S304" s="1">
        <v>42966</v>
      </c>
      <c r="T304" s="1">
        <v>43091</v>
      </c>
      <c r="U304" t="s">
        <v>1578</v>
      </c>
      <c r="V304" t="s">
        <v>39</v>
      </c>
      <c r="W304">
        <v>116</v>
      </c>
      <c r="X304">
        <v>53</v>
      </c>
      <c r="Y304">
        <v>450</v>
      </c>
      <c r="Z304">
        <v>11.777799999999999</v>
      </c>
      <c r="AD304">
        <v>0</v>
      </c>
      <c r="AE304">
        <v>11.777799999999999</v>
      </c>
      <c r="AF304">
        <v>0</v>
      </c>
      <c r="AG304">
        <v>0</v>
      </c>
      <c r="AH304">
        <v>8.4949999999999992</v>
      </c>
      <c r="AI304">
        <v>8.4949999999999992</v>
      </c>
      <c r="AJ304">
        <v>0.4</v>
      </c>
      <c r="AK304" t="s">
        <v>994</v>
      </c>
      <c r="AL304" t="s">
        <v>1579</v>
      </c>
      <c r="AN304">
        <v>340</v>
      </c>
      <c r="AO304">
        <f>Source1718[[#This Row],[TotalFTES]]*525/Source1718[[#This Row],[TotalScheduledHours]]</f>
        <v>13.117279411764706</v>
      </c>
    </row>
    <row r="305" spans="1:41" x14ac:dyDescent="0.25">
      <c r="A305" t="s">
        <v>1769</v>
      </c>
      <c r="B305" t="s">
        <v>32</v>
      </c>
      <c r="C305" t="s">
        <v>92</v>
      </c>
      <c r="D305" t="s">
        <v>93</v>
      </c>
      <c r="E305">
        <v>80167</v>
      </c>
      <c r="F305" t="s">
        <v>106</v>
      </c>
      <c r="G305">
        <v>3100</v>
      </c>
      <c r="H305">
        <v>501</v>
      </c>
      <c r="I305" t="s">
        <v>301</v>
      </c>
      <c r="J305" t="s">
        <v>35</v>
      </c>
      <c r="K305" t="s">
        <v>44</v>
      </c>
      <c r="L305" t="s">
        <v>108</v>
      </c>
      <c r="M305">
        <v>800</v>
      </c>
      <c r="N305">
        <v>950</v>
      </c>
      <c r="O305" t="s">
        <v>49</v>
      </c>
      <c r="P305">
        <v>320</v>
      </c>
      <c r="Q305" t="s">
        <v>51</v>
      </c>
      <c r="R305">
        <v>1</v>
      </c>
      <c r="S305" s="1">
        <v>42966</v>
      </c>
      <c r="T305" s="1">
        <v>43091</v>
      </c>
      <c r="U305" t="s">
        <v>541</v>
      </c>
      <c r="V305" t="s">
        <v>39</v>
      </c>
      <c r="W305">
        <v>92</v>
      </c>
      <c r="X305">
        <v>25</v>
      </c>
      <c r="Y305">
        <v>200</v>
      </c>
      <c r="Z305">
        <v>12.5</v>
      </c>
      <c r="AD305">
        <v>0</v>
      </c>
      <c r="AE305">
        <v>12.5</v>
      </c>
      <c r="AF305">
        <v>0</v>
      </c>
      <c r="AG305">
        <v>0</v>
      </c>
      <c r="AH305">
        <v>6.05</v>
      </c>
      <c r="AI305">
        <v>6.05</v>
      </c>
      <c r="AJ305">
        <v>0.4</v>
      </c>
      <c r="AK305" t="s">
        <v>885</v>
      </c>
      <c r="AL305" t="s">
        <v>944</v>
      </c>
      <c r="AN305">
        <v>170</v>
      </c>
      <c r="AO305">
        <f>Source1718[[#This Row],[TotalFTES]]*525/Source1718[[#This Row],[TotalScheduledHours]]</f>
        <v>18.683823529411764</v>
      </c>
    </row>
    <row r="306" spans="1:41" x14ac:dyDescent="0.25">
      <c r="A306" t="s">
        <v>1769</v>
      </c>
      <c r="B306" t="s">
        <v>32</v>
      </c>
      <c r="C306" t="s">
        <v>92</v>
      </c>
      <c r="D306" t="s">
        <v>93</v>
      </c>
      <c r="E306">
        <v>80639</v>
      </c>
      <c r="F306" t="s">
        <v>106</v>
      </c>
      <c r="G306">
        <v>3100</v>
      </c>
      <c r="H306">
        <v>502</v>
      </c>
      <c r="I306" t="s">
        <v>301</v>
      </c>
      <c r="J306" t="s">
        <v>35</v>
      </c>
      <c r="K306" t="s">
        <v>44</v>
      </c>
      <c r="L306" t="s">
        <v>108</v>
      </c>
      <c r="M306">
        <v>1000</v>
      </c>
      <c r="N306">
        <v>1150</v>
      </c>
      <c r="O306" t="s">
        <v>49</v>
      </c>
      <c r="P306">
        <v>424</v>
      </c>
      <c r="Q306" t="s">
        <v>51</v>
      </c>
      <c r="R306">
        <v>1</v>
      </c>
      <c r="S306" s="1">
        <v>42966</v>
      </c>
      <c r="T306" s="1">
        <v>43091</v>
      </c>
      <c r="U306" t="s">
        <v>394</v>
      </c>
      <c r="V306" t="s">
        <v>39</v>
      </c>
      <c r="W306">
        <v>159</v>
      </c>
      <c r="X306">
        <v>58</v>
      </c>
      <c r="Y306">
        <v>200</v>
      </c>
      <c r="Z306">
        <v>29</v>
      </c>
      <c r="AD306">
        <v>0</v>
      </c>
      <c r="AE306">
        <v>29</v>
      </c>
      <c r="AF306">
        <v>0</v>
      </c>
      <c r="AG306">
        <v>0</v>
      </c>
      <c r="AH306">
        <v>11.627000000000001</v>
      </c>
      <c r="AI306">
        <v>11.627000000000001</v>
      </c>
      <c r="AJ306">
        <v>0.4</v>
      </c>
      <c r="AK306" t="s">
        <v>883</v>
      </c>
      <c r="AL306" t="s">
        <v>1159</v>
      </c>
      <c r="AN306">
        <v>170</v>
      </c>
      <c r="AO306">
        <f>Source1718[[#This Row],[TotalFTES]]*525/Source1718[[#This Row],[TotalScheduledHours]]</f>
        <v>35.906911764705882</v>
      </c>
    </row>
    <row r="307" spans="1:41" x14ac:dyDescent="0.25">
      <c r="A307" t="s">
        <v>1769</v>
      </c>
      <c r="B307" t="s">
        <v>32</v>
      </c>
      <c r="C307" t="s">
        <v>92</v>
      </c>
      <c r="D307" t="s">
        <v>93</v>
      </c>
      <c r="E307">
        <v>80999</v>
      </c>
      <c r="F307" t="s">
        <v>106</v>
      </c>
      <c r="G307">
        <v>3100</v>
      </c>
      <c r="H307">
        <v>702</v>
      </c>
      <c r="I307" t="s">
        <v>301</v>
      </c>
      <c r="J307" t="s">
        <v>35</v>
      </c>
      <c r="K307" t="s">
        <v>44</v>
      </c>
      <c r="L307" t="s">
        <v>108</v>
      </c>
      <c r="M307">
        <v>830</v>
      </c>
      <c r="N307">
        <v>1020</v>
      </c>
      <c r="O307" t="s">
        <v>64</v>
      </c>
      <c r="P307">
        <v>369</v>
      </c>
      <c r="Q307" t="s">
        <v>65</v>
      </c>
      <c r="R307">
        <v>1</v>
      </c>
      <c r="S307" s="1">
        <v>42966</v>
      </c>
      <c r="T307" s="1">
        <v>43091</v>
      </c>
      <c r="U307" t="s">
        <v>434</v>
      </c>
      <c r="V307" t="s">
        <v>39</v>
      </c>
      <c r="W307">
        <v>175</v>
      </c>
      <c r="X307">
        <v>71</v>
      </c>
      <c r="Y307">
        <v>400</v>
      </c>
      <c r="Z307">
        <v>17.75</v>
      </c>
      <c r="AD307">
        <v>0</v>
      </c>
      <c r="AE307">
        <v>17.75</v>
      </c>
      <c r="AF307">
        <v>0</v>
      </c>
      <c r="AG307">
        <v>0</v>
      </c>
      <c r="AH307">
        <v>10.427</v>
      </c>
      <c r="AI307">
        <v>10.427</v>
      </c>
      <c r="AJ307">
        <v>0.4</v>
      </c>
      <c r="AK307" t="s">
        <v>990</v>
      </c>
      <c r="AL307" t="s">
        <v>1000</v>
      </c>
      <c r="AN307">
        <v>170</v>
      </c>
      <c r="AO307">
        <f>Source1718[[#This Row],[TotalFTES]]*525/Source1718[[#This Row],[TotalScheduledHours]]</f>
        <v>32.201029411764708</v>
      </c>
    </row>
    <row r="308" spans="1:41" x14ac:dyDescent="0.25">
      <c r="A308" t="s">
        <v>1769</v>
      </c>
      <c r="B308" t="s">
        <v>32</v>
      </c>
      <c r="C308" t="s">
        <v>92</v>
      </c>
      <c r="D308" t="s">
        <v>93</v>
      </c>
      <c r="E308">
        <v>82129</v>
      </c>
      <c r="F308" t="s">
        <v>106</v>
      </c>
      <c r="G308">
        <v>3100</v>
      </c>
      <c r="H308">
        <v>703</v>
      </c>
      <c r="I308" t="s">
        <v>301</v>
      </c>
      <c r="J308" t="s">
        <v>35</v>
      </c>
      <c r="K308" t="s">
        <v>44</v>
      </c>
      <c r="L308" t="s">
        <v>480</v>
      </c>
      <c r="M308" t="s">
        <v>508</v>
      </c>
      <c r="N308" t="s">
        <v>509</v>
      </c>
      <c r="O308" t="s">
        <v>494</v>
      </c>
      <c r="P308" t="s">
        <v>510</v>
      </c>
      <c r="Q308" t="s">
        <v>65</v>
      </c>
      <c r="R308">
        <v>1</v>
      </c>
      <c r="S308" s="1">
        <v>42966</v>
      </c>
      <c r="T308" s="1">
        <v>43091</v>
      </c>
      <c r="U308" t="s">
        <v>511</v>
      </c>
      <c r="V308" t="s">
        <v>39</v>
      </c>
      <c r="W308">
        <v>115</v>
      </c>
      <c r="X308">
        <v>44</v>
      </c>
      <c r="Y308">
        <v>400</v>
      </c>
      <c r="Z308">
        <v>11</v>
      </c>
      <c r="AD308">
        <v>0</v>
      </c>
      <c r="AE308">
        <v>11</v>
      </c>
      <c r="AF308">
        <v>0</v>
      </c>
      <c r="AG308">
        <v>0</v>
      </c>
      <c r="AH308">
        <v>5.718</v>
      </c>
      <c r="AI308">
        <v>5.718</v>
      </c>
      <c r="AJ308">
        <v>0.4</v>
      </c>
      <c r="AK308" t="s">
        <v>1064</v>
      </c>
      <c r="AL308" t="s">
        <v>1065</v>
      </c>
      <c r="AN308">
        <v>340</v>
      </c>
      <c r="AO308">
        <f>Source1718[[#This Row],[TotalFTES]]*525/Source1718[[#This Row],[TotalScheduledHours]]</f>
        <v>8.8292647058823519</v>
      </c>
    </row>
    <row r="309" spans="1:41" x14ac:dyDescent="0.25">
      <c r="A309" t="s">
        <v>1769</v>
      </c>
      <c r="B309" t="s">
        <v>32</v>
      </c>
      <c r="C309" t="s">
        <v>92</v>
      </c>
      <c r="D309" t="s">
        <v>93</v>
      </c>
      <c r="E309">
        <v>80195</v>
      </c>
      <c r="F309" t="s">
        <v>106</v>
      </c>
      <c r="G309">
        <v>3100</v>
      </c>
      <c r="H309">
        <v>704</v>
      </c>
      <c r="I309" t="s">
        <v>301</v>
      </c>
      <c r="J309" t="s">
        <v>35</v>
      </c>
      <c r="K309" t="s">
        <v>44</v>
      </c>
      <c r="L309" t="s">
        <v>108</v>
      </c>
      <c r="M309">
        <v>1030</v>
      </c>
      <c r="N309">
        <v>1220</v>
      </c>
      <c r="O309" t="s">
        <v>64</v>
      </c>
      <c r="P309">
        <v>353</v>
      </c>
      <c r="Q309" t="s">
        <v>65</v>
      </c>
      <c r="R309">
        <v>1</v>
      </c>
      <c r="S309" s="1">
        <v>42966</v>
      </c>
      <c r="T309" s="1">
        <v>43091</v>
      </c>
      <c r="U309" t="s">
        <v>475</v>
      </c>
      <c r="V309" t="s">
        <v>39</v>
      </c>
      <c r="W309">
        <v>103</v>
      </c>
      <c r="X309">
        <v>51</v>
      </c>
      <c r="Y309">
        <v>400</v>
      </c>
      <c r="Z309">
        <v>12.75</v>
      </c>
      <c r="AD309">
        <v>0</v>
      </c>
      <c r="AE309">
        <v>12.75</v>
      </c>
      <c r="AF309">
        <v>0</v>
      </c>
      <c r="AG309">
        <v>0</v>
      </c>
      <c r="AH309">
        <v>6.3769999999999998</v>
      </c>
      <c r="AI309">
        <v>6.3769999999999998</v>
      </c>
      <c r="AJ309">
        <v>0.4</v>
      </c>
      <c r="AK309" t="s">
        <v>988</v>
      </c>
      <c r="AL309" t="s">
        <v>1004</v>
      </c>
      <c r="AN309">
        <v>170</v>
      </c>
      <c r="AO309">
        <f>Source1718[[#This Row],[TotalFTES]]*525/Source1718[[#This Row],[TotalScheduledHours]]</f>
        <v>19.693676470588233</v>
      </c>
    </row>
    <row r="310" spans="1:41" x14ac:dyDescent="0.25">
      <c r="A310" t="s">
        <v>1769</v>
      </c>
      <c r="B310" t="s">
        <v>32</v>
      </c>
      <c r="C310" t="s">
        <v>92</v>
      </c>
      <c r="D310" t="s">
        <v>93</v>
      </c>
      <c r="E310">
        <v>80197</v>
      </c>
      <c r="F310" t="s">
        <v>106</v>
      </c>
      <c r="G310">
        <v>3100</v>
      </c>
      <c r="H310">
        <v>705</v>
      </c>
      <c r="I310" t="s">
        <v>301</v>
      </c>
      <c r="J310" t="s">
        <v>35</v>
      </c>
      <c r="K310" t="s">
        <v>44</v>
      </c>
      <c r="L310" t="s">
        <v>108</v>
      </c>
      <c r="M310">
        <v>1230</v>
      </c>
      <c r="N310">
        <v>1420</v>
      </c>
      <c r="O310" t="s">
        <v>64</v>
      </c>
      <c r="P310">
        <v>322</v>
      </c>
      <c r="Q310" t="s">
        <v>65</v>
      </c>
      <c r="R310">
        <v>1</v>
      </c>
      <c r="S310" s="1">
        <v>42966</v>
      </c>
      <c r="T310" s="1">
        <v>43091</v>
      </c>
      <c r="U310" t="s">
        <v>1001</v>
      </c>
      <c r="V310" t="s">
        <v>39</v>
      </c>
      <c r="W310">
        <v>83</v>
      </c>
      <c r="X310">
        <v>52</v>
      </c>
      <c r="Y310">
        <v>400</v>
      </c>
      <c r="Z310">
        <v>13</v>
      </c>
      <c r="AD310">
        <v>0</v>
      </c>
      <c r="AE310">
        <v>13</v>
      </c>
      <c r="AF310">
        <v>0</v>
      </c>
      <c r="AG310">
        <v>0</v>
      </c>
      <c r="AH310">
        <v>4.5330000000000004</v>
      </c>
      <c r="AI310">
        <v>4.5330000000000004</v>
      </c>
      <c r="AJ310">
        <v>0.4</v>
      </c>
      <c r="AK310" t="s">
        <v>1002</v>
      </c>
      <c r="AL310" t="s">
        <v>1003</v>
      </c>
      <c r="AN310">
        <v>170</v>
      </c>
      <c r="AO310">
        <f>Source1718[[#This Row],[TotalFTES]]*525/Source1718[[#This Row],[TotalScheduledHours]]</f>
        <v>13.998970588235295</v>
      </c>
    </row>
    <row r="311" spans="1:41" x14ac:dyDescent="0.25">
      <c r="A311" t="s">
        <v>1769</v>
      </c>
      <c r="B311" t="s">
        <v>32</v>
      </c>
      <c r="C311" t="s">
        <v>92</v>
      </c>
      <c r="D311" t="s">
        <v>93</v>
      </c>
      <c r="E311">
        <v>81015</v>
      </c>
      <c r="F311" t="s">
        <v>106</v>
      </c>
      <c r="G311">
        <v>3100</v>
      </c>
      <c r="H311">
        <v>706</v>
      </c>
      <c r="I311" t="s">
        <v>301</v>
      </c>
      <c r="J311" t="s">
        <v>76</v>
      </c>
      <c r="K311" t="s">
        <v>44</v>
      </c>
      <c r="L311" t="s">
        <v>45</v>
      </c>
      <c r="M311">
        <v>1900</v>
      </c>
      <c r="N311">
        <v>2115</v>
      </c>
      <c r="O311" t="s">
        <v>64</v>
      </c>
      <c r="P311">
        <v>369</v>
      </c>
      <c r="Q311" t="s">
        <v>65</v>
      </c>
      <c r="R311">
        <v>1</v>
      </c>
      <c r="S311" s="1">
        <v>42966</v>
      </c>
      <c r="T311" s="1">
        <v>43091</v>
      </c>
      <c r="U311" t="s">
        <v>907</v>
      </c>
      <c r="V311" t="s">
        <v>39</v>
      </c>
      <c r="W311">
        <v>166</v>
      </c>
      <c r="X311">
        <v>50</v>
      </c>
      <c r="Y311">
        <v>400</v>
      </c>
      <c r="Z311">
        <v>12.5</v>
      </c>
      <c r="AD311">
        <v>0</v>
      </c>
      <c r="AE311">
        <v>12.5</v>
      </c>
      <c r="AF311">
        <v>0</v>
      </c>
      <c r="AG311">
        <v>0</v>
      </c>
      <c r="AH311">
        <v>8.8889999999999993</v>
      </c>
      <c r="AI311">
        <v>8.8889999999999993</v>
      </c>
      <c r="AJ311">
        <v>0.4</v>
      </c>
      <c r="AK311" t="s">
        <v>905</v>
      </c>
      <c r="AL311" t="s">
        <v>1000</v>
      </c>
      <c r="AN311">
        <v>172.5</v>
      </c>
      <c r="AO311">
        <f>Source1718[[#This Row],[TotalFTES]]*525/Source1718[[#This Row],[TotalScheduledHours]]</f>
        <v>27.053478260869561</v>
      </c>
    </row>
    <row r="312" spans="1:41" x14ac:dyDescent="0.25">
      <c r="A312" t="s">
        <v>1769</v>
      </c>
      <c r="B312" t="s">
        <v>32</v>
      </c>
      <c r="C312" t="s">
        <v>92</v>
      </c>
      <c r="D312" t="s">
        <v>93</v>
      </c>
      <c r="E312">
        <v>81017</v>
      </c>
      <c r="F312" t="s">
        <v>106</v>
      </c>
      <c r="G312">
        <v>3100</v>
      </c>
      <c r="H312">
        <v>707</v>
      </c>
      <c r="I312" t="s">
        <v>301</v>
      </c>
      <c r="J312" t="s">
        <v>76</v>
      </c>
      <c r="K312" t="s">
        <v>44</v>
      </c>
      <c r="L312" t="s">
        <v>45</v>
      </c>
      <c r="M312">
        <v>1900</v>
      </c>
      <c r="N312">
        <v>2115</v>
      </c>
      <c r="O312" t="s">
        <v>64</v>
      </c>
      <c r="P312">
        <v>454</v>
      </c>
      <c r="Q312" t="s">
        <v>65</v>
      </c>
      <c r="R312">
        <v>1</v>
      </c>
      <c r="S312" s="1">
        <v>42966</v>
      </c>
      <c r="T312" s="1">
        <v>43091</v>
      </c>
      <c r="U312" t="s">
        <v>491</v>
      </c>
      <c r="V312" t="s">
        <v>39</v>
      </c>
      <c r="W312">
        <v>137</v>
      </c>
      <c r="X312">
        <v>53</v>
      </c>
      <c r="Y312">
        <v>400</v>
      </c>
      <c r="Z312">
        <v>13.25</v>
      </c>
      <c r="AD312">
        <v>0</v>
      </c>
      <c r="AE312">
        <v>13.25</v>
      </c>
      <c r="AF312">
        <v>0</v>
      </c>
      <c r="AG312">
        <v>0</v>
      </c>
      <c r="AH312">
        <v>8.6859999999999999</v>
      </c>
      <c r="AI312">
        <v>8.6859999999999999</v>
      </c>
      <c r="AJ312">
        <v>0.4</v>
      </c>
      <c r="AK312" t="s">
        <v>905</v>
      </c>
      <c r="AL312" t="s">
        <v>1006</v>
      </c>
      <c r="AN312">
        <v>172.5</v>
      </c>
      <c r="AO312">
        <f>Source1718[[#This Row],[TotalFTES]]*525/Source1718[[#This Row],[TotalScheduledHours]]</f>
        <v>26.435652173913041</v>
      </c>
    </row>
    <row r="313" spans="1:41" x14ac:dyDescent="0.25">
      <c r="A313" t="s">
        <v>1769</v>
      </c>
      <c r="B313" t="s">
        <v>32</v>
      </c>
      <c r="C313" t="s">
        <v>92</v>
      </c>
      <c r="D313" t="s">
        <v>93</v>
      </c>
      <c r="E313">
        <v>81433</v>
      </c>
      <c r="F313" t="s">
        <v>106</v>
      </c>
      <c r="G313">
        <v>3105</v>
      </c>
      <c r="H313">
        <v>701</v>
      </c>
      <c r="I313" t="s">
        <v>303</v>
      </c>
      <c r="J313" t="s">
        <v>76</v>
      </c>
      <c r="K313" t="s">
        <v>44</v>
      </c>
      <c r="L313" t="s">
        <v>45</v>
      </c>
      <c r="M313">
        <v>1745</v>
      </c>
      <c r="N313">
        <v>1850</v>
      </c>
      <c r="O313" t="s">
        <v>64</v>
      </c>
      <c r="P313">
        <v>322</v>
      </c>
      <c r="Q313" t="s">
        <v>65</v>
      </c>
      <c r="R313">
        <v>1</v>
      </c>
      <c r="S313" s="1">
        <v>42966</v>
      </c>
      <c r="T313" s="1">
        <v>43091</v>
      </c>
      <c r="U313" t="s">
        <v>497</v>
      </c>
      <c r="V313" t="s">
        <v>39</v>
      </c>
      <c r="W313">
        <v>103</v>
      </c>
      <c r="X313">
        <v>92</v>
      </c>
      <c r="Y313">
        <v>400</v>
      </c>
      <c r="Z313">
        <v>23</v>
      </c>
      <c r="AD313">
        <v>0</v>
      </c>
      <c r="AE313">
        <v>23</v>
      </c>
      <c r="AF313">
        <v>0</v>
      </c>
      <c r="AG313">
        <v>0</v>
      </c>
      <c r="AH313">
        <v>3.78</v>
      </c>
      <c r="AI313">
        <v>3.78</v>
      </c>
      <c r="AJ313">
        <v>0.2</v>
      </c>
      <c r="AK313" t="s">
        <v>1580</v>
      </c>
      <c r="AL313" t="s">
        <v>1003</v>
      </c>
      <c r="AN313">
        <v>89.7</v>
      </c>
      <c r="AO313">
        <f>Source1718[[#This Row],[TotalFTES]]*525/Source1718[[#This Row],[TotalScheduledHours]]</f>
        <v>22.123745819397993</v>
      </c>
    </row>
    <row r="314" spans="1:41" x14ac:dyDescent="0.25">
      <c r="A314" t="s">
        <v>1769</v>
      </c>
      <c r="B314" t="s">
        <v>32</v>
      </c>
      <c r="C314" t="s">
        <v>92</v>
      </c>
      <c r="D314" t="s">
        <v>93</v>
      </c>
      <c r="E314">
        <v>80200</v>
      </c>
      <c r="F314" t="s">
        <v>106</v>
      </c>
      <c r="G314">
        <v>3105</v>
      </c>
      <c r="H314">
        <v>702</v>
      </c>
      <c r="I314" t="s">
        <v>303</v>
      </c>
      <c r="J314" t="s">
        <v>73</v>
      </c>
      <c r="K314" t="s">
        <v>44</v>
      </c>
      <c r="L314" t="s">
        <v>74</v>
      </c>
      <c r="M314">
        <v>900</v>
      </c>
      <c r="N314">
        <v>1350</v>
      </c>
      <c r="O314" t="s">
        <v>64</v>
      </c>
      <c r="P314">
        <v>320</v>
      </c>
      <c r="Q314" t="s">
        <v>65</v>
      </c>
      <c r="R314">
        <v>1</v>
      </c>
      <c r="S314" s="1">
        <v>42966</v>
      </c>
      <c r="T314" s="1">
        <v>43091</v>
      </c>
      <c r="U314" t="s">
        <v>987</v>
      </c>
      <c r="V314" t="s">
        <v>39</v>
      </c>
      <c r="W314">
        <v>105</v>
      </c>
      <c r="X314">
        <v>101</v>
      </c>
      <c r="Y314">
        <v>400</v>
      </c>
      <c r="Z314">
        <v>25.25</v>
      </c>
      <c r="AD314">
        <v>0</v>
      </c>
      <c r="AE314">
        <v>25.25</v>
      </c>
      <c r="AF314">
        <v>0</v>
      </c>
      <c r="AG314">
        <v>0</v>
      </c>
      <c r="AH314">
        <v>4.8860000000000001</v>
      </c>
      <c r="AI314">
        <v>4.8860000000000001</v>
      </c>
      <c r="AJ314">
        <v>0.2</v>
      </c>
      <c r="AK314" t="s">
        <v>826</v>
      </c>
      <c r="AL314" t="s">
        <v>1011</v>
      </c>
      <c r="AN314">
        <v>80</v>
      </c>
      <c r="AO314">
        <f>Source1718[[#This Row],[TotalFTES]]*525/Source1718[[#This Row],[TotalScheduledHours]]</f>
        <v>32.064374999999998</v>
      </c>
    </row>
    <row r="315" spans="1:41" x14ac:dyDescent="0.25">
      <c r="A315" t="s">
        <v>1769</v>
      </c>
      <c r="B315" t="s">
        <v>32</v>
      </c>
      <c r="C315" t="s">
        <v>92</v>
      </c>
      <c r="D315" t="s">
        <v>93</v>
      </c>
      <c r="E315">
        <v>82855</v>
      </c>
      <c r="F315" t="s">
        <v>106</v>
      </c>
      <c r="G315">
        <v>3105</v>
      </c>
      <c r="H315">
        <v>703</v>
      </c>
      <c r="I315" t="s">
        <v>303</v>
      </c>
      <c r="J315" t="s">
        <v>73</v>
      </c>
      <c r="K315" t="s">
        <v>44</v>
      </c>
      <c r="L315" t="s">
        <v>74</v>
      </c>
      <c r="M315">
        <v>900</v>
      </c>
      <c r="N315">
        <v>1350</v>
      </c>
      <c r="O315" t="s">
        <v>64</v>
      </c>
      <c r="P315">
        <v>321</v>
      </c>
      <c r="Q315" t="s">
        <v>65</v>
      </c>
      <c r="R315">
        <v>1</v>
      </c>
      <c r="S315" s="1">
        <v>42966</v>
      </c>
      <c r="T315" s="1">
        <v>43091</v>
      </c>
      <c r="U315" t="s">
        <v>1012</v>
      </c>
      <c r="V315" t="s">
        <v>39</v>
      </c>
      <c r="W315">
        <v>158</v>
      </c>
      <c r="X315">
        <v>67</v>
      </c>
      <c r="Y315">
        <v>400</v>
      </c>
      <c r="Z315">
        <v>16.75</v>
      </c>
      <c r="AD315">
        <v>0</v>
      </c>
      <c r="AE315">
        <v>16.75</v>
      </c>
      <c r="AF315">
        <v>0</v>
      </c>
      <c r="AG315">
        <v>0</v>
      </c>
      <c r="AH315">
        <v>5.4569999999999999</v>
      </c>
      <c r="AI315">
        <v>5.4569999999999999</v>
      </c>
      <c r="AJ315">
        <v>0.2</v>
      </c>
      <c r="AK315" t="s">
        <v>826</v>
      </c>
      <c r="AL315" t="s">
        <v>1014</v>
      </c>
      <c r="AN315">
        <v>80</v>
      </c>
      <c r="AO315">
        <f>Source1718[[#This Row],[TotalFTES]]*525/Source1718[[#This Row],[TotalScheduledHours]]</f>
        <v>35.811562499999994</v>
      </c>
    </row>
    <row r="316" spans="1:41" x14ac:dyDescent="0.25">
      <c r="A316" t="s">
        <v>1769</v>
      </c>
      <c r="B316" t="s">
        <v>32</v>
      </c>
      <c r="C316" t="s">
        <v>92</v>
      </c>
      <c r="D316" t="s">
        <v>93</v>
      </c>
      <c r="E316">
        <v>83164</v>
      </c>
      <c r="F316" t="s">
        <v>106</v>
      </c>
      <c r="G316">
        <v>3105</v>
      </c>
      <c r="H316">
        <v>704</v>
      </c>
      <c r="I316" t="s">
        <v>303</v>
      </c>
      <c r="J316" t="s">
        <v>76</v>
      </c>
      <c r="K316" t="s">
        <v>44</v>
      </c>
      <c r="L316" t="s">
        <v>45</v>
      </c>
      <c r="M316">
        <v>1630</v>
      </c>
      <c r="N316">
        <v>1735</v>
      </c>
      <c r="O316" t="s">
        <v>64</v>
      </c>
      <c r="P316">
        <v>322</v>
      </c>
      <c r="Q316" t="s">
        <v>65</v>
      </c>
      <c r="R316">
        <v>1</v>
      </c>
      <c r="S316" s="1">
        <v>42966</v>
      </c>
      <c r="T316" s="1">
        <v>43091</v>
      </c>
      <c r="U316" t="s">
        <v>406</v>
      </c>
      <c r="V316" t="s">
        <v>39</v>
      </c>
      <c r="W316">
        <v>110</v>
      </c>
      <c r="X316">
        <v>74</v>
      </c>
      <c r="Y316">
        <v>400</v>
      </c>
      <c r="Z316">
        <v>18.5</v>
      </c>
      <c r="AD316">
        <v>0</v>
      </c>
      <c r="AE316">
        <v>18.5</v>
      </c>
      <c r="AF316">
        <v>0</v>
      </c>
      <c r="AG316">
        <v>0</v>
      </c>
      <c r="AH316">
        <v>3.4990000000000001</v>
      </c>
      <c r="AI316">
        <v>3.4990000000000001</v>
      </c>
      <c r="AJ316">
        <v>0.2</v>
      </c>
      <c r="AK316" t="s">
        <v>1581</v>
      </c>
      <c r="AL316" t="s">
        <v>1003</v>
      </c>
      <c r="AN316">
        <v>89.7</v>
      </c>
      <c r="AO316">
        <f>Source1718[[#This Row],[TotalFTES]]*525/Source1718[[#This Row],[TotalScheduledHours]]</f>
        <v>20.479096989966557</v>
      </c>
    </row>
    <row r="317" spans="1:41" x14ac:dyDescent="0.25">
      <c r="A317" t="s">
        <v>1769</v>
      </c>
      <c r="B317" t="s">
        <v>32</v>
      </c>
      <c r="C317" t="s">
        <v>92</v>
      </c>
      <c r="D317" t="s">
        <v>93</v>
      </c>
      <c r="E317">
        <v>81980</v>
      </c>
      <c r="F317" t="s">
        <v>106</v>
      </c>
      <c r="G317">
        <v>3140</v>
      </c>
      <c r="H317">
        <v>201</v>
      </c>
      <c r="I317" t="s">
        <v>304</v>
      </c>
      <c r="J317" t="s">
        <v>35</v>
      </c>
      <c r="K317" t="s">
        <v>44</v>
      </c>
      <c r="L317" t="s">
        <v>45</v>
      </c>
      <c r="M317">
        <v>1330</v>
      </c>
      <c r="N317">
        <v>1545</v>
      </c>
      <c r="O317" t="s">
        <v>46</v>
      </c>
      <c r="P317">
        <v>324</v>
      </c>
      <c r="Q317" t="s">
        <v>47</v>
      </c>
      <c r="R317">
        <v>1</v>
      </c>
      <c r="S317" s="1">
        <v>42966</v>
      </c>
      <c r="T317" s="1">
        <v>43091</v>
      </c>
      <c r="U317" t="s">
        <v>436</v>
      </c>
      <c r="V317" t="s">
        <v>39</v>
      </c>
      <c r="W317">
        <v>119</v>
      </c>
      <c r="X317">
        <v>56</v>
      </c>
      <c r="Y317">
        <v>300</v>
      </c>
      <c r="Z317">
        <v>18.666699999999999</v>
      </c>
      <c r="AD317">
        <v>0</v>
      </c>
      <c r="AE317">
        <v>18.666699999999999</v>
      </c>
      <c r="AF317">
        <v>0</v>
      </c>
      <c r="AG317">
        <v>0</v>
      </c>
      <c r="AH317">
        <v>6.2460000000000004</v>
      </c>
      <c r="AI317">
        <v>6.2460000000000004</v>
      </c>
      <c r="AJ317">
        <v>0.4</v>
      </c>
      <c r="AK317" t="s">
        <v>924</v>
      </c>
      <c r="AL317" t="s">
        <v>913</v>
      </c>
      <c r="AN317">
        <v>172.5</v>
      </c>
      <c r="AO317">
        <f>Source1718[[#This Row],[TotalFTES]]*525/Source1718[[#This Row],[TotalScheduledHours]]</f>
        <v>19.009565217391305</v>
      </c>
    </row>
    <row r="318" spans="1:41" x14ac:dyDescent="0.25">
      <c r="A318" t="s">
        <v>1769</v>
      </c>
      <c r="B318" t="s">
        <v>32</v>
      </c>
      <c r="C318" t="s">
        <v>92</v>
      </c>
      <c r="D318" t="s">
        <v>93</v>
      </c>
      <c r="E318">
        <v>81877</v>
      </c>
      <c r="F318" t="s">
        <v>106</v>
      </c>
      <c r="G318">
        <v>3140</v>
      </c>
      <c r="H318">
        <v>202</v>
      </c>
      <c r="I318" t="s">
        <v>304</v>
      </c>
      <c r="J318" t="s">
        <v>76</v>
      </c>
      <c r="K318" t="s">
        <v>44</v>
      </c>
      <c r="L318" t="s">
        <v>45</v>
      </c>
      <c r="M318">
        <v>1830</v>
      </c>
      <c r="N318">
        <v>2045</v>
      </c>
      <c r="O318" t="s">
        <v>46</v>
      </c>
      <c r="P318">
        <v>324</v>
      </c>
      <c r="Q318" t="s">
        <v>47</v>
      </c>
      <c r="R318">
        <v>1</v>
      </c>
      <c r="S318" s="1">
        <v>42966</v>
      </c>
      <c r="T318" s="1">
        <v>43091</v>
      </c>
      <c r="U318" t="s">
        <v>1016</v>
      </c>
      <c r="V318" t="s">
        <v>39</v>
      </c>
      <c r="W318">
        <v>87</v>
      </c>
      <c r="X318">
        <v>76</v>
      </c>
      <c r="Y318">
        <v>300</v>
      </c>
      <c r="Z318">
        <v>25.333300000000001</v>
      </c>
      <c r="AD318">
        <v>0</v>
      </c>
      <c r="AE318">
        <v>25.333300000000001</v>
      </c>
      <c r="AF318">
        <v>0</v>
      </c>
      <c r="AG318">
        <v>0</v>
      </c>
      <c r="AH318">
        <v>6.1520000000000001</v>
      </c>
      <c r="AI318">
        <v>6.1520000000000001</v>
      </c>
      <c r="AJ318">
        <v>0.4</v>
      </c>
      <c r="AK318" t="s">
        <v>811</v>
      </c>
      <c r="AL318" t="s">
        <v>913</v>
      </c>
      <c r="AN318">
        <v>172.5</v>
      </c>
      <c r="AO318">
        <f>Source1718[[#This Row],[TotalFTES]]*525/Source1718[[#This Row],[TotalScheduledHours]]</f>
        <v>18.723478260869566</v>
      </c>
    </row>
    <row r="319" spans="1:41" x14ac:dyDescent="0.25">
      <c r="A319" t="s">
        <v>1769</v>
      </c>
      <c r="B319" t="s">
        <v>32</v>
      </c>
      <c r="C319" t="s">
        <v>92</v>
      </c>
      <c r="D319" t="s">
        <v>93</v>
      </c>
      <c r="E319">
        <v>82266</v>
      </c>
      <c r="F319" t="s">
        <v>106</v>
      </c>
      <c r="G319">
        <v>3140</v>
      </c>
      <c r="H319">
        <v>302</v>
      </c>
      <c r="I319" t="s">
        <v>304</v>
      </c>
      <c r="J319" t="s">
        <v>76</v>
      </c>
      <c r="K319" t="s">
        <v>44</v>
      </c>
      <c r="L319" t="s">
        <v>45</v>
      </c>
      <c r="M319">
        <v>1830</v>
      </c>
      <c r="N319">
        <v>2045</v>
      </c>
      <c r="O319" t="s">
        <v>399</v>
      </c>
      <c r="P319">
        <v>204</v>
      </c>
      <c r="Q319" t="s">
        <v>97</v>
      </c>
      <c r="R319">
        <v>1</v>
      </c>
      <c r="S319" s="1">
        <v>42966</v>
      </c>
      <c r="T319" s="1">
        <v>43091</v>
      </c>
      <c r="U319" t="s">
        <v>959</v>
      </c>
      <c r="V319" t="s">
        <v>39</v>
      </c>
      <c r="W319">
        <v>159</v>
      </c>
      <c r="X319">
        <v>88</v>
      </c>
      <c r="Y319">
        <v>100</v>
      </c>
      <c r="Z319">
        <v>88</v>
      </c>
      <c r="AD319">
        <v>0</v>
      </c>
      <c r="AE319">
        <v>88</v>
      </c>
      <c r="AF319">
        <v>0</v>
      </c>
      <c r="AG319">
        <v>0</v>
      </c>
      <c r="AH319">
        <v>8.952</v>
      </c>
      <c r="AI319">
        <v>8.952</v>
      </c>
      <c r="AJ319">
        <v>0.4</v>
      </c>
      <c r="AK319" t="s">
        <v>811</v>
      </c>
      <c r="AL319" t="s">
        <v>1532</v>
      </c>
      <c r="AN319">
        <v>172.5</v>
      </c>
      <c r="AO319">
        <f>Source1718[[#This Row],[TotalFTES]]*525/Source1718[[#This Row],[TotalScheduledHours]]</f>
        <v>27.245217391304347</v>
      </c>
    </row>
    <row r="320" spans="1:41" x14ac:dyDescent="0.25">
      <c r="A320" t="s">
        <v>1769</v>
      </c>
      <c r="B320" t="s">
        <v>32</v>
      </c>
      <c r="C320" t="s">
        <v>92</v>
      </c>
      <c r="D320" t="s">
        <v>93</v>
      </c>
      <c r="E320">
        <v>82978</v>
      </c>
      <c r="F320" t="s">
        <v>106</v>
      </c>
      <c r="G320">
        <v>3140</v>
      </c>
      <c r="H320">
        <v>303</v>
      </c>
      <c r="I320" t="s">
        <v>304</v>
      </c>
      <c r="J320" t="s">
        <v>76</v>
      </c>
      <c r="K320" t="s">
        <v>44</v>
      </c>
      <c r="L320" t="s">
        <v>45</v>
      </c>
      <c r="M320">
        <v>1830</v>
      </c>
      <c r="N320">
        <v>2045</v>
      </c>
      <c r="O320" t="s">
        <v>302</v>
      </c>
      <c r="Q320" t="s">
        <v>97</v>
      </c>
      <c r="R320">
        <v>1</v>
      </c>
      <c r="S320" s="1">
        <v>42966</v>
      </c>
      <c r="T320" s="1">
        <v>43091</v>
      </c>
      <c r="U320" t="s">
        <v>1582</v>
      </c>
      <c r="V320" t="s">
        <v>39</v>
      </c>
      <c r="W320">
        <v>83</v>
      </c>
      <c r="X320">
        <v>44</v>
      </c>
      <c r="Y320">
        <v>200</v>
      </c>
      <c r="Z320">
        <v>22</v>
      </c>
      <c r="AD320">
        <v>0</v>
      </c>
      <c r="AE320">
        <v>22</v>
      </c>
      <c r="AF320">
        <v>0</v>
      </c>
      <c r="AG320">
        <v>0</v>
      </c>
      <c r="AH320">
        <v>8.26</v>
      </c>
      <c r="AI320">
        <v>8.26</v>
      </c>
      <c r="AJ320">
        <v>0.4</v>
      </c>
      <c r="AK320" t="s">
        <v>811</v>
      </c>
      <c r="AL320" t="s">
        <v>1583</v>
      </c>
      <c r="AN320">
        <v>172.5</v>
      </c>
      <c r="AO320">
        <f>Source1718[[#This Row],[TotalFTES]]*525/Source1718[[#This Row],[TotalScheduledHours]]</f>
        <v>25.139130434782608</v>
      </c>
    </row>
    <row r="321" spans="1:41" x14ac:dyDescent="0.25">
      <c r="A321" t="s">
        <v>1769</v>
      </c>
      <c r="B321" t="s">
        <v>32</v>
      </c>
      <c r="C321" t="s">
        <v>92</v>
      </c>
      <c r="D321" t="s">
        <v>93</v>
      </c>
      <c r="E321">
        <v>82106</v>
      </c>
      <c r="F321" t="s">
        <v>106</v>
      </c>
      <c r="G321">
        <v>3140</v>
      </c>
      <c r="H321">
        <v>501</v>
      </c>
      <c r="I321" t="s">
        <v>304</v>
      </c>
      <c r="J321" t="s">
        <v>35</v>
      </c>
      <c r="K321" t="s">
        <v>44</v>
      </c>
      <c r="L321" t="s">
        <v>45</v>
      </c>
      <c r="M321">
        <v>1400</v>
      </c>
      <c r="N321">
        <v>1615</v>
      </c>
      <c r="O321" t="s">
        <v>49</v>
      </c>
      <c r="P321">
        <v>319</v>
      </c>
      <c r="Q321" t="s">
        <v>51</v>
      </c>
      <c r="R321">
        <v>1</v>
      </c>
      <c r="S321" s="1">
        <v>42966</v>
      </c>
      <c r="T321" s="1">
        <v>43091</v>
      </c>
      <c r="U321" t="s">
        <v>501</v>
      </c>
      <c r="V321" t="s">
        <v>39</v>
      </c>
      <c r="W321">
        <v>112</v>
      </c>
      <c r="X321">
        <v>79</v>
      </c>
      <c r="Y321">
        <v>200</v>
      </c>
      <c r="Z321">
        <v>39.5</v>
      </c>
      <c r="AD321">
        <v>0</v>
      </c>
      <c r="AE321">
        <v>39.5</v>
      </c>
      <c r="AF321">
        <v>0</v>
      </c>
      <c r="AG321">
        <v>0</v>
      </c>
      <c r="AH321">
        <v>5.1760000000000002</v>
      </c>
      <c r="AI321">
        <v>5.1760000000000002</v>
      </c>
      <c r="AJ321">
        <v>0.4</v>
      </c>
      <c r="AK321" t="s">
        <v>1034</v>
      </c>
      <c r="AL321" t="s">
        <v>951</v>
      </c>
      <c r="AN321">
        <v>172.5</v>
      </c>
      <c r="AO321">
        <f>Source1718[[#This Row],[TotalFTES]]*525/Source1718[[#This Row],[TotalScheduledHours]]</f>
        <v>15.753043478260871</v>
      </c>
    </row>
    <row r="322" spans="1:41" x14ac:dyDescent="0.25">
      <c r="A322" t="s">
        <v>1769</v>
      </c>
      <c r="B322" t="s">
        <v>32</v>
      </c>
      <c r="C322" t="s">
        <v>92</v>
      </c>
      <c r="D322" t="s">
        <v>93</v>
      </c>
      <c r="E322">
        <v>80957</v>
      </c>
      <c r="F322" t="s">
        <v>106</v>
      </c>
      <c r="G322">
        <v>3140</v>
      </c>
      <c r="H322">
        <v>502</v>
      </c>
      <c r="I322" t="s">
        <v>304</v>
      </c>
      <c r="J322" t="s">
        <v>76</v>
      </c>
      <c r="K322" t="s">
        <v>44</v>
      </c>
      <c r="L322" t="s">
        <v>45</v>
      </c>
      <c r="M322">
        <v>1630</v>
      </c>
      <c r="N322">
        <v>1845</v>
      </c>
      <c r="O322" t="s">
        <v>49</v>
      </c>
      <c r="P322">
        <v>425</v>
      </c>
      <c r="Q322" t="s">
        <v>51</v>
      </c>
      <c r="R322">
        <v>1</v>
      </c>
      <c r="S322" s="1">
        <v>42966</v>
      </c>
      <c r="T322" s="1">
        <v>43091</v>
      </c>
      <c r="U322" t="s">
        <v>882</v>
      </c>
      <c r="V322" t="s">
        <v>39</v>
      </c>
      <c r="W322">
        <v>78</v>
      </c>
      <c r="X322">
        <v>47</v>
      </c>
      <c r="Y322">
        <v>200</v>
      </c>
      <c r="Z322">
        <v>23.5</v>
      </c>
      <c r="AD322">
        <v>0</v>
      </c>
      <c r="AE322">
        <v>23.5</v>
      </c>
      <c r="AF322">
        <v>0</v>
      </c>
      <c r="AG322">
        <v>0</v>
      </c>
      <c r="AH322">
        <v>3.048</v>
      </c>
      <c r="AI322">
        <v>3.048</v>
      </c>
      <c r="AJ322">
        <v>0.4</v>
      </c>
      <c r="AK322" t="s">
        <v>1010</v>
      </c>
      <c r="AL322" t="s">
        <v>1063</v>
      </c>
      <c r="AN322">
        <v>172.5</v>
      </c>
      <c r="AO322">
        <f>Source1718[[#This Row],[TotalFTES]]*525/Source1718[[#This Row],[TotalScheduledHours]]</f>
        <v>9.2765217391304358</v>
      </c>
    </row>
    <row r="323" spans="1:41" x14ac:dyDescent="0.25">
      <c r="A323" t="s">
        <v>1769</v>
      </c>
      <c r="B323" t="s">
        <v>32</v>
      </c>
      <c r="C323" t="s">
        <v>92</v>
      </c>
      <c r="D323" t="s">
        <v>93</v>
      </c>
      <c r="E323">
        <v>82349</v>
      </c>
      <c r="F323" t="s">
        <v>106</v>
      </c>
      <c r="G323">
        <v>3140</v>
      </c>
      <c r="H323">
        <v>503</v>
      </c>
      <c r="I323" t="s">
        <v>304</v>
      </c>
      <c r="J323" t="s">
        <v>35</v>
      </c>
      <c r="K323" t="s">
        <v>44</v>
      </c>
      <c r="L323" t="s">
        <v>108</v>
      </c>
      <c r="M323">
        <v>1200</v>
      </c>
      <c r="N323">
        <v>1350</v>
      </c>
      <c r="O323" t="s">
        <v>49</v>
      </c>
      <c r="P323">
        <v>625</v>
      </c>
      <c r="Q323" t="s">
        <v>51</v>
      </c>
      <c r="R323">
        <v>1</v>
      </c>
      <c r="S323" s="1">
        <v>42966</v>
      </c>
      <c r="T323" s="1">
        <v>43091</v>
      </c>
      <c r="U323" t="s">
        <v>507</v>
      </c>
      <c r="V323" t="s">
        <v>39</v>
      </c>
      <c r="W323">
        <v>114</v>
      </c>
      <c r="X323">
        <v>72</v>
      </c>
      <c r="Y323">
        <v>200</v>
      </c>
      <c r="Z323">
        <v>36</v>
      </c>
      <c r="AD323">
        <v>0</v>
      </c>
      <c r="AE323">
        <v>36</v>
      </c>
      <c r="AF323">
        <v>0</v>
      </c>
      <c r="AG323">
        <v>0</v>
      </c>
      <c r="AH323">
        <v>7.0170000000000003</v>
      </c>
      <c r="AI323">
        <v>7.0170000000000003</v>
      </c>
      <c r="AJ323">
        <v>0.4</v>
      </c>
      <c r="AK323" t="s">
        <v>760</v>
      </c>
      <c r="AL323" t="s">
        <v>1176</v>
      </c>
      <c r="AN323">
        <v>170</v>
      </c>
      <c r="AO323">
        <f>Source1718[[#This Row],[TotalFTES]]*525/Source1718[[#This Row],[TotalScheduledHours]]</f>
        <v>21.670147058823531</v>
      </c>
    </row>
    <row r="324" spans="1:41" x14ac:dyDescent="0.25">
      <c r="A324" t="s">
        <v>1769</v>
      </c>
      <c r="B324" t="s">
        <v>32</v>
      </c>
      <c r="C324" t="s">
        <v>92</v>
      </c>
      <c r="D324" t="s">
        <v>93</v>
      </c>
      <c r="E324">
        <v>81948</v>
      </c>
      <c r="F324" t="s">
        <v>106</v>
      </c>
      <c r="G324">
        <v>3140</v>
      </c>
      <c r="H324">
        <v>701</v>
      </c>
      <c r="I324" t="s">
        <v>304</v>
      </c>
      <c r="J324" t="s">
        <v>35</v>
      </c>
      <c r="K324" t="s">
        <v>44</v>
      </c>
      <c r="L324" t="s">
        <v>45</v>
      </c>
      <c r="M324">
        <v>1430</v>
      </c>
      <c r="N324">
        <v>1645</v>
      </c>
      <c r="O324" t="s">
        <v>64</v>
      </c>
      <c r="P324">
        <v>301</v>
      </c>
      <c r="Q324" t="s">
        <v>65</v>
      </c>
      <c r="R324">
        <v>1</v>
      </c>
      <c r="S324" s="1">
        <v>42966</v>
      </c>
      <c r="T324" s="1">
        <v>43091</v>
      </c>
      <c r="U324" t="s">
        <v>514</v>
      </c>
      <c r="V324" t="s">
        <v>39</v>
      </c>
      <c r="W324">
        <v>78</v>
      </c>
      <c r="X324">
        <v>60</v>
      </c>
      <c r="Y324">
        <v>400</v>
      </c>
      <c r="Z324">
        <v>15</v>
      </c>
      <c r="AD324">
        <v>0</v>
      </c>
      <c r="AE324">
        <v>15</v>
      </c>
      <c r="AF324">
        <v>0</v>
      </c>
      <c r="AG324">
        <v>0</v>
      </c>
      <c r="AH324">
        <v>3.7</v>
      </c>
      <c r="AI324">
        <v>3.7</v>
      </c>
      <c r="AJ324">
        <v>0.4</v>
      </c>
      <c r="AK324" t="s">
        <v>1070</v>
      </c>
      <c r="AL324" t="s">
        <v>1061</v>
      </c>
      <c r="AN324">
        <v>172.5</v>
      </c>
      <c r="AO324">
        <f>Source1718[[#This Row],[TotalFTES]]*525/Source1718[[#This Row],[TotalScheduledHours]]</f>
        <v>11.260869565217391</v>
      </c>
    </row>
    <row r="325" spans="1:41" x14ac:dyDescent="0.25">
      <c r="A325" t="s">
        <v>1769</v>
      </c>
      <c r="B325" t="s">
        <v>32</v>
      </c>
      <c r="C325" t="s">
        <v>92</v>
      </c>
      <c r="D325" t="s">
        <v>93</v>
      </c>
      <c r="E325">
        <v>83039</v>
      </c>
      <c r="F325" t="s">
        <v>106</v>
      </c>
      <c r="G325">
        <v>3150</v>
      </c>
      <c r="H325">
        <v>101</v>
      </c>
      <c r="I325" t="s">
        <v>306</v>
      </c>
      <c r="J325" t="s">
        <v>35</v>
      </c>
      <c r="K325" t="s">
        <v>44</v>
      </c>
      <c r="L325" t="s">
        <v>45</v>
      </c>
      <c r="M325">
        <v>910</v>
      </c>
      <c r="N325">
        <v>1125</v>
      </c>
      <c r="O325" t="s">
        <v>200</v>
      </c>
      <c r="P325">
        <v>250</v>
      </c>
      <c r="Q325" t="s">
        <v>37</v>
      </c>
      <c r="R325">
        <v>1</v>
      </c>
      <c r="S325" s="1">
        <v>42966</v>
      </c>
      <c r="T325" s="1">
        <v>43091</v>
      </c>
      <c r="U325" t="s">
        <v>562</v>
      </c>
      <c r="V325" t="s">
        <v>39</v>
      </c>
      <c r="W325">
        <v>172</v>
      </c>
      <c r="X325">
        <v>111</v>
      </c>
      <c r="Y325">
        <v>200</v>
      </c>
      <c r="Z325">
        <v>55.5</v>
      </c>
      <c r="AD325">
        <v>0</v>
      </c>
      <c r="AE325">
        <v>55.5</v>
      </c>
      <c r="AF325">
        <v>0</v>
      </c>
      <c r="AG325">
        <v>0</v>
      </c>
      <c r="AH325">
        <v>12.013999999999999</v>
      </c>
      <c r="AI325">
        <v>12.013999999999999</v>
      </c>
      <c r="AJ325">
        <v>0.4</v>
      </c>
      <c r="AK325" t="s">
        <v>1584</v>
      </c>
      <c r="AL325" t="s">
        <v>1043</v>
      </c>
      <c r="AN325">
        <v>172.5</v>
      </c>
      <c r="AO325">
        <f>Source1718[[#This Row],[TotalFTES]]*525/Source1718[[#This Row],[TotalScheduledHours]]</f>
        <v>36.564347826086951</v>
      </c>
    </row>
    <row r="326" spans="1:41" x14ac:dyDescent="0.25">
      <c r="A326" t="s">
        <v>1769</v>
      </c>
      <c r="B326" t="s">
        <v>32</v>
      </c>
      <c r="C326" t="s">
        <v>92</v>
      </c>
      <c r="D326" t="s">
        <v>93</v>
      </c>
      <c r="E326">
        <v>80368</v>
      </c>
      <c r="F326" t="s">
        <v>106</v>
      </c>
      <c r="G326">
        <v>3150</v>
      </c>
      <c r="H326">
        <v>102</v>
      </c>
      <c r="I326" t="s">
        <v>306</v>
      </c>
      <c r="J326" t="s">
        <v>35</v>
      </c>
      <c r="K326" t="s">
        <v>44</v>
      </c>
      <c r="L326" t="s">
        <v>520</v>
      </c>
      <c r="M326" t="s">
        <v>714</v>
      </c>
      <c r="N326" t="s">
        <v>725</v>
      </c>
      <c r="O326" t="s">
        <v>611</v>
      </c>
      <c r="P326" t="s">
        <v>1585</v>
      </c>
      <c r="Q326" t="s">
        <v>37</v>
      </c>
      <c r="R326">
        <v>1</v>
      </c>
      <c r="S326" s="1">
        <v>42966</v>
      </c>
      <c r="T326" s="1">
        <v>43091</v>
      </c>
      <c r="U326" t="s">
        <v>1586</v>
      </c>
      <c r="V326" t="s">
        <v>39</v>
      </c>
      <c r="W326">
        <v>111</v>
      </c>
      <c r="X326">
        <v>53</v>
      </c>
      <c r="Y326">
        <v>200</v>
      </c>
      <c r="Z326">
        <v>26.5</v>
      </c>
      <c r="AD326">
        <v>0</v>
      </c>
      <c r="AE326">
        <v>26.5</v>
      </c>
      <c r="AF326">
        <v>0</v>
      </c>
      <c r="AG326">
        <v>0</v>
      </c>
      <c r="AH326">
        <v>5.8419999999999996</v>
      </c>
      <c r="AI326">
        <v>5.8419999999999996</v>
      </c>
      <c r="AJ326">
        <v>0.4</v>
      </c>
      <c r="AK326" t="s">
        <v>967</v>
      </c>
      <c r="AL326" t="s">
        <v>1587</v>
      </c>
      <c r="AN326">
        <v>345</v>
      </c>
      <c r="AO326">
        <f>Source1718[[#This Row],[TotalFTES]]*525/Source1718[[#This Row],[TotalScheduledHours]]</f>
        <v>8.8899999999999988</v>
      </c>
    </row>
    <row r="327" spans="1:41" x14ac:dyDescent="0.25">
      <c r="A327" t="s">
        <v>1769</v>
      </c>
      <c r="B327" t="s">
        <v>32</v>
      </c>
      <c r="C327" t="s">
        <v>92</v>
      </c>
      <c r="D327" t="s">
        <v>93</v>
      </c>
      <c r="E327">
        <v>83040</v>
      </c>
      <c r="F327" t="s">
        <v>106</v>
      </c>
      <c r="G327">
        <v>3150</v>
      </c>
      <c r="H327">
        <v>103</v>
      </c>
      <c r="I327" t="s">
        <v>306</v>
      </c>
      <c r="J327" t="s">
        <v>76</v>
      </c>
      <c r="K327" t="s">
        <v>44</v>
      </c>
      <c r="L327" t="s">
        <v>45</v>
      </c>
      <c r="M327">
        <v>1830</v>
      </c>
      <c r="N327">
        <v>2045</v>
      </c>
      <c r="O327" t="s">
        <v>200</v>
      </c>
      <c r="P327">
        <v>250</v>
      </c>
      <c r="Q327" t="s">
        <v>37</v>
      </c>
      <c r="R327">
        <v>1</v>
      </c>
      <c r="S327" s="1">
        <v>42966</v>
      </c>
      <c r="T327" s="1">
        <v>43091</v>
      </c>
      <c r="U327" t="s">
        <v>1077</v>
      </c>
      <c r="V327" t="s">
        <v>39</v>
      </c>
      <c r="W327">
        <v>135</v>
      </c>
      <c r="X327">
        <v>92</v>
      </c>
      <c r="Y327">
        <v>200</v>
      </c>
      <c r="Z327">
        <v>46</v>
      </c>
      <c r="AD327">
        <v>0</v>
      </c>
      <c r="AE327">
        <v>46</v>
      </c>
      <c r="AF327">
        <v>0</v>
      </c>
      <c r="AG327">
        <v>0</v>
      </c>
      <c r="AH327">
        <v>10.605</v>
      </c>
      <c r="AI327">
        <v>10.605</v>
      </c>
      <c r="AJ327">
        <v>0.4</v>
      </c>
      <c r="AK327" t="s">
        <v>811</v>
      </c>
      <c r="AL327" t="s">
        <v>1043</v>
      </c>
      <c r="AN327">
        <v>172.5</v>
      </c>
      <c r="AO327">
        <f>Source1718[[#This Row],[TotalFTES]]*525/Source1718[[#This Row],[TotalScheduledHours]]</f>
        <v>32.276086956521738</v>
      </c>
    </row>
    <row r="328" spans="1:41" x14ac:dyDescent="0.25">
      <c r="A328" t="s">
        <v>1769</v>
      </c>
      <c r="B328" t="s">
        <v>32</v>
      </c>
      <c r="C328" t="s">
        <v>92</v>
      </c>
      <c r="D328" t="s">
        <v>93</v>
      </c>
      <c r="E328">
        <v>83065</v>
      </c>
      <c r="F328" t="s">
        <v>106</v>
      </c>
      <c r="G328">
        <v>3150</v>
      </c>
      <c r="H328">
        <v>401</v>
      </c>
      <c r="I328" t="s">
        <v>306</v>
      </c>
      <c r="J328" t="s">
        <v>35</v>
      </c>
      <c r="K328" t="s">
        <v>44</v>
      </c>
      <c r="L328" t="s">
        <v>480</v>
      </c>
      <c r="M328" t="s">
        <v>481</v>
      </c>
      <c r="N328" t="s">
        <v>482</v>
      </c>
      <c r="O328" t="s">
        <v>483</v>
      </c>
      <c r="Q328" t="s">
        <v>56</v>
      </c>
      <c r="R328">
        <v>1</v>
      </c>
      <c r="S328" s="1">
        <v>42966</v>
      </c>
      <c r="T328" s="1">
        <v>43091</v>
      </c>
      <c r="U328" t="s">
        <v>1588</v>
      </c>
      <c r="V328" t="s">
        <v>39</v>
      </c>
      <c r="W328">
        <v>136</v>
      </c>
      <c r="X328">
        <v>108</v>
      </c>
      <c r="Y328">
        <v>500</v>
      </c>
      <c r="Z328">
        <v>21.6</v>
      </c>
      <c r="AD328">
        <v>0</v>
      </c>
      <c r="AE328">
        <v>21.6</v>
      </c>
      <c r="AF328">
        <v>0</v>
      </c>
      <c r="AG328">
        <v>0</v>
      </c>
      <c r="AH328">
        <v>9.2110000000000003</v>
      </c>
      <c r="AI328">
        <v>9.2110000000000003</v>
      </c>
      <c r="AJ328">
        <v>0.4</v>
      </c>
      <c r="AK328" t="s">
        <v>983</v>
      </c>
      <c r="AL328" t="s">
        <v>950</v>
      </c>
      <c r="AN328">
        <v>170</v>
      </c>
      <c r="AO328">
        <f>Source1718[[#This Row],[TotalFTES]]*525/Source1718[[#This Row],[TotalScheduledHours]]</f>
        <v>28.44573529411765</v>
      </c>
    </row>
    <row r="329" spans="1:41" x14ac:dyDescent="0.25">
      <c r="A329" t="s">
        <v>1769</v>
      </c>
      <c r="B329" t="s">
        <v>32</v>
      </c>
      <c r="C329" t="s">
        <v>92</v>
      </c>
      <c r="D329" t="s">
        <v>93</v>
      </c>
      <c r="E329">
        <v>82623</v>
      </c>
      <c r="F329" t="s">
        <v>106</v>
      </c>
      <c r="G329">
        <v>3150</v>
      </c>
      <c r="H329">
        <v>502</v>
      </c>
      <c r="I329" t="s">
        <v>306</v>
      </c>
      <c r="J329" t="s">
        <v>35</v>
      </c>
      <c r="K329" t="s">
        <v>44</v>
      </c>
      <c r="L329" t="s">
        <v>108</v>
      </c>
      <c r="M329">
        <v>1200</v>
      </c>
      <c r="N329">
        <v>1350</v>
      </c>
      <c r="O329" t="s">
        <v>49</v>
      </c>
      <c r="P329">
        <v>318</v>
      </c>
      <c r="Q329" t="s">
        <v>51</v>
      </c>
      <c r="R329">
        <v>1</v>
      </c>
      <c r="S329" s="1">
        <v>42966</v>
      </c>
      <c r="T329" s="1">
        <v>43091</v>
      </c>
      <c r="U329" t="s">
        <v>1589</v>
      </c>
      <c r="V329" t="s">
        <v>39</v>
      </c>
      <c r="W329">
        <v>115</v>
      </c>
      <c r="X329">
        <v>54</v>
      </c>
      <c r="Y329">
        <v>200</v>
      </c>
      <c r="Z329">
        <v>27</v>
      </c>
      <c r="AD329">
        <v>0</v>
      </c>
      <c r="AE329">
        <v>27</v>
      </c>
      <c r="AF329">
        <v>0</v>
      </c>
      <c r="AG329">
        <v>0</v>
      </c>
      <c r="AH329">
        <v>7.8780000000000001</v>
      </c>
      <c r="AI329">
        <v>7.8780000000000001</v>
      </c>
      <c r="AJ329">
        <v>0.4</v>
      </c>
      <c r="AK329" t="s">
        <v>760</v>
      </c>
      <c r="AL329" t="s">
        <v>838</v>
      </c>
      <c r="AN329">
        <v>170</v>
      </c>
      <c r="AO329">
        <f>Source1718[[#This Row],[TotalFTES]]*525/Source1718[[#This Row],[TotalScheduledHours]]</f>
        <v>24.329117647058823</v>
      </c>
    </row>
    <row r="330" spans="1:41" x14ac:dyDescent="0.25">
      <c r="A330" t="s">
        <v>1769</v>
      </c>
      <c r="B330" t="s">
        <v>32</v>
      </c>
      <c r="C330" t="s">
        <v>92</v>
      </c>
      <c r="D330" t="s">
        <v>93</v>
      </c>
      <c r="E330">
        <v>82633</v>
      </c>
      <c r="F330" t="s">
        <v>106</v>
      </c>
      <c r="G330">
        <v>3200</v>
      </c>
      <c r="H330">
        <v>201</v>
      </c>
      <c r="I330" t="s">
        <v>308</v>
      </c>
      <c r="J330" t="s">
        <v>35</v>
      </c>
      <c r="K330" t="s">
        <v>44</v>
      </c>
      <c r="L330" t="s">
        <v>108</v>
      </c>
      <c r="M330">
        <v>815</v>
      </c>
      <c r="N330">
        <v>1005</v>
      </c>
      <c r="O330" t="s">
        <v>46</v>
      </c>
      <c r="P330">
        <v>328</v>
      </c>
      <c r="Q330" t="s">
        <v>47</v>
      </c>
      <c r="R330">
        <v>1</v>
      </c>
      <c r="S330" s="1">
        <v>42966</v>
      </c>
      <c r="T330" s="1">
        <v>43091</v>
      </c>
      <c r="U330" t="s">
        <v>515</v>
      </c>
      <c r="V330" t="s">
        <v>39</v>
      </c>
      <c r="W330">
        <v>68</v>
      </c>
      <c r="X330">
        <v>38</v>
      </c>
      <c r="Y330">
        <v>300</v>
      </c>
      <c r="Z330">
        <v>12.666700000000001</v>
      </c>
      <c r="AD330">
        <v>0</v>
      </c>
      <c r="AE330">
        <v>12.666700000000001</v>
      </c>
      <c r="AF330">
        <v>0</v>
      </c>
      <c r="AG330">
        <v>0</v>
      </c>
      <c r="AH330">
        <v>6.0650000000000004</v>
      </c>
      <c r="AI330">
        <v>6.0650000000000004</v>
      </c>
      <c r="AJ330">
        <v>0.4</v>
      </c>
      <c r="AK330" t="s">
        <v>992</v>
      </c>
      <c r="AL330" t="s">
        <v>955</v>
      </c>
      <c r="AN330">
        <v>170</v>
      </c>
      <c r="AO330">
        <f>Source1718[[#This Row],[TotalFTES]]*525/Source1718[[#This Row],[TotalScheduledHours]]</f>
        <v>18.73014705882353</v>
      </c>
    </row>
    <row r="331" spans="1:41" x14ac:dyDescent="0.25">
      <c r="A331" t="s">
        <v>1769</v>
      </c>
      <c r="B331" t="s">
        <v>32</v>
      </c>
      <c r="C331" t="s">
        <v>92</v>
      </c>
      <c r="D331" t="s">
        <v>93</v>
      </c>
      <c r="E331">
        <v>81524</v>
      </c>
      <c r="F331" t="s">
        <v>106</v>
      </c>
      <c r="G331">
        <v>3200</v>
      </c>
      <c r="H331">
        <v>202</v>
      </c>
      <c r="I331" t="s">
        <v>308</v>
      </c>
      <c r="J331" t="s">
        <v>35</v>
      </c>
      <c r="K331" t="s">
        <v>44</v>
      </c>
      <c r="L331" t="s">
        <v>487</v>
      </c>
      <c r="M331" t="s">
        <v>727</v>
      </c>
      <c r="N331" t="s">
        <v>728</v>
      </c>
      <c r="O331" t="s">
        <v>729</v>
      </c>
      <c r="P331" t="s">
        <v>1590</v>
      </c>
      <c r="Q331" t="s">
        <v>47</v>
      </c>
      <c r="R331">
        <v>1</v>
      </c>
      <c r="S331" s="1">
        <v>42966</v>
      </c>
      <c r="T331" s="1">
        <v>43091</v>
      </c>
      <c r="U331" t="s">
        <v>1591</v>
      </c>
      <c r="V331" t="s">
        <v>39</v>
      </c>
      <c r="W331">
        <v>106</v>
      </c>
      <c r="X331">
        <v>55</v>
      </c>
      <c r="Y331">
        <v>300</v>
      </c>
      <c r="Z331">
        <v>18.333300000000001</v>
      </c>
      <c r="AD331">
        <v>0</v>
      </c>
      <c r="AE331">
        <v>18.333300000000001</v>
      </c>
      <c r="AF331">
        <v>0</v>
      </c>
      <c r="AG331">
        <v>0</v>
      </c>
      <c r="AH331">
        <v>7.8129999999999997</v>
      </c>
      <c r="AI331">
        <v>7.8129999999999997</v>
      </c>
      <c r="AJ331">
        <v>0.4</v>
      </c>
      <c r="AK331" t="s">
        <v>1592</v>
      </c>
      <c r="AL331" t="s">
        <v>1593</v>
      </c>
      <c r="AN331">
        <v>510</v>
      </c>
      <c r="AO331">
        <f>Source1718[[#This Row],[TotalFTES]]*525/Source1718[[#This Row],[TotalScheduledHours]]</f>
        <v>8.042794117647059</v>
      </c>
    </row>
    <row r="332" spans="1:41" x14ac:dyDescent="0.25">
      <c r="A332" t="s">
        <v>1769</v>
      </c>
      <c r="B332" t="s">
        <v>32</v>
      </c>
      <c r="C332" t="s">
        <v>92</v>
      </c>
      <c r="D332" t="s">
        <v>93</v>
      </c>
      <c r="E332">
        <v>80023</v>
      </c>
      <c r="F332" t="s">
        <v>106</v>
      </c>
      <c r="G332">
        <v>3200</v>
      </c>
      <c r="H332">
        <v>301</v>
      </c>
      <c r="I332" t="s">
        <v>308</v>
      </c>
      <c r="J332" t="s">
        <v>35</v>
      </c>
      <c r="K332" t="s">
        <v>44</v>
      </c>
      <c r="L332" t="s">
        <v>480</v>
      </c>
      <c r="M332" t="s">
        <v>596</v>
      </c>
      <c r="N332" t="s">
        <v>1136</v>
      </c>
      <c r="O332" t="s">
        <v>529</v>
      </c>
      <c r="P332" t="s">
        <v>1542</v>
      </c>
      <c r="Q332" t="s">
        <v>97</v>
      </c>
      <c r="R332">
        <v>1</v>
      </c>
      <c r="S332" s="1">
        <v>42966</v>
      </c>
      <c r="T332" s="1">
        <v>43091</v>
      </c>
      <c r="U332" t="s">
        <v>1594</v>
      </c>
      <c r="V332" t="s">
        <v>39</v>
      </c>
      <c r="W332">
        <v>72</v>
      </c>
      <c r="X332">
        <v>65</v>
      </c>
      <c r="Y332">
        <v>200</v>
      </c>
      <c r="Z332">
        <v>32.5</v>
      </c>
      <c r="AD332">
        <v>0</v>
      </c>
      <c r="AE332">
        <v>32.5</v>
      </c>
      <c r="AF332">
        <v>0</v>
      </c>
      <c r="AG332">
        <v>0</v>
      </c>
      <c r="AH332">
        <v>5.0129999999999999</v>
      </c>
      <c r="AI332">
        <v>5.0129999999999999</v>
      </c>
      <c r="AJ332">
        <v>6.4000000000000001E-2</v>
      </c>
      <c r="AK332" t="s">
        <v>1139</v>
      </c>
      <c r="AL332" t="s">
        <v>1545</v>
      </c>
      <c r="AN332">
        <v>340</v>
      </c>
      <c r="AO332">
        <f>Source1718[[#This Row],[TotalFTES]]*525/Source1718[[#This Row],[TotalScheduledHours]]</f>
        <v>7.740661764705882</v>
      </c>
    </row>
    <row r="333" spans="1:41" x14ac:dyDescent="0.25">
      <c r="A333" t="s">
        <v>1769</v>
      </c>
      <c r="B333" t="s">
        <v>32</v>
      </c>
      <c r="C333" t="s">
        <v>92</v>
      </c>
      <c r="D333" t="s">
        <v>93</v>
      </c>
      <c r="E333">
        <v>80722</v>
      </c>
      <c r="F333" t="s">
        <v>106</v>
      </c>
      <c r="G333">
        <v>3200</v>
      </c>
      <c r="H333">
        <v>303</v>
      </c>
      <c r="I333" t="s">
        <v>308</v>
      </c>
      <c r="J333" t="s">
        <v>35</v>
      </c>
      <c r="K333" t="s">
        <v>44</v>
      </c>
      <c r="L333" t="s">
        <v>108</v>
      </c>
      <c r="M333">
        <v>1015</v>
      </c>
      <c r="N333">
        <v>1205</v>
      </c>
      <c r="O333" t="s">
        <v>399</v>
      </c>
      <c r="P333">
        <v>309</v>
      </c>
      <c r="Q333" t="s">
        <v>97</v>
      </c>
      <c r="R333">
        <v>1</v>
      </c>
      <c r="S333" s="1">
        <v>42966</v>
      </c>
      <c r="T333" s="1">
        <v>43091</v>
      </c>
      <c r="U333" t="s">
        <v>437</v>
      </c>
      <c r="V333" t="s">
        <v>39</v>
      </c>
      <c r="W333">
        <v>101</v>
      </c>
      <c r="X333">
        <v>21</v>
      </c>
      <c r="Y333">
        <v>200</v>
      </c>
      <c r="Z333">
        <v>10.5</v>
      </c>
      <c r="AD333">
        <v>0</v>
      </c>
      <c r="AE333">
        <v>10.5</v>
      </c>
      <c r="AF333">
        <v>0</v>
      </c>
      <c r="AG333">
        <v>0</v>
      </c>
      <c r="AH333">
        <v>5.3369999999999997</v>
      </c>
      <c r="AI333">
        <v>5.3369999999999997</v>
      </c>
      <c r="AJ333">
        <v>0.4</v>
      </c>
      <c r="AK333" t="s">
        <v>978</v>
      </c>
      <c r="AL333" t="s">
        <v>1531</v>
      </c>
      <c r="AN333">
        <v>170</v>
      </c>
      <c r="AO333">
        <f>Source1718[[#This Row],[TotalFTES]]*525/Source1718[[#This Row],[TotalScheduledHours]]</f>
        <v>16.481911764705881</v>
      </c>
    </row>
    <row r="334" spans="1:41" x14ac:dyDescent="0.25">
      <c r="A334" t="s">
        <v>1769</v>
      </c>
      <c r="B334" t="s">
        <v>32</v>
      </c>
      <c r="C334" t="s">
        <v>92</v>
      </c>
      <c r="D334" t="s">
        <v>93</v>
      </c>
      <c r="E334">
        <v>80085</v>
      </c>
      <c r="F334" t="s">
        <v>106</v>
      </c>
      <c r="G334">
        <v>3200</v>
      </c>
      <c r="H334">
        <v>401</v>
      </c>
      <c r="I334" t="s">
        <v>308</v>
      </c>
      <c r="J334" t="s">
        <v>35</v>
      </c>
      <c r="K334" t="s">
        <v>44</v>
      </c>
      <c r="L334" t="s">
        <v>108</v>
      </c>
      <c r="M334">
        <v>1020</v>
      </c>
      <c r="N334">
        <v>1210</v>
      </c>
      <c r="O334" t="s">
        <v>55</v>
      </c>
      <c r="P334">
        <v>501</v>
      </c>
      <c r="Q334" t="s">
        <v>56</v>
      </c>
      <c r="R334">
        <v>1</v>
      </c>
      <c r="S334" s="1">
        <v>42966</v>
      </c>
      <c r="T334" s="1">
        <v>43091</v>
      </c>
      <c r="U334" t="s">
        <v>433</v>
      </c>
      <c r="V334" t="s">
        <v>39</v>
      </c>
      <c r="W334">
        <v>114</v>
      </c>
      <c r="X334">
        <v>81</v>
      </c>
      <c r="Y334">
        <v>600</v>
      </c>
      <c r="Z334">
        <v>13.5</v>
      </c>
      <c r="AD334">
        <v>0</v>
      </c>
      <c r="AE334">
        <v>13.5</v>
      </c>
      <c r="AF334">
        <v>0</v>
      </c>
      <c r="AG334">
        <v>0</v>
      </c>
      <c r="AH334">
        <v>16.907</v>
      </c>
      <c r="AI334">
        <v>16.907</v>
      </c>
      <c r="AJ334">
        <v>0.4</v>
      </c>
      <c r="AK334" t="s">
        <v>899</v>
      </c>
      <c r="AL334" t="s">
        <v>1546</v>
      </c>
      <c r="AN334">
        <v>170</v>
      </c>
      <c r="AO334">
        <f>Source1718[[#This Row],[TotalFTES]]*525/Source1718[[#This Row],[TotalScheduledHours]]</f>
        <v>52.212794117647057</v>
      </c>
    </row>
    <row r="335" spans="1:41" x14ac:dyDescent="0.25">
      <c r="A335" t="s">
        <v>1769</v>
      </c>
      <c r="B335" t="s">
        <v>32</v>
      </c>
      <c r="C335" t="s">
        <v>92</v>
      </c>
      <c r="D335" t="s">
        <v>93</v>
      </c>
      <c r="E335">
        <v>80784</v>
      </c>
      <c r="F335" t="s">
        <v>106</v>
      </c>
      <c r="G335">
        <v>3200</v>
      </c>
      <c r="H335">
        <v>402</v>
      </c>
      <c r="I335" t="s">
        <v>308</v>
      </c>
      <c r="J335" t="s">
        <v>35</v>
      </c>
      <c r="K335" t="s">
        <v>44</v>
      </c>
      <c r="L335" t="s">
        <v>108</v>
      </c>
      <c r="M335">
        <v>820</v>
      </c>
      <c r="N335">
        <v>1010</v>
      </c>
      <c r="O335" t="s">
        <v>55</v>
      </c>
      <c r="Q335" t="s">
        <v>56</v>
      </c>
      <c r="R335">
        <v>1</v>
      </c>
      <c r="S335" s="1">
        <v>42966</v>
      </c>
      <c r="T335" s="1">
        <v>43091</v>
      </c>
      <c r="U335" t="s">
        <v>462</v>
      </c>
      <c r="V335" t="s">
        <v>39</v>
      </c>
      <c r="W335">
        <v>77</v>
      </c>
      <c r="X335">
        <v>40</v>
      </c>
      <c r="Y335">
        <v>600</v>
      </c>
      <c r="Z335">
        <v>6.6666999999999996</v>
      </c>
      <c r="AD335">
        <v>0</v>
      </c>
      <c r="AE335">
        <v>6.6666999999999996</v>
      </c>
      <c r="AF335">
        <v>0</v>
      </c>
      <c r="AG335">
        <v>0</v>
      </c>
      <c r="AH335">
        <v>7.5659999999999998</v>
      </c>
      <c r="AI335">
        <v>7.5659999999999998</v>
      </c>
      <c r="AJ335">
        <v>0.4</v>
      </c>
      <c r="AK335" t="s">
        <v>897</v>
      </c>
      <c r="AL335" t="s">
        <v>829</v>
      </c>
      <c r="AN335">
        <v>170</v>
      </c>
      <c r="AO335">
        <f>Source1718[[#This Row],[TotalFTES]]*525/Source1718[[#This Row],[TotalScheduledHours]]</f>
        <v>23.365588235294119</v>
      </c>
    </row>
    <row r="336" spans="1:41" x14ac:dyDescent="0.25">
      <c r="A336" t="s">
        <v>1769</v>
      </c>
      <c r="B336" t="s">
        <v>32</v>
      </c>
      <c r="C336" t="s">
        <v>92</v>
      </c>
      <c r="D336" t="s">
        <v>93</v>
      </c>
      <c r="E336">
        <v>80785</v>
      </c>
      <c r="F336" t="s">
        <v>106</v>
      </c>
      <c r="G336">
        <v>3200</v>
      </c>
      <c r="H336">
        <v>403</v>
      </c>
      <c r="I336" t="s">
        <v>308</v>
      </c>
      <c r="J336" t="s">
        <v>35</v>
      </c>
      <c r="K336" t="s">
        <v>44</v>
      </c>
      <c r="L336" t="s">
        <v>108</v>
      </c>
      <c r="M336">
        <v>1020</v>
      </c>
      <c r="N336">
        <v>1210</v>
      </c>
      <c r="O336" t="s">
        <v>55</v>
      </c>
      <c r="P336">
        <v>1105</v>
      </c>
      <c r="Q336" t="s">
        <v>56</v>
      </c>
      <c r="R336">
        <v>1</v>
      </c>
      <c r="S336" s="1">
        <v>42966</v>
      </c>
      <c r="T336" s="1">
        <v>43091</v>
      </c>
      <c r="U336" t="s">
        <v>571</v>
      </c>
      <c r="V336" t="s">
        <v>39</v>
      </c>
      <c r="W336">
        <v>106</v>
      </c>
      <c r="X336">
        <v>55</v>
      </c>
      <c r="Y336">
        <v>600</v>
      </c>
      <c r="Z336">
        <v>9.1667000000000005</v>
      </c>
      <c r="AD336">
        <v>0</v>
      </c>
      <c r="AE336">
        <v>9.1667000000000005</v>
      </c>
      <c r="AF336">
        <v>0</v>
      </c>
      <c r="AG336">
        <v>0</v>
      </c>
      <c r="AH336">
        <v>12.93</v>
      </c>
      <c r="AI336">
        <v>12.93</v>
      </c>
      <c r="AJ336">
        <v>0.4</v>
      </c>
      <c r="AK336" t="s">
        <v>899</v>
      </c>
      <c r="AL336" t="s">
        <v>1595</v>
      </c>
      <c r="AN336">
        <v>170</v>
      </c>
      <c r="AO336">
        <f>Source1718[[#This Row],[TotalFTES]]*525/Source1718[[#This Row],[TotalScheduledHours]]</f>
        <v>39.930882352941175</v>
      </c>
    </row>
    <row r="337" spans="1:41" x14ac:dyDescent="0.25">
      <c r="A337" t="s">
        <v>1769</v>
      </c>
      <c r="B337" t="s">
        <v>32</v>
      </c>
      <c r="C337" t="s">
        <v>92</v>
      </c>
      <c r="D337" t="s">
        <v>93</v>
      </c>
      <c r="E337">
        <v>80086</v>
      </c>
      <c r="F337" t="s">
        <v>106</v>
      </c>
      <c r="G337">
        <v>3200</v>
      </c>
      <c r="H337">
        <v>406</v>
      </c>
      <c r="I337" t="s">
        <v>308</v>
      </c>
      <c r="J337" t="s">
        <v>35</v>
      </c>
      <c r="K337" t="s">
        <v>44</v>
      </c>
      <c r="L337" t="s">
        <v>108</v>
      </c>
      <c r="M337">
        <v>820</v>
      </c>
      <c r="N337">
        <v>1010</v>
      </c>
      <c r="O337" t="s">
        <v>55</v>
      </c>
      <c r="P337">
        <v>1205</v>
      </c>
      <c r="Q337" t="s">
        <v>56</v>
      </c>
      <c r="R337">
        <v>1</v>
      </c>
      <c r="S337" s="1">
        <v>42966</v>
      </c>
      <c r="T337" s="1">
        <v>43091</v>
      </c>
      <c r="U337" t="s">
        <v>505</v>
      </c>
      <c r="V337" t="s">
        <v>39</v>
      </c>
      <c r="W337">
        <v>92</v>
      </c>
      <c r="X337">
        <v>55</v>
      </c>
      <c r="Y337">
        <v>900</v>
      </c>
      <c r="Z337">
        <v>6.1111000000000004</v>
      </c>
      <c r="AD337">
        <v>0</v>
      </c>
      <c r="AE337">
        <v>6.1111000000000004</v>
      </c>
      <c r="AF337">
        <v>0</v>
      </c>
      <c r="AG337">
        <v>0</v>
      </c>
      <c r="AH337">
        <v>7.15</v>
      </c>
      <c r="AI337">
        <v>7.15</v>
      </c>
      <c r="AJ337">
        <v>0.4</v>
      </c>
      <c r="AK337" t="s">
        <v>897</v>
      </c>
      <c r="AL337" t="s">
        <v>1569</v>
      </c>
      <c r="AN337">
        <v>170</v>
      </c>
      <c r="AO337">
        <f>Source1718[[#This Row],[TotalFTES]]*525/Source1718[[#This Row],[TotalScheduledHours]]</f>
        <v>22.080882352941178</v>
      </c>
    </row>
    <row r="338" spans="1:41" x14ac:dyDescent="0.25">
      <c r="A338" t="s">
        <v>1769</v>
      </c>
      <c r="B338" t="s">
        <v>32</v>
      </c>
      <c r="C338" t="s">
        <v>92</v>
      </c>
      <c r="D338" t="s">
        <v>93</v>
      </c>
      <c r="E338">
        <v>80087</v>
      </c>
      <c r="F338" t="s">
        <v>106</v>
      </c>
      <c r="G338">
        <v>3200</v>
      </c>
      <c r="H338">
        <v>407</v>
      </c>
      <c r="I338" t="s">
        <v>308</v>
      </c>
      <c r="J338" t="s">
        <v>35</v>
      </c>
      <c r="K338" t="s">
        <v>44</v>
      </c>
      <c r="L338" t="s">
        <v>108</v>
      </c>
      <c r="M338">
        <v>1020</v>
      </c>
      <c r="N338">
        <v>1210</v>
      </c>
      <c r="O338" t="s">
        <v>55</v>
      </c>
      <c r="P338">
        <v>601</v>
      </c>
      <c r="Q338" t="s">
        <v>56</v>
      </c>
      <c r="R338">
        <v>1</v>
      </c>
      <c r="S338" s="1">
        <v>42966</v>
      </c>
      <c r="T338" s="1">
        <v>43091</v>
      </c>
      <c r="U338" t="s">
        <v>458</v>
      </c>
      <c r="V338" t="s">
        <v>39</v>
      </c>
      <c r="W338">
        <v>142</v>
      </c>
      <c r="X338">
        <v>88</v>
      </c>
      <c r="Y338">
        <v>600</v>
      </c>
      <c r="Z338">
        <v>14.666700000000001</v>
      </c>
      <c r="AD338">
        <v>0</v>
      </c>
      <c r="AE338">
        <v>14.666700000000001</v>
      </c>
      <c r="AF338">
        <v>0</v>
      </c>
      <c r="AG338">
        <v>0</v>
      </c>
      <c r="AH338">
        <v>16.983000000000001</v>
      </c>
      <c r="AI338">
        <v>16.983000000000001</v>
      </c>
      <c r="AJ338">
        <v>0.4</v>
      </c>
      <c r="AK338" t="s">
        <v>899</v>
      </c>
      <c r="AL338" t="s">
        <v>1534</v>
      </c>
      <c r="AN338">
        <v>170</v>
      </c>
      <c r="AO338">
        <f>Source1718[[#This Row],[TotalFTES]]*525/Source1718[[#This Row],[TotalScheduledHours]]</f>
        <v>52.447500000000005</v>
      </c>
    </row>
    <row r="339" spans="1:41" x14ac:dyDescent="0.25">
      <c r="A339" t="s">
        <v>1769</v>
      </c>
      <c r="B339" t="s">
        <v>32</v>
      </c>
      <c r="C339" t="s">
        <v>92</v>
      </c>
      <c r="D339" t="s">
        <v>93</v>
      </c>
      <c r="E339">
        <v>80088</v>
      </c>
      <c r="F339" t="s">
        <v>106</v>
      </c>
      <c r="G339">
        <v>3200</v>
      </c>
      <c r="H339">
        <v>408</v>
      </c>
      <c r="I339" t="s">
        <v>308</v>
      </c>
      <c r="J339" t="s">
        <v>35</v>
      </c>
      <c r="K339" t="s">
        <v>44</v>
      </c>
      <c r="L339" t="s">
        <v>108</v>
      </c>
      <c r="M339">
        <v>1020</v>
      </c>
      <c r="N339">
        <v>1210</v>
      </c>
      <c r="O339" t="s">
        <v>55</v>
      </c>
      <c r="P339">
        <v>1204</v>
      </c>
      <c r="Q339" t="s">
        <v>56</v>
      </c>
      <c r="R339">
        <v>1</v>
      </c>
      <c r="S339" s="1">
        <v>42966</v>
      </c>
      <c r="T339" s="1">
        <v>43091</v>
      </c>
      <c r="U339" t="s">
        <v>379</v>
      </c>
      <c r="V339" t="s">
        <v>39</v>
      </c>
      <c r="W339">
        <v>0</v>
      </c>
      <c r="X339">
        <v>0</v>
      </c>
      <c r="Y339">
        <v>600</v>
      </c>
      <c r="Z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K339" t="s">
        <v>899</v>
      </c>
      <c r="AL339" t="s">
        <v>1535</v>
      </c>
      <c r="AN339">
        <v>170</v>
      </c>
      <c r="AO339">
        <f>Source1718[[#This Row],[TotalFTES]]*525/Source1718[[#This Row],[TotalScheduledHours]]</f>
        <v>0</v>
      </c>
    </row>
    <row r="340" spans="1:41" x14ac:dyDescent="0.25">
      <c r="A340" t="s">
        <v>1769</v>
      </c>
      <c r="B340" t="s">
        <v>32</v>
      </c>
      <c r="C340" t="s">
        <v>92</v>
      </c>
      <c r="D340" t="s">
        <v>93</v>
      </c>
      <c r="E340">
        <v>80089</v>
      </c>
      <c r="F340" t="s">
        <v>106</v>
      </c>
      <c r="G340">
        <v>3200</v>
      </c>
      <c r="H340">
        <v>409</v>
      </c>
      <c r="I340" t="s">
        <v>308</v>
      </c>
      <c r="J340" t="s">
        <v>35</v>
      </c>
      <c r="K340" t="s">
        <v>44</v>
      </c>
      <c r="L340" t="s">
        <v>108</v>
      </c>
      <c r="M340">
        <v>1320</v>
      </c>
      <c r="N340">
        <v>1510</v>
      </c>
      <c r="O340" t="s">
        <v>55</v>
      </c>
      <c r="P340">
        <v>1101</v>
      </c>
      <c r="Q340" t="s">
        <v>56</v>
      </c>
      <c r="R340">
        <v>1</v>
      </c>
      <c r="S340" s="1">
        <v>42966</v>
      </c>
      <c r="T340" s="1">
        <v>43091</v>
      </c>
      <c r="U340" t="s">
        <v>446</v>
      </c>
      <c r="V340" t="s">
        <v>39</v>
      </c>
      <c r="W340">
        <v>130</v>
      </c>
      <c r="X340">
        <v>78</v>
      </c>
      <c r="Y340">
        <v>500</v>
      </c>
      <c r="Z340">
        <v>15.6</v>
      </c>
      <c r="AD340">
        <v>0</v>
      </c>
      <c r="AE340">
        <v>15.6</v>
      </c>
      <c r="AF340">
        <v>0</v>
      </c>
      <c r="AG340">
        <v>0</v>
      </c>
      <c r="AH340">
        <v>12.069000000000001</v>
      </c>
      <c r="AI340">
        <v>12.069000000000001</v>
      </c>
      <c r="AJ340">
        <v>0.4</v>
      </c>
      <c r="AK340" t="s">
        <v>901</v>
      </c>
      <c r="AL340" t="s">
        <v>1092</v>
      </c>
      <c r="AN340">
        <v>170</v>
      </c>
      <c r="AO340">
        <f>Source1718[[#This Row],[TotalFTES]]*525/Source1718[[#This Row],[TotalScheduledHours]]</f>
        <v>37.271911764705884</v>
      </c>
    </row>
    <row r="341" spans="1:41" x14ac:dyDescent="0.25">
      <c r="A341" t="s">
        <v>1769</v>
      </c>
      <c r="B341" t="s">
        <v>32</v>
      </c>
      <c r="C341" t="s">
        <v>92</v>
      </c>
      <c r="D341" t="s">
        <v>93</v>
      </c>
      <c r="E341">
        <v>80090</v>
      </c>
      <c r="F341" t="s">
        <v>106</v>
      </c>
      <c r="G341">
        <v>3200</v>
      </c>
      <c r="H341">
        <v>410</v>
      </c>
      <c r="I341" t="s">
        <v>308</v>
      </c>
      <c r="J341" t="s">
        <v>35</v>
      </c>
      <c r="K341" t="s">
        <v>44</v>
      </c>
      <c r="L341" t="s">
        <v>520</v>
      </c>
      <c r="M341" t="s">
        <v>610</v>
      </c>
      <c r="N341" t="s">
        <v>984</v>
      </c>
      <c r="O341" t="s">
        <v>483</v>
      </c>
      <c r="P341" t="s">
        <v>1596</v>
      </c>
      <c r="Q341" t="s">
        <v>56</v>
      </c>
      <c r="R341">
        <v>1</v>
      </c>
      <c r="S341" s="1">
        <v>42966</v>
      </c>
      <c r="T341" s="1">
        <v>43091</v>
      </c>
      <c r="U341" t="s">
        <v>1597</v>
      </c>
      <c r="V341" t="s">
        <v>39</v>
      </c>
      <c r="W341">
        <v>107</v>
      </c>
      <c r="X341">
        <v>56</v>
      </c>
      <c r="Y341">
        <v>600</v>
      </c>
      <c r="Z341">
        <v>9.3332999999999995</v>
      </c>
      <c r="AD341">
        <v>0</v>
      </c>
      <c r="AE341">
        <v>9.3332999999999995</v>
      </c>
      <c r="AF341">
        <v>0</v>
      </c>
      <c r="AG341">
        <v>0</v>
      </c>
      <c r="AH341">
        <v>8.4290000000000003</v>
      </c>
      <c r="AI341">
        <v>8.4290000000000003</v>
      </c>
      <c r="AJ341">
        <v>0.4</v>
      </c>
      <c r="AK341" t="s">
        <v>986</v>
      </c>
      <c r="AL341" t="s">
        <v>1598</v>
      </c>
      <c r="AN341">
        <v>345</v>
      </c>
      <c r="AO341">
        <f>Source1718[[#This Row],[TotalFTES]]*525/Source1718[[#This Row],[TotalScheduledHours]]</f>
        <v>12.826739130434783</v>
      </c>
    </row>
    <row r="342" spans="1:41" x14ac:dyDescent="0.25">
      <c r="A342" t="s">
        <v>1769</v>
      </c>
      <c r="B342" t="s">
        <v>32</v>
      </c>
      <c r="C342" t="s">
        <v>92</v>
      </c>
      <c r="D342" t="s">
        <v>93</v>
      </c>
      <c r="E342">
        <v>80695</v>
      </c>
      <c r="F342" t="s">
        <v>106</v>
      </c>
      <c r="G342">
        <v>3200</v>
      </c>
      <c r="H342">
        <v>414</v>
      </c>
      <c r="I342" t="s">
        <v>308</v>
      </c>
      <c r="J342" t="s">
        <v>76</v>
      </c>
      <c r="K342" t="s">
        <v>44</v>
      </c>
      <c r="L342" t="s">
        <v>45</v>
      </c>
      <c r="M342">
        <v>1835</v>
      </c>
      <c r="N342">
        <v>2050</v>
      </c>
      <c r="O342" t="s">
        <v>55</v>
      </c>
      <c r="Q342" t="s">
        <v>56</v>
      </c>
      <c r="R342">
        <v>1</v>
      </c>
      <c r="S342" s="1">
        <v>42966</v>
      </c>
      <c r="T342" s="1">
        <v>43091</v>
      </c>
      <c r="U342" t="s">
        <v>937</v>
      </c>
      <c r="V342" t="s">
        <v>39</v>
      </c>
      <c r="W342">
        <v>78</v>
      </c>
      <c r="X342">
        <v>50</v>
      </c>
      <c r="Y342">
        <v>500</v>
      </c>
      <c r="Z342">
        <v>10</v>
      </c>
      <c r="AD342">
        <v>0</v>
      </c>
      <c r="AE342">
        <v>10</v>
      </c>
      <c r="AF342">
        <v>0</v>
      </c>
      <c r="AG342">
        <v>0</v>
      </c>
      <c r="AH342">
        <v>8.7430000000000003</v>
      </c>
      <c r="AI342">
        <v>8.7430000000000003</v>
      </c>
      <c r="AJ342">
        <v>0.4</v>
      </c>
      <c r="AK342" t="s">
        <v>900</v>
      </c>
      <c r="AL342" t="s">
        <v>829</v>
      </c>
      <c r="AN342">
        <v>172.5</v>
      </c>
      <c r="AO342">
        <f>Source1718[[#This Row],[TotalFTES]]*525/Source1718[[#This Row],[TotalScheduledHours]]</f>
        <v>26.609130434782607</v>
      </c>
    </row>
    <row r="343" spans="1:41" x14ac:dyDescent="0.25">
      <c r="A343" t="s">
        <v>1769</v>
      </c>
      <c r="B343" t="s">
        <v>32</v>
      </c>
      <c r="C343" t="s">
        <v>92</v>
      </c>
      <c r="D343" t="s">
        <v>93</v>
      </c>
      <c r="E343">
        <v>80168</v>
      </c>
      <c r="F343" t="s">
        <v>106</v>
      </c>
      <c r="G343">
        <v>3200</v>
      </c>
      <c r="H343">
        <v>501</v>
      </c>
      <c r="I343" t="s">
        <v>308</v>
      </c>
      <c r="J343" t="s">
        <v>35</v>
      </c>
      <c r="K343" t="s">
        <v>44</v>
      </c>
      <c r="L343" t="s">
        <v>108</v>
      </c>
      <c r="M343">
        <v>800</v>
      </c>
      <c r="N343">
        <v>950</v>
      </c>
      <c r="O343" t="s">
        <v>49</v>
      </c>
      <c r="P343">
        <v>723</v>
      </c>
      <c r="Q343" t="s">
        <v>51</v>
      </c>
      <c r="R343">
        <v>1</v>
      </c>
      <c r="S343" s="1">
        <v>42966</v>
      </c>
      <c r="T343" s="1">
        <v>43091</v>
      </c>
      <c r="U343" t="s">
        <v>499</v>
      </c>
      <c r="V343" t="s">
        <v>39</v>
      </c>
      <c r="W343">
        <v>88</v>
      </c>
      <c r="X343">
        <v>54</v>
      </c>
      <c r="Y343">
        <v>200</v>
      </c>
      <c r="Z343">
        <v>27</v>
      </c>
      <c r="AD343">
        <v>0</v>
      </c>
      <c r="AE343">
        <v>27</v>
      </c>
      <c r="AF343">
        <v>0</v>
      </c>
      <c r="AG343">
        <v>0</v>
      </c>
      <c r="AH343">
        <v>7.6909999999999998</v>
      </c>
      <c r="AI343">
        <v>7.6909999999999998</v>
      </c>
      <c r="AJ343">
        <v>0.4</v>
      </c>
      <c r="AK343" t="s">
        <v>885</v>
      </c>
      <c r="AL343" t="s">
        <v>1599</v>
      </c>
      <c r="AN343">
        <v>170</v>
      </c>
      <c r="AO343">
        <f>Source1718[[#This Row],[TotalFTES]]*525/Source1718[[#This Row],[TotalScheduledHours]]</f>
        <v>23.751617647058826</v>
      </c>
    </row>
    <row r="344" spans="1:41" x14ac:dyDescent="0.25">
      <c r="A344" t="s">
        <v>1769</v>
      </c>
      <c r="B344" t="s">
        <v>32</v>
      </c>
      <c r="C344" t="s">
        <v>92</v>
      </c>
      <c r="D344" t="s">
        <v>93</v>
      </c>
      <c r="E344">
        <v>80958</v>
      </c>
      <c r="F344" t="s">
        <v>106</v>
      </c>
      <c r="G344">
        <v>3200</v>
      </c>
      <c r="H344">
        <v>503</v>
      </c>
      <c r="I344" t="s">
        <v>308</v>
      </c>
      <c r="J344" t="s">
        <v>35</v>
      </c>
      <c r="K344" t="s">
        <v>44</v>
      </c>
      <c r="L344" t="s">
        <v>108</v>
      </c>
      <c r="M344">
        <v>1000</v>
      </c>
      <c r="N344">
        <v>1150</v>
      </c>
      <c r="O344" t="s">
        <v>49</v>
      </c>
      <c r="P344">
        <v>625</v>
      </c>
      <c r="Q344" t="s">
        <v>51</v>
      </c>
      <c r="R344">
        <v>1</v>
      </c>
      <c r="S344" s="1">
        <v>42966</v>
      </c>
      <c r="T344" s="1">
        <v>43091</v>
      </c>
      <c r="U344" t="s">
        <v>506</v>
      </c>
      <c r="V344" t="s">
        <v>39</v>
      </c>
      <c r="W344">
        <v>162</v>
      </c>
      <c r="X344">
        <v>75</v>
      </c>
      <c r="Y344">
        <v>200</v>
      </c>
      <c r="Z344">
        <v>37.5</v>
      </c>
      <c r="AD344">
        <v>0</v>
      </c>
      <c r="AE344">
        <v>37.5</v>
      </c>
      <c r="AF344">
        <v>0</v>
      </c>
      <c r="AG344">
        <v>0</v>
      </c>
      <c r="AH344">
        <v>8.0190000000000001</v>
      </c>
      <c r="AI344">
        <v>8.0190000000000001</v>
      </c>
      <c r="AJ344">
        <v>0.4</v>
      </c>
      <c r="AK344" t="s">
        <v>883</v>
      </c>
      <c r="AL344" t="s">
        <v>1176</v>
      </c>
      <c r="AN344">
        <v>170</v>
      </c>
      <c r="AO344">
        <f>Source1718[[#This Row],[TotalFTES]]*525/Source1718[[#This Row],[TotalScheduledHours]]</f>
        <v>24.764558823529413</v>
      </c>
    </row>
    <row r="345" spans="1:41" x14ac:dyDescent="0.25">
      <c r="A345" t="s">
        <v>1769</v>
      </c>
      <c r="B345" t="s">
        <v>32</v>
      </c>
      <c r="C345" t="s">
        <v>92</v>
      </c>
      <c r="D345" t="s">
        <v>93</v>
      </c>
      <c r="E345">
        <v>80204</v>
      </c>
      <c r="F345" t="s">
        <v>106</v>
      </c>
      <c r="G345">
        <v>3200</v>
      </c>
      <c r="H345">
        <v>701</v>
      </c>
      <c r="I345" t="s">
        <v>308</v>
      </c>
      <c r="J345" t="s">
        <v>35</v>
      </c>
      <c r="K345" t="s">
        <v>44</v>
      </c>
      <c r="L345" t="s">
        <v>108</v>
      </c>
      <c r="M345">
        <v>830</v>
      </c>
      <c r="N345">
        <v>1020</v>
      </c>
      <c r="O345" t="s">
        <v>64</v>
      </c>
      <c r="P345">
        <v>253</v>
      </c>
      <c r="Q345" t="s">
        <v>65</v>
      </c>
      <c r="R345">
        <v>1</v>
      </c>
      <c r="S345" s="1">
        <v>42966</v>
      </c>
      <c r="T345" s="1">
        <v>43091</v>
      </c>
      <c r="U345" t="s">
        <v>491</v>
      </c>
      <c r="V345" t="s">
        <v>39</v>
      </c>
      <c r="W345">
        <v>127</v>
      </c>
      <c r="X345">
        <v>38</v>
      </c>
      <c r="Y345">
        <v>400</v>
      </c>
      <c r="Z345">
        <v>9.5</v>
      </c>
      <c r="AD345">
        <v>0</v>
      </c>
      <c r="AE345">
        <v>9.5</v>
      </c>
      <c r="AF345">
        <v>0</v>
      </c>
      <c r="AG345">
        <v>0</v>
      </c>
      <c r="AH345">
        <v>8.1869999999999994</v>
      </c>
      <c r="AI345">
        <v>8.1869999999999994</v>
      </c>
      <c r="AJ345">
        <v>0.4</v>
      </c>
      <c r="AK345" t="s">
        <v>990</v>
      </c>
      <c r="AL345" t="s">
        <v>1058</v>
      </c>
      <c r="AN345">
        <v>170</v>
      </c>
      <c r="AO345">
        <f>Source1718[[#This Row],[TotalFTES]]*525/Source1718[[#This Row],[TotalScheduledHours]]</f>
        <v>25.283382352941171</v>
      </c>
    </row>
    <row r="346" spans="1:41" x14ac:dyDescent="0.25">
      <c r="A346" t="s">
        <v>1769</v>
      </c>
      <c r="B346" t="s">
        <v>32</v>
      </c>
      <c r="C346" t="s">
        <v>92</v>
      </c>
      <c r="D346" t="s">
        <v>93</v>
      </c>
      <c r="E346">
        <v>83165</v>
      </c>
      <c r="F346" t="s">
        <v>106</v>
      </c>
      <c r="G346">
        <v>3200</v>
      </c>
      <c r="H346">
        <v>702</v>
      </c>
      <c r="I346" t="s">
        <v>308</v>
      </c>
      <c r="J346" t="s">
        <v>76</v>
      </c>
      <c r="K346" t="s">
        <v>44</v>
      </c>
      <c r="L346" t="s">
        <v>45</v>
      </c>
      <c r="M346">
        <v>1630</v>
      </c>
      <c r="N346">
        <v>1845</v>
      </c>
      <c r="O346" t="s">
        <v>64</v>
      </c>
      <c r="P346">
        <v>370</v>
      </c>
      <c r="Q346" t="s">
        <v>65</v>
      </c>
      <c r="R346">
        <v>1</v>
      </c>
      <c r="S346" s="1">
        <v>42966</v>
      </c>
      <c r="T346" s="1">
        <v>43091</v>
      </c>
      <c r="U346" t="s">
        <v>498</v>
      </c>
      <c r="V346" t="s">
        <v>39</v>
      </c>
      <c r="W346">
        <v>88</v>
      </c>
      <c r="X346">
        <v>61</v>
      </c>
      <c r="Y346">
        <v>400</v>
      </c>
      <c r="Z346">
        <v>15.25</v>
      </c>
      <c r="AD346">
        <v>0</v>
      </c>
      <c r="AE346">
        <v>15.25</v>
      </c>
      <c r="AF346">
        <v>0</v>
      </c>
      <c r="AG346">
        <v>0</v>
      </c>
      <c r="AH346">
        <v>3.9569999999999999</v>
      </c>
      <c r="AI346">
        <v>3.9569999999999999</v>
      </c>
      <c r="AJ346">
        <v>0.4</v>
      </c>
      <c r="AK346" t="s">
        <v>1010</v>
      </c>
      <c r="AL346" t="s">
        <v>989</v>
      </c>
      <c r="AN346">
        <v>172.5</v>
      </c>
      <c r="AO346">
        <f>Source1718[[#This Row],[TotalFTES]]*525/Source1718[[#This Row],[TotalScheduledHours]]</f>
        <v>12.043043478260868</v>
      </c>
    </row>
    <row r="347" spans="1:41" x14ac:dyDescent="0.25">
      <c r="A347" t="s">
        <v>1769</v>
      </c>
      <c r="B347" t="s">
        <v>32</v>
      </c>
      <c r="C347" t="s">
        <v>92</v>
      </c>
      <c r="D347" t="s">
        <v>93</v>
      </c>
      <c r="E347">
        <v>80203</v>
      </c>
      <c r="F347" t="s">
        <v>106</v>
      </c>
      <c r="G347">
        <v>3200</v>
      </c>
      <c r="H347">
        <v>704</v>
      </c>
      <c r="I347" t="s">
        <v>308</v>
      </c>
      <c r="J347" t="s">
        <v>35</v>
      </c>
      <c r="K347" t="s">
        <v>44</v>
      </c>
      <c r="L347" t="s">
        <v>108</v>
      </c>
      <c r="M347">
        <v>1030</v>
      </c>
      <c r="N347">
        <v>1220</v>
      </c>
      <c r="O347" t="s">
        <v>64</v>
      </c>
      <c r="P347">
        <v>367</v>
      </c>
      <c r="Q347" t="s">
        <v>65</v>
      </c>
      <c r="R347">
        <v>1</v>
      </c>
      <c r="S347" s="1">
        <v>42966</v>
      </c>
      <c r="T347" s="1">
        <v>43091</v>
      </c>
      <c r="U347" t="s">
        <v>512</v>
      </c>
      <c r="V347" t="s">
        <v>39</v>
      </c>
      <c r="W347">
        <v>178</v>
      </c>
      <c r="X347">
        <v>55</v>
      </c>
      <c r="Y347">
        <v>400</v>
      </c>
      <c r="Z347">
        <v>13.75</v>
      </c>
      <c r="AD347">
        <v>0</v>
      </c>
      <c r="AE347">
        <v>13.75</v>
      </c>
      <c r="AF347">
        <v>0</v>
      </c>
      <c r="AG347">
        <v>0</v>
      </c>
      <c r="AH347">
        <v>10.217000000000001</v>
      </c>
      <c r="AI347">
        <v>10.217000000000001</v>
      </c>
      <c r="AJ347">
        <v>0.4</v>
      </c>
      <c r="AK347" t="s">
        <v>988</v>
      </c>
      <c r="AL347" t="s">
        <v>908</v>
      </c>
      <c r="AN347">
        <v>170</v>
      </c>
      <c r="AO347">
        <f>Source1718[[#This Row],[TotalFTES]]*525/Source1718[[#This Row],[TotalScheduledHours]]</f>
        <v>31.552500000000002</v>
      </c>
    </row>
    <row r="348" spans="1:41" x14ac:dyDescent="0.25">
      <c r="A348" t="s">
        <v>1769</v>
      </c>
      <c r="B348" t="s">
        <v>32</v>
      </c>
      <c r="C348" t="s">
        <v>92</v>
      </c>
      <c r="D348" t="s">
        <v>93</v>
      </c>
      <c r="E348">
        <v>81431</v>
      </c>
      <c r="F348" t="s">
        <v>106</v>
      </c>
      <c r="G348">
        <v>3200</v>
      </c>
      <c r="H348">
        <v>705</v>
      </c>
      <c r="I348" t="s">
        <v>308</v>
      </c>
      <c r="J348" t="s">
        <v>35</v>
      </c>
      <c r="K348" t="s">
        <v>44</v>
      </c>
      <c r="L348" t="s">
        <v>480</v>
      </c>
      <c r="M348" t="s">
        <v>492</v>
      </c>
      <c r="N348" t="s">
        <v>493</v>
      </c>
      <c r="O348" t="s">
        <v>494</v>
      </c>
      <c r="P348" t="s">
        <v>533</v>
      </c>
      <c r="Q348" t="s">
        <v>65</v>
      </c>
      <c r="R348">
        <v>1</v>
      </c>
      <c r="S348" s="1">
        <v>42966</v>
      </c>
      <c r="T348" s="1">
        <v>43091</v>
      </c>
      <c r="U348" t="s">
        <v>1600</v>
      </c>
      <c r="V348" t="s">
        <v>39</v>
      </c>
      <c r="W348">
        <v>82</v>
      </c>
      <c r="X348">
        <v>40</v>
      </c>
      <c r="Y348">
        <v>400</v>
      </c>
      <c r="Z348">
        <v>10</v>
      </c>
      <c r="AD348">
        <v>0</v>
      </c>
      <c r="AE348">
        <v>10</v>
      </c>
      <c r="AF348">
        <v>0</v>
      </c>
      <c r="AG348">
        <v>0</v>
      </c>
      <c r="AH348">
        <v>5.7789999999999999</v>
      </c>
      <c r="AI348">
        <v>5.7789999999999999</v>
      </c>
      <c r="AJ348">
        <v>0.4</v>
      </c>
      <c r="AK348" t="s">
        <v>928</v>
      </c>
      <c r="AL348" t="s">
        <v>1009</v>
      </c>
      <c r="AN348">
        <v>340</v>
      </c>
      <c r="AO348">
        <f>Source1718[[#This Row],[TotalFTES]]*525/Source1718[[#This Row],[TotalScheduledHours]]</f>
        <v>8.9234558823529415</v>
      </c>
    </row>
    <row r="349" spans="1:41" x14ac:dyDescent="0.25">
      <c r="A349" t="s">
        <v>1769</v>
      </c>
      <c r="B349" t="s">
        <v>32</v>
      </c>
      <c r="C349" t="s">
        <v>92</v>
      </c>
      <c r="D349" t="s">
        <v>93</v>
      </c>
      <c r="E349">
        <v>81019</v>
      </c>
      <c r="F349" t="s">
        <v>106</v>
      </c>
      <c r="G349">
        <v>3200</v>
      </c>
      <c r="H349">
        <v>708</v>
      </c>
      <c r="I349" t="s">
        <v>308</v>
      </c>
      <c r="J349" t="s">
        <v>76</v>
      </c>
      <c r="K349" t="s">
        <v>44</v>
      </c>
      <c r="L349" t="s">
        <v>45</v>
      </c>
      <c r="M349">
        <v>1900</v>
      </c>
      <c r="N349">
        <v>2115</v>
      </c>
      <c r="O349" t="s">
        <v>64</v>
      </c>
      <c r="P349">
        <v>316</v>
      </c>
      <c r="Q349" t="s">
        <v>65</v>
      </c>
      <c r="R349">
        <v>1</v>
      </c>
      <c r="S349" s="1">
        <v>42966</v>
      </c>
      <c r="T349" s="1">
        <v>43091</v>
      </c>
      <c r="U349" t="s">
        <v>1005</v>
      </c>
      <c r="V349" t="s">
        <v>39</v>
      </c>
      <c r="W349">
        <v>130</v>
      </c>
      <c r="X349">
        <v>34</v>
      </c>
      <c r="Y349">
        <v>400</v>
      </c>
      <c r="Z349">
        <v>8.5</v>
      </c>
      <c r="AD349">
        <v>0</v>
      </c>
      <c r="AE349">
        <v>8.5</v>
      </c>
      <c r="AF349">
        <v>0</v>
      </c>
      <c r="AG349">
        <v>0</v>
      </c>
      <c r="AH349">
        <v>6.0430000000000001</v>
      </c>
      <c r="AI349">
        <v>6.0430000000000001</v>
      </c>
      <c r="AJ349">
        <v>0.4</v>
      </c>
      <c r="AK349" t="s">
        <v>905</v>
      </c>
      <c r="AL349" t="s">
        <v>1601</v>
      </c>
      <c r="AN349">
        <v>172.5</v>
      </c>
      <c r="AO349">
        <f>Source1718[[#This Row],[TotalFTES]]*525/Source1718[[#This Row],[TotalScheduledHours]]</f>
        <v>18.391739130434786</v>
      </c>
    </row>
    <row r="350" spans="1:41" x14ac:dyDescent="0.25">
      <c r="A350" t="s">
        <v>1769</v>
      </c>
      <c r="B350" t="s">
        <v>32</v>
      </c>
      <c r="C350" t="s">
        <v>92</v>
      </c>
      <c r="D350" t="s">
        <v>93</v>
      </c>
      <c r="E350">
        <v>82625</v>
      </c>
      <c r="F350" t="s">
        <v>106</v>
      </c>
      <c r="G350">
        <v>3200</v>
      </c>
      <c r="H350">
        <v>709</v>
      </c>
      <c r="I350" t="s">
        <v>308</v>
      </c>
      <c r="J350" t="s">
        <v>76</v>
      </c>
      <c r="K350" t="s">
        <v>44</v>
      </c>
      <c r="L350" t="s">
        <v>45</v>
      </c>
      <c r="M350">
        <v>1900</v>
      </c>
      <c r="N350">
        <v>2115</v>
      </c>
      <c r="O350" t="s">
        <v>64</v>
      </c>
      <c r="P350">
        <v>322</v>
      </c>
      <c r="Q350" t="s">
        <v>65</v>
      </c>
      <c r="R350">
        <v>1</v>
      </c>
      <c r="S350" s="1">
        <v>42966</v>
      </c>
      <c r="T350" s="1">
        <v>43091</v>
      </c>
      <c r="U350" t="s">
        <v>406</v>
      </c>
      <c r="V350" t="s">
        <v>39</v>
      </c>
      <c r="W350">
        <v>146</v>
      </c>
      <c r="X350">
        <v>102</v>
      </c>
      <c r="Y350">
        <v>400</v>
      </c>
      <c r="Z350">
        <v>25.5</v>
      </c>
      <c r="AD350">
        <v>0</v>
      </c>
      <c r="AE350">
        <v>25.5</v>
      </c>
      <c r="AF350">
        <v>0</v>
      </c>
      <c r="AG350">
        <v>0</v>
      </c>
      <c r="AH350">
        <v>10.132999999999999</v>
      </c>
      <c r="AI350">
        <v>10.132999999999999</v>
      </c>
      <c r="AJ350">
        <v>0.4</v>
      </c>
      <c r="AK350" t="s">
        <v>905</v>
      </c>
      <c r="AL350" t="s">
        <v>1003</v>
      </c>
      <c r="AN350">
        <v>172.5</v>
      </c>
      <c r="AO350">
        <f>Source1718[[#This Row],[TotalFTES]]*525/Source1718[[#This Row],[TotalScheduledHours]]</f>
        <v>30.839565217391304</v>
      </c>
    </row>
    <row r="351" spans="1:41" x14ac:dyDescent="0.25">
      <c r="A351" t="s">
        <v>1769</v>
      </c>
      <c r="B351" t="s">
        <v>32</v>
      </c>
      <c r="C351" t="s">
        <v>92</v>
      </c>
      <c r="D351" t="s">
        <v>93</v>
      </c>
      <c r="E351">
        <v>80876</v>
      </c>
      <c r="F351" t="s">
        <v>106</v>
      </c>
      <c r="G351">
        <v>3205</v>
      </c>
      <c r="H351">
        <v>702</v>
      </c>
      <c r="I351" t="s">
        <v>308</v>
      </c>
      <c r="J351" t="s">
        <v>73</v>
      </c>
      <c r="K351" t="s">
        <v>44</v>
      </c>
      <c r="L351" t="s">
        <v>74</v>
      </c>
      <c r="M351">
        <v>900</v>
      </c>
      <c r="N351">
        <v>1350</v>
      </c>
      <c r="O351" t="s">
        <v>64</v>
      </c>
      <c r="P351">
        <v>353</v>
      </c>
      <c r="Q351" t="s">
        <v>65</v>
      </c>
      <c r="R351">
        <v>1</v>
      </c>
      <c r="S351" s="1">
        <v>42966</v>
      </c>
      <c r="T351" s="1">
        <v>43091</v>
      </c>
      <c r="U351" t="s">
        <v>1013</v>
      </c>
      <c r="V351" t="s">
        <v>39</v>
      </c>
      <c r="W351">
        <v>155</v>
      </c>
      <c r="X351">
        <v>144</v>
      </c>
      <c r="Y351">
        <v>400</v>
      </c>
      <c r="Z351">
        <v>36</v>
      </c>
      <c r="AD351">
        <v>0</v>
      </c>
      <c r="AE351">
        <v>36</v>
      </c>
      <c r="AF351">
        <v>0</v>
      </c>
      <c r="AG351">
        <v>0</v>
      </c>
      <c r="AH351">
        <v>4.5709999999999997</v>
      </c>
      <c r="AI351">
        <v>4.5709999999999997</v>
      </c>
      <c r="AJ351">
        <v>0.2</v>
      </c>
      <c r="AK351" t="s">
        <v>826</v>
      </c>
      <c r="AL351" t="s">
        <v>1004</v>
      </c>
      <c r="AN351">
        <v>80</v>
      </c>
      <c r="AO351">
        <f>Source1718[[#This Row],[TotalFTES]]*525/Source1718[[#This Row],[TotalScheduledHours]]</f>
        <v>29.997187499999995</v>
      </c>
    </row>
    <row r="352" spans="1:41" x14ac:dyDescent="0.25">
      <c r="A352" t="s">
        <v>1769</v>
      </c>
      <c r="B352" t="s">
        <v>32</v>
      </c>
      <c r="C352" t="s">
        <v>92</v>
      </c>
      <c r="D352" t="s">
        <v>93</v>
      </c>
      <c r="E352">
        <v>80325</v>
      </c>
      <c r="F352" t="s">
        <v>106</v>
      </c>
      <c r="G352">
        <v>3300</v>
      </c>
      <c r="H352">
        <v>202</v>
      </c>
      <c r="I352" t="s">
        <v>309</v>
      </c>
      <c r="J352" t="s">
        <v>35</v>
      </c>
      <c r="K352" t="s">
        <v>44</v>
      </c>
      <c r="L352" t="s">
        <v>108</v>
      </c>
      <c r="M352">
        <v>1015</v>
      </c>
      <c r="N352">
        <v>1205</v>
      </c>
      <c r="O352" t="s">
        <v>46</v>
      </c>
      <c r="P352">
        <v>324</v>
      </c>
      <c r="Q352" t="s">
        <v>47</v>
      </c>
      <c r="R352">
        <v>1</v>
      </c>
      <c r="S352" s="1">
        <v>42966</v>
      </c>
      <c r="T352" s="1">
        <v>43091</v>
      </c>
      <c r="U352" t="s">
        <v>448</v>
      </c>
      <c r="V352" t="s">
        <v>39</v>
      </c>
      <c r="W352">
        <v>107</v>
      </c>
      <c r="X352">
        <v>51</v>
      </c>
      <c r="Y352">
        <v>300</v>
      </c>
      <c r="Z352">
        <v>17</v>
      </c>
      <c r="AD352">
        <v>0</v>
      </c>
      <c r="AE352">
        <v>17</v>
      </c>
      <c r="AF352">
        <v>0</v>
      </c>
      <c r="AG352">
        <v>0</v>
      </c>
      <c r="AH352">
        <v>8.4990000000000006</v>
      </c>
      <c r="AI352">
        <v>8.4990000000000006</v>
      </c>
      <c r="AJ352">
        <v>0.4</v>
      </c>
      <c r="AK352" t="s">
        <v>978</v>
      </c>
      <c r="AL352" t="s">
        <v>913</v>
      </c>
      <c r="AN352">
        <v>170</v>
      </c>
      <c r="AO352">
        <f>Source1718[[#This Row],[TotalFTES]]*525/Source1718[[#This Row],[TotalScheduledHours]]</f>
        <v>26.246911764705885</v>
      </c>
    </row>
    <row r="353" spans="1:41" x14ac:dyDescent="0.25">
      <c r="A353" t="s">
        <v>1769</v>
      </c>
      <c r="B353" t="s">
        <v>32</v>
      </c>
      <c r="C353" t="s">
        <v>92</v>
      </c>
      <c r="D353" t="s">
        <v>93</v>
      </c>
      <c r="E353">
        <v>80029</v>
      </c>
      <c r="F353" t="s">
        <v>106</v>
      </c>
      <c r="G353">
        <v>3300</v>
      </c>
      <c r="H353">
        <v>301</v>
      </c>
      <c r="I353" t="s">
        <v>309</v>
      </c>
      <c r="J353" t="s">
        <v>35</v>
      </c>
      <c r="K353" t="s">
        <v>44</v>
      </c>
      <c r="L353" t="s">
        <v>108</v>
      </c>
      <c r="M353">
        <v>1015</v>
      </c>
      <c r="N353">
        <v>1205</v>
      </c>
      <c r="O353" t="s">
        <v>399</v>
      </c>
      <c r="P353">
        <v>318</v>
      </c>
      <c r="Q353" t="s">
        <v>97</v>
      </c>
      <c r="R353">
        <v>1</v>
      </c>
      <c r="S353" s="1">
        <v>42966</v>
      </c>
      <c r="T353" s="1">
        <v>43091</v>
      </c>
      <c r="U353" t="s">
        <v>452</v>
      </c>
      <c r="V353" t="s">
        <v>39</v>
      </c>
      <c r="W353">
        <v>113</v>
      </c>
      <c r="X353">
        <v>70</v>
      </c>
      <c r="Y353">
        <v>200</v>
      </c>
      <c r="Z353">
        <v>35</v>
      </c>
      <c r="AD353">
        <v>0</v>
      </c>
      <c r="AE353">
        <v>35</v>
      </c>
      <c r="AF353">
        <v>0</v>
      </c>
      <c r="AG353">
        <v>0</v>
      </c>
      <c r="AH353">
        <v>8.0609999999999999</v>
      </c>
      <c r="AI353">
        <v>8.0609999999999999</v>
      </c>
      <c r="AJ353">
        <v>0.4</v>
      </c>
      <c r="AK353" t="s">
        <v>978</v>
      </c>
      <c r="AL353" t="s">
        <v>1602</v>
      </c>
      <c r="AN353">
        <v>170</v>
      </c>
      <c r="AO353">
        <f>Source1718[[#This Row],[TotalFTES]]*525/Source1718[[#This Row],[TotalScheduledHours]]</f>
        <v>24.89426470588235</v>
      </c>
    </row>
    <row r="354" spans="1:41" x14ac:dyDescent="0.25">
      <c r="A354" t="s">
        <v>1769</v>
      </c>
      <c r="B354" t="s">
        <v>32</v>
      </c>
      <c r="C354" t="s">
        <v>92</v>
      </c>
      <c r="D354" t="s">
        <v>93</v>
      </c>
      <c r="E354">
        <v>80091</v>
      </c>
      <c r="F354" t="s">
        <v>106</v>
      </c>
      <c r="G354">
        <v>3300</v>
      </c>
      <c r="H354">
        <v>401</v>
      </c>
      <c r="I354" t="s">
        <v>309</v>
      </c>
      <c r="J354" t="s">
        <v>35</v>
      </c>
      <c r="K354" t="s">
        <v>44</v>
      </c>
      <c r="L354" t="s">
        <v>108</v>
      </c>
      <c r="M354">
        <v>1020</v>
      </c>
      <c r="N354">
        <v>1210</v>
      </c>
      <c r="O354" t="s">
        <v>55</v>
      </c>
      <c r="P354">
        <v>702</v>
      </c>
      <c r="Q354" t="s">
        <v>56</v>
      </c>
      <c r="R354">
        <v>1</v>
      </c>
      <c r="S354" s="1">
        <v>42966</v>
      </c>
      <c r="T354" s="1">
        <v>43091</v>
      </c>
      <c r="U354" t="s">
        <v>383</v>
      </c>
      <c r="V354" t="s">
        <v>39</v>
      </c>
      <c r="W354">
        <v>83</v>
      </c>
      <c r="X354">
        <v>77</v>
      </c>
      <c r="Y354">
        <v>900</v>
      </c>
      <c r="Z354">
        <v>8.5556000000000001</v>
      </c>
      <c r="AD354">
        <v>0</v>
      </c>
      <c r="AE354">
        <v>8.5556000000000001</v>
      </c>
      <c r="AF354">
        <v>0</v>
      </c>
      <c r="AG354">
        <v>0</v>
      </c>
      <c r="AH354">
        <v>7.9349999999999996</v>
      </c>
      <c r="AI354">
        <v>7.9349999999999996</v>
      </c>
      <c r="AJ354">
        <v>0.4</v>
      </c>
      <c r="AK354" t="s">
        <v>899</v>
      </c>
      <c r="AL354" t="s">
        <v>1552</v>
      </c>
      <c r="AN354">
        <v>170</v>
      </c>
      <c r="AO354">
        <f>Source1718[[#This Row],[TotalFTES]]*525/Source1718[[#This Row],[TotalScheduledHours]]</f>
        <v>24.505147058823528</v>
      </c>
    </row>
    <row r="355" spans="1:41" x14ac:dyDescent="0.25">
      <c r="A355" t="s">
        <v>1769</v>
      </c>
      <c r="B355" t="s">
        <v>32</v>
      </c>
      <c r="C355" t="s">
        <v>92</v>
      </c>
      <c r="D355" t="s">
        <v>93</v>
      </c>
      <c r="E355">
        <v>80733</v>
      </c>
      <c r="F355" t="s">
        <v>106</v>
      </c>
      <c r="G355">
        <v>3300</v>
      </c>
      <c r="H355">
        <v>403</v>
      </c>
      <c r="I355" t="s">
        <v>309</v>
      </c>
      <c r="J355" t="s">
        <v>76</v>
      </c>
      <c r="K355" t="s">
        <v>44</v>
      </c>
      <c r="L355" t="s">
        <v>45</v>
      </c>
      <c r="M355">
        <v>1835</v>
      </c>
      <c r="N355">
        <v>2050</v>
      </c>
      <c r="O355" t="s">
        <v>55</v>
      </c>
      <c r="P355">
        <v>804</v>
      </c>
      <c r="Q355" t="s">
        <v>56</v>
      </c>
      <c r="R355">
        <v>1</v>
      </c>
      <c r="S355" s="1">
        <v>42966</v>
      </c>
      <c r="T355" s="1">
        <v>43091</v>
      </c>
      <c r="U355" t="s">
        <v>447</v>
      </c>
      <c r="V355" t="s">
        <v>39</v>
      </c>
      <c r="W355">
        <v>64</v>
      </c>
      <c r="X355">
        <v>63</v>
      </c>
      <c r="Y355">
        <v>600</v>
      </c>
      <c r="Z355">
        <v>10.5</v>
      </c>
      <c r="AD355">
        <v>0</v>
      </c>
      <c r="AE355">
        <v>10.5</v>
      </c>
      <c r="AF355">
        <v>0</v>
      </c>
      <c r="AG355">
        <v>0</v>
      </c>
      <c r="AH355">
        <v>8.8190000000000008</v>
      </c>
      <c r="AI355">
        <v>8.8190000000000008</v>
      </c>
      <c r="AJ355">
        <v>0.4</v>
      </c>
      <c r="AK355" t="s">
        <v>900</v>
      </c>
      <c r="AL355" t="s">
        <v>936</v>
      </c>
      <c r="AN355">
        <v>172.5</v>
      </c>
      <c r="AO355">
        <f>Source1718[[#This Row],[TotalFTES]]*525/Source1718[[#This Row],[TotalScheduledHours]]</f>
        <v>26.840434782608696</v>
      </c>
    </row>
    <row r="356" spans="1:41" x14ac:dyDescent="0.25">
      <c r="A356" t="s">
        <v>1769</v>
      </c>
      <c r="B356" t="s">
        <v>32</v>
      </c>
      <c r="C356" t="s">
        <v>92</v>
      </c>
      <c r="D356" t="s">
        <v>93</v>
      </c>
      <c r="E356">
        <v>82629</v>
      </c>
      <c r="F356" t="s">
        <v>106</v>
      </c>
      <c r="G356">
        <v>3300</v>
      </c>
      <c r="H356">
        <v>404</v>
      </c>
      <c r="I356" t="s">
        <v>309</v>
      </c>
      <c r="J356" t="s">
        <v>35</v>
      </c>
      <c r="K356" t="s">
        <v>44</v>
      </c>
      <c r="L356" t="s">
        <v>108</v>
      </c>
      <c r="M356">
        <v>820</v>
      </c>
      <c r="N356">
        <v>1010</v>
      </c>
      <c r="O356" t="s">
        <v>55</v>
      </c>
      <c r="P356">
        <v>1301</v>
      </c>
      <c r="Q356" t="s">
        <v>56</v>
      </c>
      <c r="R356">
        <v>1</v>
      </c>
      <c r="S356" s="1">
        <v>42966</v>
      </c>
      <c r="T356" s="1">
        <v>43091</v>
      </c>
      <c r="U356" t="s">
        <v>1049</v>
      </c>
      <c r="V356" t="s">
        <v>39</v>
      </c>
      <c r="W356">
        <v>80</v>
      </c>
      <c r="X356">
        <v>34</v>
      </c>
      <c r="Y356">
        <v>500</v>
      </c>
      <c r="Z356">
        <v>6.8</v>
      </c>
      <c r="AD356">
        <v>0</v>
      </c>
      <c r="AE356">
        <v>6.8</v>
      </c>
      <c r="AF356">
        <v>0</v>
      </c>
      <c r="AG356">
        <v>0</v>
      </c>
      <c r="AH356">
        <v>6.3010000000000002</v>
      </c>
      <c r="AI356">
        <v>6.3010000000000002</v>
      </c>
      <c r="AJ356">
        <v>0.4</v>
      </c>
      <c r="AK356" t="s">
        <v>897</v>
      </c>
      <c r="AL356" t="s">
        <v>1537</v>
      </c>
      <c r="AN356">
        <v>170</v>
      </c>
      <c r="AO356">
        <f>Source1718[[#This Row],[TotalFTES]]*525/Source1718[[#This Row],[TotalScheduledHours]]</f>
        <v>19.458970588235296</v>
      </c>
    </row>
    <row r="357" spans="1:41" x14ac:dyDescent="0.25">
      <c r="A357" t="s">
        <v>1769</v>
      </c>
      <c r="B357" t="s">
        <v>32</v>
      </c>
      <c r="C357" t="s">
        <v>92</v>
      </c>
      <c r="D357" t="s">
        <v>93</v>
      </c>
      <c r="E357">
        <v>80143</v>
      </c>
      <c r="F357" t="s">
        <v>106</v>
      </c>
      <c r="G357">
        <v>3300</v>
      </c>
      <c r="H357">
        <v>407</v>
      </c>
      <c r="I357" t="s">
        <v>309</v>
      </c>
      <c r="J357" t="s">
        <v>35</v>
      </c>
      <c r="K357" t="s">
        <v>44</v>
      </c>
      <c r="L357" t="s">
        <v>108</v>
      </c>
      <c r="M357">
        <v>820</v>
      </c>
      <c r="N357">
        <v>1010</v>
      </c>
      <c r="O357" t="s">
        <v>55</v>
      </c>
      <c r="P357">
        <v>1105</v>
      </c>
      <c r="Q357" t="s">
        <v>56</v>
      </c>
      <c r="R357">
        <v>1</v>
      </c>
      <c r="S357" s="1">
        <v>42966</v>
      </c>
      <c r="T357" s="1">
        <v>43091</v>
      </c>
      <c r="U357" t="s">
        <v>432</v>
      </c>
      <c r="V357" t="s">
        <v>39</v>
      </c>
      <c r="W357">
        <v>60</v>
      </c>
      <c r="X357">
        <v>41</v>
      </c>
      <c r="Y357">
        <v>900</v>
      </c>
      <c r="Z357">
        <v>4.5556000000000001</v>
      </c>
      <c r="AD357">
        <v>0</v>
      </c>
      <c r="AE357">
        <v>4.5556000000000001</v>
      </c>
      <c r="AF357">
        <v>0</v>
      </c>
      <c r="AG357">
        <v>0</v>
      </c>
      <c r="AH357">
        <v>5.41</v>
      </c>
      <c r="AI357">
        <v>5.41</v>
      </c>
      <c r="AJ357">
        <v>0.4</v>
      </c>
      <c r="AK357" t="s">
        <v>897</v>
      </c>
      <c r="AL357" t="s">
        <v>1595</v>
      </c>
      <c r="AN357">
        <v>170</v>
      </c>
      <c r="AO357">
        <f>Source1718[[#This Row],[TotalFTES]]*525/Source1718[[#This Row],[TotalScheduledHours]]</f>
        <v>16.70735294117647</v>
      </c>
    </row>
    <row r="358" spans="1:41" x14ac:dyDescent="0.25">
      <c r="A358" t="s">
        <v>1769</v>
      </c>
      <c r="B358" t="s">
        <v>32</v>
      </c>
      <c r="C358" t="s">
        <v>92</v>
      </c>
      <c r="D358" t="s">
        <v>93</v>
      </c>
      <c r="E358">
        <v>80144</v>
      </c>
      <c r="F358" t="s">
        <v>106</v>
      </c>
      <c r="G358">
        <v>3300</v>
      </c>
      <c r="H358">
        <v>408</v>
      </c>
      <c r="I358" t="s">
        <v>309</v>
      </c>
      <c r="J358" t="s">
        <v>35</v>
      </c>
      <c r="K358" t="s">
        <v>44</v>
      </c>
      <c r="L358" t="s">
        <v>108</v>
      </c>
      <c r="M358">
        <v>1020</v>
      </c>
      <c r="N358">
        <v>1210</v>
      </c>
      <c r="O358" t="s">
        <v>55</v>
      </c>
      <c r="P358">
        <v>1305</v>
      </c>
      <c r="Q358" t="s">
        <v>56</v>
      </c>
      <c r="R358">
        <v>1</v>
      </c>
      <c r="S358" s="1">
        <v>42966</v>
      </c>
      <c r="T358" s="1">
        <v>43091</v>
      </c>
      <c r="U358" t="s">
        <v>505</v>
      </c>
      <c r="V358" t="s">
        <v>39</v>
      </c>
      <c r="W358">
        <v>92</v>
      </c>
      <c r="X358">
        <v>43</v>
      </c>
      <c r="Y358">
        <v>900</v>
      </c>
      <c r="Z358">
        <v>4.7778</v>
      </c>
      <c r="AD358">
        <v>0</v>
      </c>
      <c r="AE358">
        <v>4.7778</v>
      </c>
      <c r="AF358">
        <v>0</v>
      </c>
      <c r="AG358">
        <v>0</v>
      </c>
      <c r="AH358">
        <v>7.01</v>
      </c>
      <c r="AI358">
        <v>7.01</v>
      </c>
      <c r="AJ358">
        <v>0.4</v>
      </c>
      <c r="AK358" t="s">
        <v>899</v>
      </c>
      <c r="AL358" t="s">
        <v>1091</v>
      </c>
      <c r="AN358">
        <v>170</v>
      </c>
      <c r="AO358">
        <f>Source1718[[#This Row],[TotalFTES]]*525/Source1718[[#This Row],[TotalScheduledHours]]</f>
        <v>21.648529411764706</v>
      </c>
    </row>
    <row r="359" spans="1:41" x14ac:dyDescent="0.25">
      <c r="A359" t="s">
        <v>1769</v>
      </c>
      <c r="B359" t="s">
        <v>32</v>
      </c>
      <c r="C359" t="s">
        <v>92</v>
      </c>
      <c r="D359" t="s">
        <v>93</v>
      </c>
      <c r="E359">
        <v>80145</v>
      </c>
      <c r="F359" t="s">
        <v>106</v>
      </c>
      <c r="G359">
        <v>3300</v>
      </c>
      <c r="H359">
        <v>409</v>
      </c>
      <c r="I359" t="s">
        <v>309</v>
      </c>
      <c r="J359" t="s">
        <v>35</v>
      </c>
      <c r="K359" t="s">
        <v>44</v>
      </c>
      <c r="L359" t="s">
        <v>480</v>
      </c>
      <c r="M359" t="s">
        <v>481</v>
      </c>
      <c r="N359" t="s">
        <v>482</v>
      </c>
      <c r="O359" t="s">
        <v>483</v>
      </c>
      <c r="P359" t="s">
        <v>1603</v>
      </c>
      <c r="Q359" t="s">
        <v>56</v>
      </c>
      <c r="R359">
        <v>1</v>
      </c>
      <c r="S359" s="1">
        <v>42966</v>
      </c>
      <c r="T359" s="1">
        <v>43091</v>
      </c>
      <c r="U359" t="s">
        <v>484</v>
      </c>
      <c r="V359" t="s">
        <v>39</v>
      </c>
      <c r="W359">
        <v>94</v>
      </c>
      <c r="X359">
        <v>52</v>
      </c>
      <c r="Y359">
        <v>600</v>
      </c>
      <c r="Z359">
        <v>8.6667000000000005</v>
      </c>
      <c r="AD359">
        <v>0</v>
      </c>
      <c r="AE359">
        <v>8.6667000000000005</v>
      </c>
      <c r="AF359">
        <v>0</v>
      </c>
      <c r="AG359">
        <v>0</v>
      </c>
      <c r="AH359">
        <v>8.3049999999999997</v>
      </c>
      <c r="AI359">
        <v>8.3049999999999997</v>
      </c>
      <c r="AJ359">
        <v>0.4</v>
      </c>
      <c r="AK359" t="s">
        <v>983</v>
      </c>
      <c r="AL359" t="s">
        <v>1604</v>
      </c>
      <c r="AN359">
        <v>340</v>
      </c>
      <c r="AO359">
        <f>Source1718[[#This Row],[TotalFTES]]*525/Source1718[[#This Row],[TotalScheduledHours]]</f>
        <v>12.82389705882353</v>
      </c>
    </row>
    <row r="360" spans="1:41" x14ac:dyDescent="0.25">
      <c r="A360" t="s">
        <v>1769</v>
      </c>
      <c r="B360" t="s">
        <v>32</v>
      </c>
      <c r="C360" t="s">
        <v>92</v>
      </c>
      <c r="D360" t="s">
        <v>93</v>
      </c>
      <c r="E360">
        <v>80146</v>
      </c>
      <c r="F360" t="s">
        <v>106</v>
      </c>
      <c r="G360">
        <v>3300</v>
      </c>
      <c r="H360">
        <v>410</v>
      </c>
      <c r="I360" t="s">
        <v>309</v>
      </c>
      <c r="J360" t="s">
        <v>35</v>
      </c>
      <c r="K360" t="s">
        <v>44</v>
      </c>
      <c r="L360" t="s">
        <v>108</v>
      </c>
      <c r="M360">
        <v>1320</v>
      </c>
      <c r="N360">
        <v>1510</v>
      </c>
      <c r="O360" t="s">
        <v>55</v>
      </c>
      <c r="Q360" t="s">
        <v>56</v>
      </c>
      <c r="R360">
        <v>1</v>
      </c>
      <c r="S360" s="1">
        <v>42966</v>
      </c>
      <c r="T360" s="1">
        <v>43091</v>
      </c>
      <c r="U360" t="s">
        <v>445</v>
      </c>
      <c r="V360" t="s">
        <v>39</v>
      </c>
      <c r="W360">
        <v>104</v>
      </c>
      <c r="X360">
        <v>38</v>
      </c>
      <c r="Y360">
        <v>600</v>
      </c>
      <c r="Z360">
        <v>6.3333000000000004</v>
      </c>
      <c r="AD360">
        <v>0</v>
      </c>
      <c r="AE360">
        <v>6.3333000000000004</v>
      </c>
      <c r="AF360">
        <v>0</v>
      </c>
      <c r="AG360">
        <v>0</v>
      </c>
      <c r="AH360">
        <v>6.6319999999999997</v>
      </c>
      <c r="AI360">
        <v>6.6319999999999997</v>
      </c>
      <c r="AJ360">
        <v>0.4</v>
      </c>
      <c r="AK360" t="s">
        <v>901</v>
      </c>
      <c r="AL360" t="s">
        <v>829</v>
      </c>
      <c r="AN360">
        <v>170</v>
      </c>
      <c r="AO360">
        <f>Source1718[[#This Row],[TotalFTES]]*525/Source1718[[#This Row],[TotalScheduledHours]]</f>
        <v>20.481176470588235</v>
      </c>
    </row>
    <row r="361" spans="1:41" x14ac:dyDescent="0.25">
      <c r="A361" t="s">
        <v>1769</v>
      </c>
      <c r="B361" t="s">
        <v>32</v>
      </c>
      <c r="C361" t="s">
        <v>92</v>
      </c>
      <c r="D361" t="s">
        <v>93</v>
      </c>
      <c r="E361">
        <v>80170</v>
      </c>
      <c r="F361" t="s">
        <v>106</v>
      </c>
      <c r="G361">
        <v>3300</v>
      </c>
      <c r="H361">
        <v>501</v>
      </c>
      <c r="I361" t="s">
        <v>309</v>
      </c>
      <c r="J361" t="s">
        <v>35</v>
      </c>
      <c r="K361" t="s">
        <v>44</v>
      </c>
      <c r="L361" t="s">
        <v>108</v>
      </c>
      <c r="M361">
        <v>800</v>
      </c>
      <c r="N361">
        <v>950</v>
      </c>
      <c r="O361" t="s">
        <v>49</v>
      </c>
      <c r="P361">
        <v>725</v>
      </c>
      <c r="Q361" t="s">
        <v>51</v>
      </c>
      <c r="R361">
        <v>1</v>
      </c>
      <c r="S361" s="1">
        <v>42966</v>
      </c>
      <c r="T361" s="1">
        <v>43091</v>
      </c>
      <c r="U361" t="s">
        <v>455</v>
      </c>
      <c r="V361" t="s">
        <v>39</v>
      </c>
      <c r="W361">
        <v>92</v>
      </c>
      <c r="X361">
        <v>73</v>
      </c>
      <c r="Y361">
        <v>200</v>
      </c>
      <c r="Z361">
        <v>36.5</v>
      </c>
      <c r="AD361">
        <v>0</v>
      </c>
      <c r="AE361">
        <v>36.5</v>
      </c>
      <c r="AF361">
        <v>0</v>
      </c>
      <c r="AG361">
        <v>0</v>
      </c>
      <c r="AH361">
        <v>7.7919999999999998</v>
      </c>
      <c r="AI361">
        <v>7.7919999999999998</v>
      </c>
      <c r="AJ361">
        <v>0.4</v>
      </c>
      <c r="AK361" t="s">
        <v>885</v>
      </c>
      <c r="AL361" t="s">
        <v>957</v>
      </c>
      <c r="AN361">
        <v>170</v>
      </c>
      <c r="AO361">
        <f>Source1718[[#This Row],[TotalFTES]]*525/Source1718[[#This Row],[TotalScheduledHours]]</f>
        <v>24.063529411764705</v>
      </c>
    </row>
    <row r="362" spans="1:41" x14ac:dyDescent="0.25">
      <c r="A362" t="s">
        <v>1769</v>
      </c>
      <c r="B362" t="s">
        <v>32</v>
      </c>
      <c r="C362" t="s">
        <v>92</v>
      </c>
      <c r="D362" t="s">
        <v>93</v>
      </c>
      <c r="E362">
        <v>80172</v>
      </c>
      <c r="F362" t="s">
        <v>106</v>
      </c>
      <c r="G362">
        <v>3300</v>
      </c>
      <c r="H362">
        <v>503</v>
      </c>
      <c r="I362" t="s">
        <v>309</v>
      </c>
      <c r="J362" t="s">
        <v>35</v>
      </c>
      <c r="K362" t="s">
        <v>44</v>
      </c>
      <c r="L362" t="s">
        <v>108</v>
      </c>
      <c r="M362">
        <v>1000</v>
      </c>
      <c r="N362">
        <v>1150</v>
      </c>
      <c r="O362" t="s">
        <v>49</v>
      </c>
      <c r="P362">
        <v>319</v>
      </c>
      <c r="Q362" t="s">
        <v>51</v>
      </c>
      <c r="R362">
        <v>1</v>
      </c>
      <c r="S362" s="1">
        <v>42966</v>
      </c>
      <c r="T362" s="1">
        <v>43091</v>
      </c>
      <c r="U362" t="s">
        <v>451</v>
      </c>
      <c r="V362" t="s">
        <v>39</v>
      </c>
      <c r="W362">
        <v>101</v>
      </c>
      <c r="X362">
        <v>83</v>
      </c>
      <c r="Y362">
        <v>200</v>
      </c>
      <c r="Z362">
        <v>41.5</v>
      </c>
      <c r="AD362">
        <v>0</v>
      </c>
      <c r="AE362">
        <v>41.5</v>
      </c>
      <c r="AF362">
        <v>0</v>
      </c>
      <c r="AG362">
        <v>0</v>
      </c>
      <c r="AH362">
        <v>8.2859999999999996</v>
      </c>
      <c r="AI362">
        <v>8.2859999999999996</v>
      </c>
      <c r="AJ362">
        <v>0.4</v>
      </c>
      <c r="AK362" t="s">
        <v>883</v>
      </c>
      <c r="AL362" t="s">
        <v>951</v>
      </c>
      <c r="AN362">
        <v>170</v>
      </c>
      <c r="AO362">
        <f>Source1718[[#This Row],[TotalFTES]]*525/Source1718[[#This Row],[TotalScheduledHours]]</f>
        <v>25.589117647058821</v>
      </c>
    </row>
    <row r="363" spans="1:41" x14ac:dyDescent="0.25">
      <c r="A363" t="s">
        <v>1769</v>
      </c>
      <c r="B363" t="s">
        <v>32</v>
      </c>
      <c r="C363" t="s">
        <v>92</v>
      </c>
      <c r="D363" t="s">
        <v>93</v>
      </c>
      <c r="E363">
        <v>80173</v>
      </c>
      <c r="F363" t="s">
        <v>106</v>
      </c>
      <c r="G363">
        <v>3300</v>
      </c>
      <c r="H363">
        <v>504</v>
      </c>
      <c r="I363" t="s">
        <v>309</v>
      </c>
      <c r="J363" t="s">
        <v>35</v>
      </c>
      <c r="K363" t="s">
        <v>44</v>
      </c>
      <c r="L363" t="s">
        <v>108</v>
      </c>
      <c r="M363">
        <v>1000</v>
      </c>
      <c r="N363">
        <v>1150</v>
      </c>
      <c r="O363" t="s">
        <v>49</v>
      </c>
      <c r="P363">
        <v>723</v>
      </c>
      <c r="Q363" t="s">
        <v>51</v>
      </c>
      <c r="R363">
        <v>1</v>
      </c>
      <c r="S363" s="1">
        <v>42966</v>
      </c>
      <c r="T363" s="1">
        <v>43091</v>
      </c>
      <c r="U363" t="s">
        <v>499</v>
      </c>
      <c r="V363" t="s">
        <v>39</v>
      </c>
      <c r="W363">
        <v>73</v>
      </c>
      <c r="X363">
        <v>28</v>
      </c>
      <c r="Y363">
        <v>200</v>
      </c>
      <c r="Z363">
        <v>14</v>
      </c>
      <c r="AD363">
        <v>0</v>
      </c>
      <c r="AE363">
        <v>14</v>
      </c>
      <c r="AF363">
        <v>0</v>
      </c>
      <c r="AG363">
        <v>0</v>
      </c>
      <c r="AH363">
        <v>5.1849999999999996</v>
      </c>
      <c r="AI363">
        <v>5.1849999999999996</v>
      </c>
      <c r="AJ363">
        <v>0.4</v>
      </c>
      <c r="AK363" t="s">
        <v>883</v>
      </c>
      <c r="AL363" t="s">
        <v>1599</v>
      </c>
      <c r="AN363">
        <v>170</v>
      </c>
      <c r="AO363">
        <f>Source1718[[#This Row],[TotalFTES]]*525/Source1718[[#This Row],[TotalScheduledHours]]</f>
        <v>16.012499999999999</v>
      </c>
    </row>
    <row r="364" spans="1:41" x14ac:dyDescent="0.25">
      <c r="A364" t="s">
        <v>1769</v>
      </c>
      <c r="B364" t="s">
        <v>32</v>
      </c>
      <c r="C364" t="s">
        <v>92</v>
      </c>
      <c r="D364" t="s">
        <v>93</v>
      </c>
      <c r="E364">
        <v>80205</v>
      </c>
      <c r="F364" t="s">
        <v>106</v>
      </c>
      <c r="G364">
        <v>3300</v>
      </c>
      <c r="H364">
        <v>701</v>
      </c>
      <c r="I364" t="s">
        <v>309</v>
      </c>
      <c r="J364" t="s">
        <v>35</v>
      </c>
      <c r="K364" t="s">
        <v>44</v>
      </c>
      <c r="L364" t="s">
        <v>108</v>
      </c>
      <c r="M364">
        <v>830</v>
      </c>
      <c r="N364">
        <v>1020</v>
      </c>
      <c r="O364" t="s">
        <v>64</v>
      </c>
      <c r="P364">
        <v>354</v>
      </c>
      <c r="Q364" t="s">
        <v>65</v>
      </c>
      <c r="R364">
        <v>1</v>
      </c>
      <c r="S364" s="1">
        <v>42966</v>
      </c>
      <c r="T364" s="1">
        <v>43091</v>
      </c>
      <c r="U364" t="s">
        <v>564</v>
      </c>
      <c r="V364" t="s">
        <v>39</v>
      </c>
      <c r="W364">
        <v>73</v>
      </c>
      <c r="X364">
        <v>20</v>
      </c>
      <c r="Y364">
        <v>400</v>
      </c>
      <c r="Z364">
        <v>5</v>
      </c>
      <c r="AD364">
        <v>0</v>
      </c>
      <c r="AE364">
        <v>5</v>
      </c>
      <c r="AF364">
        <v>0</v>
      </c>
      <c r="AG364">
        <v>0</v>
      </c>
      <c r="AH364">
        <v>4.8499999999999996</v>
      </c>
      <c r="AI364">
        <v>4.8499999999999996</v>
      </c>
      <c r="AJ364">
        <v>0.4</v>
      </c>
      <c r="AK364" t="s">
        <v>990</v>
      </c>
      <c r="AL364" t="s">
        <v>999</v>
      </c>
      <c r="AN364">
        <v>170</v>
      </c>
      <c r="AO364">
        <f>Source1718[[#This Row],[TotalFTES]]*525/Source1718[[#This Row],[TotalScheduledHours]]</f>
        <v>14.977941176470589</v>
      </c>
    </row>
    <row r="365" spans="1:41" x14ac:dyDescent="0.25">
      <c r="A365" t="s">
        <v>1769</v>
      </c>
      <c r="B365" t="s">
        <v>32</v>
      </c>
      <c r="C365" t="s">
        <v>92</v>
      </c>
      <c r="D365" t="s">
        <v>93</v>
      </c>
      <c r="E365">
        <v>81154</v>
      </c>
      <c r="F365" t="s">
        <v>106</v>
      </c>
      <c r="G365">
        <v>3300</v>
      </c>
      <c r="H365">
        <v>702</v>
      </c>
      <c r="I365" t="s">
        <v>309</v>
      </c>
      <c r="J365" t="s">
        <v>35</v>
      </c>
      <c r="K365" t="s">
        <v>44</v>
      </c>
      <c r="L365" t="s">
        <v>108</v>
      </c>
      <c r="M365">
        <v>1030</v>
      </c>
      <c r="N365">
        <v>1220</v>
      </c>
      <c r="O365" t="s">
        <v>64</v>
      </c>
      <c r="P365">
        <v>320</v>
      </c>
      <c r="Q365" t="s">
        <v>65</v>
      </c>
      <c r="R365">
        <v>1</v>
      </c>
      <c r="S365" s="1">
        <v>42966</v>
      </c>
      <c r="T365" s="1">
        <v>43091</v>
      </c>
      <c r="U365" t="s">
        <v>1059</v>
      </c>
      <c r="V365" t="s">
        <v>39</v>
      </c>
      <c r="W365">
        <v>124</v>
      </c>
      <c r="X365">
        <v>75</v>
      </c>
      <c r="Y365">
        <v>400</v>
      </c>
      <c r="Z365">
        <v>18.75</v>
      </c>
      <c r="AD365">
        <v>0</v>
      </c>
      <c r="AE365">
        <v>18.75</v>
      </c>
      <c r="AF365">
        <v>0</v>
      </c>
      <c r="AG365">
        <v>0</v>
      </c>
      <c r="AH365">
        <v>8.0760000000000005</v>
      </c>
      <c r="AI365">
        <v>8.0760000000000005</v>
      </c>
      <c r="AJ365">
        <v>0.4</v>
      </c>
      <c r="AK365" t="s">
        <v>988</v>
      </c>
      <c r="AL365" t="s">
        <v>1011</v>
      </c>
      <c r="AN365">
        <v>170</v>
      </c>
      <c r="AO365">
        <f>Source1718[[#This Row],[TotalFTES]]*525/Source1718[[#This Row],[TotalScheduledHours]]</f>
        <v>24.940588235294122</v>
      </c>
    </row>
    <row r="366" spans="1:41" x14ac:dyDescent="0.25">
      <c r="A366" t="s">
        <v>1769</v>
      </c>
      <c r="B366" t="s">
        <v>32</v>
      </c>
      <c r="C366" t="s">
        <v>92</v>
      </c>
      <c r="D366" t="s">
        <v>93</v>
      </c>
      <c r="E366">
        <v>82497</v>
      </c>
      <c r="F366" t="s">
        <v>106</v>
      </c>
      <c r="G366">
        <v>3300</v>
      </c>
      <c r="H366">
        <v>703</v>
      </c>
      <c r="I366" t="s">
        <v>309</v>
      </c>
      <c r="J366" t="s">
        <v>76</v>
      </c>
      <c r="K366" t="s">
        <v>44</v>
      </c>
      <c r="L366" t="s">
        <v>45</v>
      </c>
      <c r="M366">
        <v>1900</v>
      </c>
      <c r="N366">
        <v>2115</v>
      </c>
      <c r="O366" t="s">
        <v>64</v>
      </c>
      <c r="P366">
        <v>354</v>
      </c>
      <c r="Q366" t="s">
        <v>65</v>
      </c>
      <c r="R366">
        <v>1</v>
      </c>
      <c r="S366" s="1">
        <v>42966</v>
      </c>
      <c r="T366" s="1">
        <v>43091</v>
      </c>
      <c r="U366" t="s">
        <v>1605</v>
      </c>
      <c r="V366" t="s">
        <v>39</v>
      </c>
      <c r="W366">
        <v>82</v>
      </c>
      <c r="X366">
        <v>45</v>
      </c>
      <c r="Y366">
        <v>400</v>
      </c>
      <c r="Z366">
        <v>11.25</v>
      </c>
      <c r="AD366">
        <v>0</v>
      </c>
      <c r="AE366">
        <v>11.25</v>
      </c>
      <c r="AF366">
        <v>0</v>
      </c>
      <c r="AG366">
        <v>0</v>
      </c>
      <c r="AH366">
        <v>5.0190000000000001</v>
      </c>
      <c r="AI366">
        <v>5.0190000000000001</v>
      </c>
      <c r="AJ366">
        <v>0.4</v>
      </c>
      <c r="AK366" t="s">
        <v>905</v>
      </c>
      <c r="AL366" t="s">
        <v>999</v>
      </c>
      <c r="AN366">
        <v>172.5</v>
      </c>
      <c r="AO366">
        <f>Source1718[[#This Row],[TotalFTES]]*525/Source1718[[#This Row],[TotalScheduledHours]]</f>
        <v>15.275217391304347</v>
      </c>
    </row>
    <row r="367" spans="1:41" x14ac:dyDescent="0.25">
      <c r="A367" t="s">
        <v>1769</v>
      </c>
      <c r="B367" t="s">
        <v>32</v>
      </c>
      <c r="C367" t="s">
        <v>92</v>
      </c>
      <c r="D367" t="s">
        <v>93</v>
      </c>
      <c r="E367">
        <v>81022</v>
      </c>
      <c r="F367" t="s">
        <v>106</v>
      </c>
      <c r="G367">
        <v>3300</v>
      </c>
      <c r="H367">
        <v>704</v>
      </c>
      <c r="I367" t="s">
        <v>309</v>
      </c>
      <c r="J367" t="s">
        <v>76</v>
      </c>
      <c r="K367" t="s">
        <v>44</v>
      </c>
      <c r="L367" t="s">
        <v>45</v>
      </c>
      <c r="M367">
        <v>1900</v>
      </c>
      <c r="N367">
        <v>2115</v>
      </c>
      <c r="O367" t="s">
        <v>64</v>
      </c>
      <c r="P367">
        <v>320</v>
      </c>
      <c r="Q367" t="s">
        <v>65</v>
      </c>
      <c r="R367">
        <v>1</v>
      </c>
      <c r="S367" s="1">
        <v>42966</v>
      </c>
      <c r="T367" s="1">
        <v>43091</v>
      </c>
      <c r="U367" t="s">
        <v>497</v>
      </c>
      <c r="V367" t="s">
        <v>39</v>
      </c>
      <c r="W367">
        <v>64</v>
      </c>
      <c r="X367">
        <v>42</v>
      </c>
      <c r="Y367">
        <v>400</v>
      </c>
      <c r="Z367">
        <v>10.5</v>
      </c>
      <c r="AD367">
        <v>0</v>
      </c>
      <c r="AE367">
        <v>10.5</v>
      </c>
      <c r="AF367">
        <v>0</v>
      </c>
      <c r="AG367">
        <v>0</v>
      </c>
      <c r="AH367">
        <v>6.5</v>
      </c>
      <c r="AI367">
        <v>6.5</v>
      </c>
      <c r="AJ367">
        <v>0.4</v>
      </c>
      <c r="AK367" t="s">
        <v>905</v>
      </c>
      <c r="AL367" t="s">
        <v>1011</v>
      </c>
      <c r="AN367">
        <v>172.5</v>
      </c>
      <c r="AO367">
        <f>Source1718[[#This Row],[TotalFTES]]*525/Source1718[[#This Row],[TotalScheduledHours]]</f>
        <v>19.782608695652176</v>
      </c>
    </row>
    <row r="368" spans="1:41" x14ac:dyDescent="0.25">
      <c r="A368" t="s">
        <v>1769</v>
      </c>
      <c r="B368" t="s">
        <v>32</v>
      </c>
      <c r="C368" t="s">
        <v>92</v>
      </c>
      <c r="D368" t="s">
        <v>93</v>
      </c>
      <c r="E368">
        <v>80684</v>
      </c>
      <c r="F368" t="s">
        <v>106</v>
      </c>
      <c r="G368">
        <v>3305</v>
      </c>
      <c r="H368">
        <v>701</v>
      </c>
      <c r="I368" t="s">
        <v>310</v>
      </c>
      <c r="J368" t="s">
        <v>73</v>
      </c>
      <c r="K368" t="s">
        <v>44</v>
      </c>
      <c r="L368" t="s">
        <v>74</v>
      </c>
      <c r="M368">
        <v>900</v>
      </c>
      <c r="N368">
        <v>1350</v>
      </c>
      <c r="O368" t="s">
        <v>64</v>
      </c>
      <c r="P368">
        <v>354</v>
      </c>
      <c r="Q368" t="s">
        <v>65</v>
      </c>
      <c r="R368">
        <v>1</v>
      </c>
      <c r="S368" s="1">
        <v>42966</v>
      </c>
      <c r="T368" s="1">
        <v>43091</v>
      </c>
      <c r="U368" t="s">
        <v>1005</v>
      </c>
      <c r="V368" t="s">
        <v>39</v>
      </c>
      <c r="W368">
        <v>129</v>
      </c>
      <c r="X368">
        <v>125</v>
      </c>
      <c r="Y368">
        <v>400</v>
      </c>
      <c r="Z368">
        <v>31.25</v>
      </c>
      <c r="AD368">
        <v>0</v>
      </c>
      <c r="AE368">
        <v>31.25</v>
      </c>
      <c r="AF368">
        <v>0</v>
      </c>
      <c r="AG368">
        <v>0</v>
      </c>
      <c r="AH368">
        <v>4.0860000000000003</v>
      </c>
      <c r="AI368">
        <v>4.0860000000000003</v>
      </c>
      <c r="AJ368">
        <v>0.2</v>
      </c>
      <c r="AK368" t="s">
        <v>826</v>
      </c>
      <c r="AL368" t="s">
        <v>999</v>
      </c>
      <c r="AN368">
        <v>80</v>
      </c>
      <c r="AO368">
        <f>Source1718[[#This Row],[TotalFTES]]*525/Source1718[[#This Row],[TotalScheduledHours]]</f>
        <v>26.814375000000002</v>
      </c>
    </row>
    <row r="369" spans="1:41" x14ac:dyDescent="0.25">
      <c r="A369" t="s">
        <v>1769</v>
      </c>
      <c r="B369" t="s">
        <v>32</v>
      </c>
      <c r="C369" t="s">
        <v>92</v>
      </c>
      <c r="D369" t="s">
        <v>93</v>
      </c>
      <c r="E369">
        <v>82387</v>
      </c>
      <c r="F369" t="s">
        <v>106</v>
      </c>
      <c r="G369">
        <v>3340</v>
      </c>
      <c r="H369">
        <v>201</v>
      </c>
      <c r="I369" t="s">
        <v>311</v>
      </c>
      <c r="J369" t="s">
        <v>35</v>
      </c>
      <c r="K369" t="s">
        <v>44</v>
      </c>
      <c r="L369" t="s">
        <v>108</v>
      </c>
      <c r="M369">
        <v>815</v>
      </c>
      <c r="N369">
        <v>1005</v>
      </c>
      <c r="O369" t="s">
        <v>46</v>
      </c>
      <c r="P369">
        <v>312</v>
      </c>
      <c r="Q369" t="s">
        <v>47</v>
      </c>
      <c r="R369">
        <v>1</v>
      </c>
      <c r="S369" s="1">
        <v>42966</v>
      </c>
      <c r="T369" s="1">
        <v>43091</v>
      </c>
      <c r="U369" t="s">
        <v>430</v>
      </c>
      <c r="V369" t="s">
        <v>39</v>
      </c>
      <c r="W369">
        <v>144</v>
      </c>
      <c r="X369">
        <v>53</v>
      </c>
      <c r="Y369">
        <v>300</v>
      </c>
      <c r="Z369">
        <v>17.666699999999999</v>
      </c>
      <c r="AD369">
        <v>0</v>
      </c>
      <c r="AE369">
        <v>17.666699999999999</v>
      </c>
      <c r="AF369">
        <v>0</v>
      </c>
      <c r="AG369">
        <v>0</v>
      </c>
      <c r="AH369">
        <v>7.63</v>
      </c>
      <c r="AI369">
        <v>7.63</v>
      </c>
      <c r="AJ369">
        <v>0.4</v>
      </c>
      <c r="AK369" t="s">
        <v>992</v>
      </c>
      <c r="AL369" t="s">
        <v>1046</v>
      </c>
      <c r="AN369">
        <v>170</v>
      </c>
      <c r="AO369">
        <f>Source1718[[#This Row],[TotalFTES]]*525/Source1718[[#This Row],[TotalScheduledHours]]</f>
        <v>23.563235294117646</v>
      </c>
    </row>
    <row r="370" spans="1:41" x14ac:dyDescent="0.25">
      <c r="A370" t="s">
        <v>1769</v>
      </c>
      <c r="B370" t="s">
        <v>32</v>
      </c>
      <c r="C370" t="s">
        <v>92</v>
      </c>
      <c r="D370" t="s">
        <v>93</v>
      </c>
      <c r="E370">
        <v>82388</v>
      </c>
      <c r="F370" t="s">
        <v>106</v>
      </c>
      <c r="G370">
        <v>3340</v>
      </c>
      <c r="H370">
        <v>202</v>
      </c>
      <c r="I370" t="s">
        <v>311</v>
      </c>
      <c r="J370" t="s">
        <v>35</v>
      </c>
      <c r="K370" t="s">
        <v>44</v>
      </c>
      <c r="L370" t="s">
        <v>45</v>
      </c>
      <c r="M370">
        <v>1330</v>
      </c>
      <c r="N370">
        <v>1545</v>
      </c>
      <c r="O370" t="s">
        <v>46</v>
      </c>
      <c r="P370">
        <v>319</v>
      </c>
      <c r="Q370" t="s">
        <v>47</v>
      </c>
      <c r="R370">
        <v>1</v>
      </c>
      <c r="S370" s="1">
        <v>42966</v>
      </c>
      <c r="T370" s="1">
        <v>43091</v>
      </c>
      <c r="U370" t="s">
        <v>440</v>
      </c>
      <c r="V370" t="s">
        <v>39</v>
      </c>
      <c r="W370">
        <v>121</v>
      </c>
      <c r="X370">
        <v>57</v>
      </c>
      <c r="Y370">
        <v>300</v>
      </c>
      <c r="Z370">
        <v>19</v>
      </c>
      <c r="AD370">
        <v>0</v>
      </c>
      <c r="AE370">
        <v>19</v>
      </c>
      <c r="AF370">
        <v>0</v>
      </c>
      <c r="AG370">
        <v>0</v>
      </c>
      <c r="AH370">
        <v>5.5289999999999999</v>
      </c>
      <c r="AI370">
        <v>5.5289999999999999</v>
      </c>
      <c r="AJ370">
        <v>0.4</v>
      </c>
      <c r="AK370" t="s">
        <v>924</v>
      </c>
      <c r="AL370" t="s">
        <v>940</v>
      </c>
      <c r="AN370">
        <v>172.5</v>
      </c>
      <c r="AO370">
        <f>Source1718[[#This Row],[TotalFTES]]*525/Source1718[[#This Row],[TotalScheduledHours]]</f>
        <v>16.827391304347824</v>
      </c>
    </row>
    <row r="371" spans="1:41" x14ac:dyDescent="0.25">
      <c r="A371" t="s">
        <v>1769</v>
      </c>
      <c r="B371" t="s">
        <v>32</v>
      </c>
      <c r="C371" t="s">
        <v>92</v>
      </c>
      <c r="D371" t="s">
        <v>93</v>
      </c>
      <c r="E371">
        <v>82389</v>
      </c>
      <c r="F371" t="s">
        <v>106</v>
      </c>
      <c r="G371">
        <v>3340</v>
      </c>
      <c r="H371">
        <v>203</v>
      </c>
      <c r="I371" t="s">
        <v>311</v>
      </c>
      <c r="J371" t="s">
        <v>76</v>
      </c>
      <c r="K371" t="s">
        <v>44</v>
      </c>
      <c r="L371" t="s">
        <v>45</v>
      </c>
      <c r="M371">
        <v>1830</v>
      </c>
      <c r="N371">
        <v>2045</v>
      </c>
      <c r="O371" t="s">
        <v>46</v>
      </c>
      <c r="P371">
        <v>328</v>
      </c>
      <c r="Q371" t="s">
        <v>47</v>
      </c>
      <c r="R371">
        <v>1</v>
      </c>
      <c r="S371" s="1">
        <v>42966</v>
      </c>
      <c r="T371" s="1">
        <v>43091</v>
      </c>
      <c r="U371" t="s">
        <v>527</v>
      </c>
      <c r="V371" t="s">
        <v>39</v>
      </c>
      <c r="W371">
        <v>85</v>
      </c>
      <c r="X371">
        <v>31</v>
      </c>
      <c r="Y371">
        <v>300</v>
      </c>
      <c r="Z371">
        <v>10.333299999999999</v>
      </c>
      <c r="AD371">
        <v>0</v>
      </c>
      <c r="AE371">
        <v>10.333299999999999</v>
      </c>
      <c r="AF371">
        <v>0</v>
      </c>
      <c r="AG371">
        <v>0</v>
      </c>
      <c r="AH371">
        <v>4.4189999999999996</v>
      </c>
      <c r="AI371">
        <v>4.4189999999999996</v>
      </c>
      <c r="AJ371">
        <v>0.4</v>
      </c>
      <c r="AK371" t="s">
        <v>811</v>
      </c>
      <c r="AL371" t="s">
        <v>955</v>
      </c>
      <c r="AN371">
        <v>172.5</v>
      </c>
      <c r="AO371">
        <f>Source1718[[#This Row],[TotalFTES]]*525/Source1718[[#This Row],[TotalScheduledHours]]</f>
        <v>13.449130434782608</v>
      </c>
    </row>
    <row r="372" spans="1:41" x14ac:dyDescent="0.25">
      <c r="A372" t="s">
        <v>1769</v>
      </c>
      <c r="B372" t="s">
        <v>32</v>
      </c>
      <c r="C372" t="s">
        <v>92</v>
      </c>
      <c r="D372" t="s">
        <v>93</v>
      </c>
      <c r="E372">
        <v>82948</v>
      </c>
      <c r="F372" t="s">
        <v>106</v>
      </c>
      <c r="G372">
        <v>3340</v>
      </c>
      <c r="H372">
        <v>301</v>
      </c>
      <c r="I372" t="s">
        <v>311</v>
      </c>
      <c r="J372" t="s">
        <v>35</v>
      </c>
      <c r="K372" t="s">
        <v>44</v>
      </c>
      <c r="L372" t="s">
        <v>108</v>
      </c>
      <c r="M372">
        <v>815</v>
      </c>
      <c r="N372">
        <v>1005</v>
      </c>
      <c r="O372" t="s">
        <v>399</v>
      </c>
      <c r="P372">
        <v>206</v>
      </c>
      <c r="Q372" t="s">
        <v>97</v>
      </c>
      <c r="R372">
        <v>1</v>
      </c>
      <c r="S372" s="1">
        <v>42966</v>
      </c>
      <c r="T372" s="1">
        <v>43091</v>
      </c>
      <c r="U372" t="s">
        <v>474</v>
      </c>
      <c r="V372" t="s">
        <v>39</v>
      </c>
      <c r="W372">
        <v>136</v>
      </c>
      <c r="X372">
        <v>78</v>
      </c>
      <c r="Y372">
        <v>100</v>
      </c>
      <c r="Z372">
        <v>78</v>
      </c>
      <c r="AD372">
        <v>0</v>
      </c>
      <c r="AE372">
        <v>78</v>
      </c>
      <c r="AF372">
        <v>0</v>
      </c>
      <c r="AG372">
        <v>0</v>
      </c>
      <c r="AH372">
        <v>9.0630000000000006</v>
      </c>
      <c r="AI372">
        <v>9.0630000000000006</v>
      </c>
      <c r="AJ372">
        <v>0.4</v>
      </c>
      <c r="AK372" t="s">
        <v>992</v>
      </c>
      <c r="AL372" t="s">
        <v>1533</v>
      </c>
      <c r="AN372">
        <v>170</v>
      </c>
      <c r="AO372">
        <f>Source1718[[#This Row],[TotalFTES]]*525/Source1718[[#This Row],[TotalScheduledHours]]</f>
        <v>27.988676470588238</v>
      </c>
    </row>
    <row r="373" spans="1:41" x14ac:dyDescent="0.25">
      <c r="A373" t="s">
        <v>1769</v>
      </c>
      <c r="B373" t="s">
        <v>32</v>
      </c>
      <c r="C373" t="s">
        <v>92</v>
      </c>
      <c r="D373" t="s">
        <v>93</v>
      </c>
      <c r="E373">
        <v>81885</v>
      </c>
      <c r="F373" t="s">
        <v>106</v>
      </c>
      <c r="G373">
        <v>3340</v>
      </c>
      <c r="H373">
        <v>303</v>
      </c>
      <c r="I373" t="s">
        <v>311</v>
      </c>
      <c r="J373" t="s">
        <v>76</v>
      </c>
      <c r="K373" t="s">
        <v>44</v>
      </c>
      <c r="L373" t="s">
        <v>869</v>
      </c>
      <c r="M373" t="s">
        <v>528</v>
      </c>
      <c r="N373" t="s">
        <v>723</v>
      </c>
      <c r="O373" t="s">
        <v>529</v>
      </c>
      <c r="P373" t="s">
        <v>1606</v>
      </c>
      <c r="Q373" t="s">
        <v>97</v>
      </c>
      <c r="R373">
        <v>1</v>
      </c>
      <c r="S373" s="1">
        <v>42966</v>
      </c>
      <c r="T373" s="1">
        <v>43091</v>
      </c>
      <c r="U373" t="s">
        <v>1607</v>
      </c>
      <c r="V373" t="s">
        <v>39</v>
      </c>
      <c r="W373">
        <v>118</v>
      </c>
      <c r="X373">
        <v>59</v>
      </c>
      <c r="Y373">
        <v>100</v>
      </c>
      <c r="Z373">
        <v>59</v>
      </c>
      <c r="AD373">
        <v>0</v>
      </c>
      <c r="AE373">
        <v>59</v>
      </c>
      <c r="AF373">
        <v>0</v>
      </c>
      <c r="AG373">
        <v>0</v>
      </c>
      <c r="AH373">
        <v>8.1479999999999997</v>
      </c>
      <c r="AI373">
        <v>8.1479999999999997</v>
      </c>
      <c r="AJ373">
        <v>0.4</v>
      </c>
      <c r="AK373" t="s">
        <v>1018</v>
      </c>
      <c r="AL373" t="s">
        <v>1608</v>
      </c>
      <c r="AN373">
        <v>172.5</v>
      </c>
      <c r="AO373">
        <f>Source1718[[#This Row],[TotalFTES]]*525/Source1718[[#This Row],[TotalScheduledHours]]</f>
        <v>24.798260869565215</v>
      </c>
    </row>
    <row r="374" spans="1:41" x14ac:dyDescent="0.25">
      <c r="A374" t="s">
        <v>1769</v>
      </c>
      <c r="B374" t="s">
        <v>32</v>
      </c>
      <c r="C374" t="s">
        <v>92</v>
      </c>
      <c r="D374" t="s">
        <v>93</v>
      </c>
      <c r="E374">
        <v>82932</v>
      </c>
      <c r="F374" t="s">
        <v>106</v>
      </c>
      <c r="G374">
        <v>3340</v>
      </c>
      <c r="H374">
        <v>401</v>
      </c>
      <c r="I374" t="s">
        <v>311</v>
      </c>
      <c r="J374" t="s">
        <v>35</v>
      </c>
      <c r="K374" t="s">
        <v>44</v>
      </c>
      <c r="L374" t="s">
        <v>45</v>
      </c>
      <c r="M374">
        <v>1520</v>
      </c>
      <c r="N374">
        <v>1735</v>
      </c>
      <c r="O374" t="s">
        <v>55</v>
      </c>
      <c r="Q374" t="s">
        <v>56</v>
      </c>
      <c r="R374">
        <v>1</v>
      </c>
      <c r="S374" s="1">
        <v>42966</v>
      </c>
      <c r="T374" s="1">
        <v>43091</v>
      </c>
      <c r="U374" t="s">
        <v>530</v>
      </c>
      <c r="V374" t="s">
        <v>39</v>
      </c>
      <c r="W374">
        <v>124</v>
      </c>
      <c r="X374">
        <v>62</v>
      </c>
      <c r="Y374">
        <v>500</v>
      </c>
      <c r="Z374">
        <v>12.4</v>
      </c>
      <c r="AD374">
        <v>0</v>
      </c>
      <c r="AE374">
        <v>12.4</v>
      </c>
      <c r="AF374">
        <v>0</v>
      </c>
      <c r="AG374">
        <v>0</v>
      </c>
      <c r="AH374">
        <v>9.1519999999999992</v>
      </c>
      <c r="AI374">
        <v>9.1519999999999992</v>
      </c>
      <c r="AJ374">
        <v>0.4</v>
      </c>
      <c r="AK374" t="s">
        <v>960</v>
      </c>
      <c r="AL374" t="s">
        <v>829</v>
      </c>
      <c r="AN374">
        <v>172.5</v>
      </c>
      <c r="AO374">
        <f>Source1718[[#This Row],[TotalFTES]]*525/Source1718[[#This Row],[TotalScheduledHours]]</f>
        <v>27.853913043478258</v>
      </c>
    </row>
    <row r="375" spans="1:41" x14ac:dyDescent="0.25">
      <c r="A375" t="s">
        <v>1769</v>
      </c>
      <c r="B375" t="s">
        <v>32</v>
      </c>
      <c r="C375" t="s">
        <v>92</v>
      </c>
      <c r="D375" t="s">
        <v>93</v>
      </c>
      <c r="E375">
        <v>81617</v>
      </c>
      <c r="F375" t="s">
        <v>106</v>
      </c>
      <c r="G375">
        <v>3340</v>
      </c>
      <c r="H375">
        <v>701</v>
      </c>
      <c r="I375" t="s">
        <v>311</v>
      </c>
      <c r="J375" t="s">
        <v>76</v>
      </c>
      <c r="K375" t="s">
        <v>44</v>
      </c>
      <c r="L375" t="s">
        <v>1020</v>
      </c>
      <c r="M375" t="s">
        <v>1149</v>
      </c>
      <c r="N375" t="s">
        <v>1150</v>
      </c>
      <c r="O375" t="s">
        <v>1023</v>
      </c>
      <c r="P375" t="s">
        <v>1609</v>
      </c>
      <c r="Q375" t="s">
        <v>65</v>
      </c>
      <c r="R375">
        <v>1</v>
      </c>
      <c r="S375" s="1">
        <v>42966</v>
      </c>
      <c r="T375" s="1">
        <v>43091</v>
      </c>
      <c r="U375" t="s">
        <v>1610</v>
      </c>
      <c r="V375" t="s">
        <v>39</v>
      </c>
      <c r="W375">
        <v>116</v>
      </c>
      <c r="X375">
        <v>47</v>
      </c>
      <c r="Y375">
        <v>400</v>
      </c>
      <c r="Z375">
        <v>11.75</v>
      </c>
      <c r="AD375">
        <v>0</v>
      </c>
      <c r="AE375">
        <v>11.75</v>
      </c>
      <c r="AF375">
        <v>0</v>
      </c>
      <c r="AG375">
        <v>0</v>
      </c>
      <c r="AH375">
        <v>5.952</v>
      </c>
      <c r="AI375">
        <v>5.952</v>
      </c>
      <c r="AJ375">
        <v>0.35599999999999998</v>
      </c>
      <c r="AK375" t="s">
        <v>1153</v>
      </c>
      <c r="AL375" t="s">
        <v>1611</v>
      </c>
      <c r="AN375">
        <v>517.5</v>
      </c>
      <c r="AO375">
        <f>Source1718[[#This Row],[TotalFTES]]*525/Source1718[[#This Row],[TotalScheduledHours]]</f>
        <v>6.0382608695652173</v>
      </c>
    </row>
    <row r="376" spans="1:41" x14ac:dyDescent="0.25">
      <c r="A376" t="s">
        <v>1769</v>
      </c>
      <c r="B376" t="s">
        <v>32</v>
      </c>
      <c r="C376" t="s">
        <v>92</v>
      </c>
      <c r="D376" t="s">
        <v>93</v>
      </c>
      <c r="E376">
        <v>81712</v>
      </c>
      <c r="F376" t="s">
        <v>106</v>
      </c>
      <c r="G376">
        <v>3340</v>
      </c>
      <c r="H376">
        <v>702</v>
      </c>
      <c r="I376" t="s">
        <v>311</v>
      </c>
      <c r="J376" t="s">
        <v>35</v>
      </c>
      <c r="K376" t="s">
        <v>44</v>
      </c>
      <c r="L376" t="s">
        <v>45</v>
      </c>
      <c r="M376">
        <v>1430</v>
      </c>
      <c r="N376">
        <v>1645</v>
      </c>
      <c r="O376" t="s">
        <v>64</v>
      </c>
      <c r="P376">
        <v>320</v>
      </c>
      <c r="Q376" t="s">
        <v>65</v>
      </c>
      <c r="R376">
        <v>1</v>
      </c>
      <c r="S376" s="1">
        <v>42966</v>
      </c>
      <c r="T376" s="1">
        <v>43091</v>
      </c>
      <c r="U376" t="s">
        <v>497</v>
      </c>
      <c r="V376" t="s">
        <v>39</v>
      </c>
      <c r="W376">
        <v>87</v>
      </c>
      <c r="X376">
        <v>52</v>
      </c>
      <c r="Y376">
        <v>400</v>
      </c>
      <c r="Z376">
        <v>13</v>
      </c>
      <c r="AD376">
        <v>0</v>
      </c>
      <c r="AE376">
        <v>13</v>
      </c>
      <c r="AF376">
        <v>0</v>
      </c>
      <c r="AG376">
        <v>0</v>
      </c>
      <c r="AH376">
        <v>9.8989999999999991</v>
      </c>
      <c r="AI376">
        <v>9.8989999999999991</v>
      </c>
      <c r="AJ376">
        <v>0.4</v>
      </c>
      <c r="AK376" t="s">
        <v>1070</v>
      </c>
      <c r="AL376" t="s">
        <v>1011</v>
      </c>
      <c r="AN376">
        <v>172.5</v>
      </c>
      <c r="AO376">
        <f>Source1718[[#This Row],[TotalFTES]]*525/Source1718[[#This Row],[TotalScheduledHours]]</f>
        <v>30.127391304347825</v>
      </c>
    </row>
    <row r="377" spans="1:41" x14ac:dyDescent="0.25">
      <c r="A377" t="s">
        <v>1769</v>
      </c>
      <c r="B377" t="s">
        <v>32</v>
      </c>
      <c r="C377" t="s">
        <v>92</v>
      </c>
      <c r="D377" t="s">
        <v>93</v>
      </c>
      <c r="E377">
        <v>82326</v>
      </c>
      <c r="F377" t="s">
        <v>106</v>
      </c>
      <c r="G377">
        <v>3340</v>
      </c>
      <c r="H377">
        <v>703</v>
      </c>
      <c r="I377" t="s">
        <v>311</v>
      </c>
      <c r="J377" t="s">
        <v>35</v>
      </c>
      <c r="K377" t="s">
        <v>44</v>
      </c>
      <c r="L377" t="s">
        <v>480</v>
      </c>
      <c r="M377" t="s">
        <v>492</v>
      </c>
      <c r="N377" t="s">
        <v>493</v>
      </c>
      <c r="O377" t="s">
        <v>494</v>
      </c>
      <c r="P377" t="s">
        <v>535</v>
      </c>
      <c r="Q377" t="s">
        <v>65</v>
      </c>
      <c r="R377">
        <v>1</v>
      </c>
      <c r="S377" s="1">
        <v>42966</v>
      </c>
      <c r="T377" s="1">
        <v>43091</v>
      </c>
      <c r="U377" t="s">
        <v>536</v>
      </c>
      <c r="V377" t="s">
        <v>39</v>
      </c>
      <c r="W377">
        <v>125</v>
      </c>
      <c r="X377">
        <v>66</v>
      </c>
      <c r="Y377">
        <v>400</v>
      </c>
      <c r="Z377">
        <v>16.5</v>
      </c>
      <c r="AD377">
        <v>0</v>
      </c>
      <c r="AE377">
        <v>16.5</v>
      </c>
      <c r="AF377">
        <v>0</v>
      </c>
      <c r="AG377">
        <v>0</v>
      </c>
      <c r="AH377">
        <v>7.31</v>
      </c>
      <c r="AI377">
        <v>7.31</v>
      </c>
      <c r="AJ377">
        <v>0.4</v>
      </c>
      <c r="AK377" t="s">
        <v>928</v>
      </c>
      <c r="AL377" t="s">
        <v>1072</v>
      </c>
      <c r="AN377">
        <v>340</v>
      </c>
      <c r="AO377">
        <f>Source1718[[#This Row],[TotalFTES]]*525/Source1718[[#This Row],[TotalScheduledHours]]</f>
        <v>11.2875</v>
      </c>
    </row>
    <row r="378" spans="1:41" x14ac:dyDescent="0.25">
      <c r="A378" t="s">
        <v>1769</v>
      </c>
      <c r="B378" t="s">
        <v>32</v>
      </c>
      <c r="C378" t="s">
        <v>92</v>
      </c>
      <c r="D378" t="s">
        <v>93</v>
      </c>
      <c r="E378">
        <v>83041</v>
      </c>
      <c r="F378" t="s">
        <v>106</v>
      </c>
      <c r="G378">
        <v>3350</v>
      </c>
      <c r="H378">
        <v>101</v>
      </c>
      <c r="I378" t="s">
        <v>312</v>
      </c>
      <c r="J378" t="s">
        <v>35</v>
      </c>
      <c r="K378" t="s">
        <v>44</v>
      </c>
      <c r="L378" t="s">
        <v>1612</v>
      </c>
      <c r="M378" t="s">
        <v>710</v>
      </c>
      <c r="N378" t="s">
        <v>1613</v>
      </c>
      <c r="O378" t="s">
        <v>1614</v>
      </c>
      <c r="P378">
        <v>370</v>
      </c>
      <c r="Q378" t="s">
        <v>37</v>
      </c>
      <c r="R378">
        <v>1</v>
      </c>
      <c r="S378" s="1">
        <v>42966</v>
      </c>
      <c r="T378" s="1">
        <v>43091</v>
      </c>
      <c r="U378" t="s">
        <v>1615</v>
      </c>
      <c r="V378" t="s">
        <v>39</v>
      </c>
      <c r="W378">
        <v>202</v>
      </c>
      <c r="X378">
        <v>135</v>
      </c>
      <c r="Y378">
        <v>200</v>
      </c>
      <c r="Z378">
        <v>67.5</v>
      </c>
      <c r="AD378">
        <v>0</v>
      </c>
      <c r="AE378">
        <v>67.5</v>
      </c>
      <c r="AF378">
        <v>0</v>
      </c>
      <c r="AG378">
        <v>0</v>
      </c>
      <c r="AH378">
        <v>17.395</v>
      </c>
      <c r="AI378">
        <v>17.395</v>
      </c>
      <c r="AJ378">
        <v>0.312</v>
      </c>
      <c r="AK378" t="s">
        <v>1616</v>
      </c>
      <c r="AL378" t="s">
        <v>1617</v>
      </c>
      <c r="AN378">
        <v>172.5</v>
      </c>
      <c r="AO378">
        <f>Source1718[[#This Row],[TotalFTES]]*525/Source1718[[#This Row],[TotalScheduledHours]]</f>
        <v>52.94130434782609</v>
      </c>
    </row>
    <row r="379" spans="1:41" x14ac:dyDescent="0.25">
      <c r="A379" t="s">
        <v>1769</v>
      </c>
      <c r="B379" t="s">
        <v>32</v>
      </c>
      <c r="C379" t="s">
        <v>92</v>
      </c>
      <c r="D379" t="s">
        <v>93</v>
      </c>
      <c r="E379">
        <v>81236</v>
      </c>
      <c r="F379" t="s">
        <v>106</v>
      </c>
      <c r="G379">
        <v>3350</v>
      </c>
      <c r="H379">
        <v>102</v>
      </c>
      <c r="I379" t="s">
        <v>312</v>
      </c>
      <c r="J379" t="s">
        <v>35</v>
      </c>
      <c r="K379" t="s">
        <v>44</v>
      </c>
      <c r="L379" t="s">
        <v>45</v>
      </c>
      <c r="M379">
        <v>1310</v>
      </c>
      <c r="N379">
        <v>1525</v>
      </c>
      <c r="O379" t="s">
        <v>200</v>
      </c>
      <c r="P379">
        <v>370</v>
      </c>
      <c r="Q379" t="s">
        <v>37</v>
      </c>
      <c r="R379">
        <v>1</v>
      </c>
      <c r="S379" s="1">
        <v>42966</v>
      </c>
      <c r="T379" s="1">
        <v>43091</v>
      </c>
      <c r="U379" t="s">
        <v>1618</v>
      </c>
      <c r="V379" t="s">
        <v>39</v>
      </c>
      <c r="W379">
        <v>171</v>
      </c>
      <c r="X379">
        <v>61</v>
      </c>
      <c r="Y379">
        <v>200</v>
      </c>
      <c r="Z379">
        <v>30.5</v>
      </c>
      <c r="AD379">
        <v>0</v>
      </c>
      <c r="AE379">
        <v>30.5</v>
      </c>
      <c r="AF379">
        <v>0</v>
      </c>
      <c r="AG379">
        <v>0</v>
      </c>
      <c r="AH379">
        <v>11.157999999999999</v>
      </c>
      <c r="AI379">
        <v>11.157999999999999</v>
      </c>
      <c r="AJ379">
        <v>0.4</v>
      </c>
      <c r="AK379" t="s">
        <v>877</v>
      </c>
      <c r="AL379" t="s">
        <v>1619</v>
      </c>
      <c r="AN379">
        <v>172.5</v>
      </c>
      <c r="AO379">
        <f>Source1718[[#This Row],[TotalFTES]]*525/Source1718[[#This Row],[TotalScheduledHours]]</f>
        <v>33.959130434782608</v>
      </c>
    </row>
    <row r="380" spans="1:41" x14ac:dyDescent="0.25">
      <c r="A380" t="s">
        <v>1769</v>
      </c>
      <c r="B380" t="s">
        <v>32</v>
      </c>
      <c r="C380" t="s">
        <v>92</v>
      </c>
      <c r="D380" t="s">
        <v>93</v>
      </c>
      <c r="E380">
        <v>82636</v>
      </c>
      <c r="F380" t="s">
        <v>106</v>
      </c>
      <c r="G380">
        <v>3350</v>
      </c>
      <c r="H380">
        <v>103</v>
      </c>
      <c r="I380" t="s">
        <v>312</v>
      </c>
      <c r="J380" t="s">
        <v>76</v>
      </c>
      <c r="K380" t="s">
        <v>44</v>
      </c>
      <c r="L380" t="s">
        <v>520</v>
      </c>
      <c r="M380" t="s">
        <v>528</v>
      </c>
      <c r="N380" t="s">
        <v>723</v>
      </c>
      <c r="O380" t="s">
        <v>611</v>
      </c>
      <c r="P380" t="s">
        <v>1620</v>
      </c>
      <c r="Q380" t="s">
        <v>37</v>
      </c>
      <c r="R380">
        <v>1</v>
      </c>
      <c r="S380" s="1">
        <v>42966</v>
      </c>
      <c r="T380" s="1">
        <v>43091</v>
      </c>
      <c r="U380" t="s">
        <v>1621</v>
      </c>
      <c r="V380" t="s">
        <v>39</v>
      </c>
      <c r="W380">
        <v>125</v>
      </c>
      <c r="X380">
        <v>100</v>
      </c>
      <c r="Y380">
        <v>200</v>
      </c>
      <c r="Z380">
        <v>50</v>
      </c>
      <c r="AD380">
        <v>0</v>
      </c>
      <c r="AE380">
        <v>50</v>
      </c>
      <c r="AF380">
        <v>0</v>
      </c>
      <c r="AG380">
        <v>10</v>
      </c>
      <c r="AH380">
        <v>8.35</v>
      </c>
      <c r="AI380">
        <v>8.35</v>
      </c>
      <c r="AJ380">
        <v>0.34799999999999998</v>
      </c>
      <c r="AK380" t="s">
        <v>1018</v>
      </c>
      <c r="AL380" t="s">
        <v>1622</v>
      </c>
      <c r="AN380">
        <v>345</v>
      </c>
      <c r="AO380">
        <f>Source1718[[#This Row],[TotalFTES]]*525/Source1718[[#This Row],[TotalScheduledHours]]</f>
        <v>12.706521739130435</v>
      </c>
    </row>
    <row r="381" spans="1:41" x14ac:dyDescent="0.25">
      <c r="A381" t="s">
        <v>1769</v>
      </c>
      <c r="B381" t="s">
        <v>32</v>
      </c>
      <c r="C381" t="s">
        <v>92</v>
      </c>
      <c r="D381" t="s">
        <v>93</v>
      </c>
      <c r="E381">
        <v>80328</v>
      </c>
      <c r="F381" t="s">
        <v>106</v>
      </c>
      <c r="G381">
        <v>3400</v>
      </c>
      <c r="H381">
        <v>202</v>
      </c>
      <c r="I381" t="s">
        <v>313</v>
      </c>
      <c r="J381" t="s">
        <v>35</v>
      </c>
      <c r="K381" t="s">
        <v>44</v>
      </c>
      <c r="L381" t="s">
        <v>108</v>
      </c>
      <c r="M381">
        <v>1015</v>
      </c>
      <c r="N381">
        <v>1205</v>
      </c>
      <c r="O381" t="s">
        <v>46</v>
      </c>
      <c r="P381">
        <v>328</v>
      </c>
      <c r="Q381" t="s">
        <v>47</v>
      </c>
      <c r="R381">
        <v>1</v>
      </c>
      <c r="S381" s="1">
        <v>42966</v>
      </c>
      <c r="T381" s="1">
        <v>43091</v>
      </c>
      <c r="U381" t="s">
        <v>515</v>
      </c>
      <c r="V381" t="s">
        <v>39</v>
      </c>
      <c r="W381">
        <v>116</v>
      </c>
      <c r="X381">
        <v>52</v>
      </c>
      <c r="Y381">
        <v>300</v>
      </c>
      <c r="Z381">
        <v>17.333300000000001</v>
      </c>
      <c r="AD381">
        <v>0</v>
      </c>
      <c r="AE381">
        <v>17.333300000000001</v>
      </c>
      <c r="AF381">
        <v>0</v>
      </c>
      <c r="AG381">
        <v>0</v>
      </c>
      <c r="AH381">
        <v>8.4079999999999995</v>
      </c>
      <c r="AI381">
        <v>8.4079999999999995</v>
      </c>
      <c r="AJ381">
        <v>0.4</v>
      </c>
      <c r="AK381" t="s">
        <v>978</v>
      </c>
      <c r="AL381" t="s">
        <v>955</v>
      </c>
      <c r="AN381">
        <v>170</v>
      </c>
      <c r="AO381">
        <f>Source1718[[#This Row],[TotalFTES]]*525/Source1718[[#This Row],[TotalScheduledHours]]</f>
        <v>25.965882352941176</v>
      </c>
    </row>
    <row r="382" spans="1:41" x14ac:dyDescent="0.25">
      <c r="A382" t="s">
        <v>1769</v>
      </c>
      <c r="B382" t="s">
        <v>32</v>
      </c>
      <c r="C382" t="s">
        <v>92</v>
      </c>
      <c r="D382" t="s">
        <v>93</v>
      </c>
      <c r="E382">
        <v>80033</v>
      </c>
      <c r="F382" t="s">
        <v>106</v>
      </c>
      <c r="G382">
        <v>3400</v>
      </c>
      <c r="H382">
        <v>301</v>
      </c>
      <c r="I382" t="s">
        <v>313</v>
      </c>
      <c r="J382" t="s">
        <v>35</v>
      </c>
      <c r="K382" t="s">
        <v>44</v>
      </c>
      <c r="L382" t="s">
        <v>108</v>
      </c>
      <c r="M382">
        <v>1015</v>
      </c>
      <c r="N382">
        <v>1205</v>
      </c>
      <c r="O382" t="s">
        <v>399</v>
      </c>
      <c r="P382">
        <v>406</v>
      </c>
      <c r="Q382" t="s">
        <v>97</v>
      </c>
      <c r="R382">
        <v>1</v>
      </c>
      <c r="S382" s="1">
        <v>42966</v>
      </c>
      <c r="T382" s="1">
        <v>43091</v>
      </c>
      <c r="U382" t="s">
        <v>479</v>
      </c>
      <c r="V382" t="s">
        <v>39</v>
      </c>
      <c r="W382">
        <v>103</v>
      </c>
      <c r="X382">
        <v>39</v>
      </c>
      <c r="Y382">
        <v>200</v>
      </c>
      <c r="Z382">
        <v>19.5</v>
      </c>
      <c r="AD382">
        <v>0</v>
      </c>
      <c r="AE382">
        <v>19.5</v>
      </c>
      <c r="AF382">
        <v>0</v>
      </c>
      <c r="AG382">
        <v>0</v>
      </c>
      <c r="AH382">
        <v>6.6440000000000001</v>
      </c>
      <c r="AI382">
        <v>6.6440000000000001</v>
      </c>
      <c r="AJ382">
        <v>0.4</v>
      </c>
      <c r="AK382" t="s">
        <v>978</v>
      </c>
      <c r="AL382" t="s">
        <v>1623</v>
      </c>
      <c r="AN382">
        <v>170</v>
      </c>
      <c r="AO382">
        <f>Source1718[[#This Row],[TotalFTES]]*525/Source1718[[#This Row],[TotalScheduledHours]]</f>
        <v>20.518235294117648</v>
      </c>
    </row>
    <row r="383" spans="1:41" x14ac:dyDescent="0.25">
      <c r="A383" t="s">
        <v>1769</v>
      </c>
      <c r="B383" t="s">
        <v>32</v>
      </c>
      <c r="C383" t="s">
        <v>92</v>
      </c>
      <c r="D383" t="s">
        <v>93</v>
      </c>
      <c r="E383">
        <v>82472</v>
      </c>
      <c r="F383" t="s">
        <v>106</v>
      </c>
      <c r="G383">
        <v>3400</v>
      </c>
      <c r="H383">
        <v>401</v>
      </c>
      <c r="I383" t="s">
        <v>313</v>
      </c>
      <c r="J383" t="s">
        <v>35</v>
      </c>
      <c r="K383" t="s">
        <v>44</v>
      </c>
      <c r="L383" t="s">
        <v>108</v>
      </c>
      <c r="M383">
        <v>1020</v>
      </c>
      <c r="N383">
        <v>1210</v>
      </c>
      <c r="O383" t="s">
        <v>55</v>
      </c>
      <c r="Q383" t="s">
        <v>56</v>
      </c>
      <c r="R383">
        <v>1</v>
      </c>
      <c r="S383" s="1">
        <v>42966</v>
      </c>
      <c r="T383" s="1">
        <v>43091</v>
      </c>
      <c r="U383" t="s">
        <v>462</v>
      </c>
      <c r="V383" t="s">
        <v>39</v>
      </c>
      <c r="W383">
        <v>104</v>
      </c>
      <c r="X383">
        <v>62</v>
      </c>
      <c r="Y383">
        <v>300</v>
      </c>
      <c r="Z383">
        <v>20.666699999999999</v>
      </c>
      <c r="AD383">
        <v>0</v>
      </c>
      <c r="AE383">
        <v>20.666699999999999</v>
      </c>
      <c r="AF383">
        <v>0</v>
      </c>
      <c r="AG383">
        <v>0</v>
      </c>
      <c r="AH383">
        <v>9.516</v>
      </c>
      <c r="AI383">
        <v>9.516</v>
      </c>
      <c r="AJ383">
        <v>0.4</v>
      </c>
      <c r="AK383" t="s">
        <v>899</v>
      </c>
      <c r="AL383" t="s">
        <v>829</v>
      </c>
      <c r="AN383">
        <v>170</v>
      </c>
      <c r="AO383">
        <f>Source1718[[#This Row],[TotalFTES]]*525/Source1718[[#This Row],[TotalScheduledHours]]</f>
        <v>29.387647058823529</v>
      </c>
    </row>
    <row r="384" spans="1:41" x14ac:dyDescent="0.25">
      <c r="A384" t="s">
        <v>1769</v>
      </c>
      <c r="B384" t="s">
        <v>32</v>
      </c>
      <c r="C384" t="s">
        <v>92</v>
      </c>
      <c r="D384" t="s">
        <v>93</v>
      </c>
      <c r="E384">
        <v>80149</v>
      </c>
      <c r="F384" t="s">
        <v>106</v>
      </c>
      <c r="G384">
        <v>3400</v>
      </c>
      <c r="H384">
        <v>407</v>
      </c>
      <c r="I384" t="s">
        <v>313</v>
      </c>
      <c r="J384" t="s">
        <v>35</v>
      </c>
      <c r="K384" t="s">
        <v>44</v>
      </c>
      <c r="L384" t="s">
        <v>108</v>
      </c>
      <c r="M384">
        <v>820</v>
      </c>
      <c r="N384">
        <v>1010</v>
      </c>
      <c r="O384" t="s">
        <v>55</v>
      </c>
      <c r="P384">
        <v>1104</v>
      </c>
      <c r="Q384" t="s">
        <v>56</v>
      </c>
      <c r="R384">
        <v>1</v>
      </c>
      <c r="S384" s="1">
        <v>42966</v>
      </c>
      <c r="T384" s="1">
        <v>43091</v>
      </c>
      <c r="U384" t="s">
        <v>386</v>
      </c>
      <c r="V384" t="s">
        <v>39</v>
      </c>
      <c r="W384">
        <v>93</v>
      </c>
      <c r="X384">
        <v>62</v>
      </c>
      <c r="Y384">
        <v>600</v>
      </c>
      <c r="Z384">
        <v>10.333299999999999</v>
      </c>
      <c r="AD384">
        <v>0</v>
      </c>
      <c r="AE384">
        <v>10.333299999999999</v>
      </c>
      <c r="AF384">
        <v>0</v>
      </c>
      <c r="AG384">
        <v>0</v>
      </c>
      <c r="AH384">
        <v>11.382999999999999</v>
      </c>
      <c r="AI384">
        <v>11.382999999999999</v>
      </c>
      <c r="AJ384">
        <v>0.4</v>
      </c>
      <c r="AK384" t="s">
        <v>897</v>
      </c>
      <c r="AL384" t="s">
        <v>1118</v>
      </c>
      <c r="AN384">
        <v>170</v>
      </c>
      <c r="AO384">
        <f>Source1718[[#This Row],[TotalFTES]]*525/Source1718[[#This Row],[TotalScheduledHours]]</f>
        <v>35.153382352941172</v>
      </c>
    </row>
    <row r="385" spans="1:41" x14ac:dyDescent="0.25">
      <c r="A385" t="s">
        <v>1769</v>
      </c>
      <c r="B385" t="s">
        <v>32</v>
      </c>
      <c r="C385" t="s">
        <v>92</v>
      </c>
      <c r="D385" t="s">
        <v>93</v>
      </c>
      <c r="E385">
        <v>80150</v>
      </c>
      <c r="F385" t="s">
        <v>106</v>
      </c>
      <c r="G385">
        <v>3400</v>
      </c>
      <c r="H385">
        <v>408</v>
      </c>
      <c r="I385" t="s">
        <v>313</v>
      </c>
      <c r="J385" t="s">
        <v>35</v>
      </c>
      <c r="K385" t="s">
        <v>44</v>
      </c>
      <c r="L385" t="s">
        <v>108</v>
      </c>
      <c r="M385">
        <v>820</v>
      </c>
      <c r="N385">
        <v>1010</v>
      </c>
      <c r="O385" t="s">
        <v>55</v>
      </c>
      <c r="P385">
        <v>604</v>
      </c>
      <c r="Q385" t="s">
        <v>56</v>
      </c>
      <c r="R385">
        <v>1</v>
      </c>
      <c r="S385" s="1">
        <v>42966</v>
      </c>
      <c r="T385" s="1">
        <v>43091</v>
      </c>
      <c r="U385" t="s">
        <v>449</v>
      </c>
      <c r="V385" t="s">
        <v>39</v>
      </c>
      <c r="W385">
        <v>70</v>
      </c>
      <c r="X385">
        <v>31</v>
      </c>
      <c r="Y385">
        <v>600</v>
      </c>
      <c r="Z385">
        <v>5.1666999999999996</v>
      </c>
      <c r="AD385">
        <v>0</v>
      </c>
      <c r="AE385">
        <v>5.1666999999999996</v>
      </c>
      <c r="AF385">
        <v>0</v>
      </c>
      <c r="AG385">
        <v>0</v>
      </c>
      <c r="AH385">
        <v>6.1029999999999998</v>
      </c>
      <c r="AI385">
        <v>6.1029999999999998</v>
      </c>
      <c r="AJ385">
        <v>0.4</v>
      </c>
      <c r="AK385" t="s">
        <v>897</v>
      </c>
      <c r="AL385" t="s">
        <v>969</v>
      </c>
      <c r="AN385">
        <v>170</v>
      </c>
      <c r="AO385">
        <f>Source1718[[#This Row],[TotalFTES]]*525/Source1718[[#This Row],[TotalScheduledHours]]</f>
        <v>18.8475</v>
      </c>
    </row>
    <row r="386" spans="1:41" x14ac:dyDescent="0.25">
      <c r="A386" t="s">
        <v>1769</v>
      </c>
      <c r="B386" t="s">
        <v>32</v>
      </c>
      <c r="C386" t="s">
        <v>92</v>
      </c>
      <c r="D386" t="s">
        <v>93</v>
      </c>
      <c r="E386">
        <v>80151</v>
      </c>
      <c r="F386" t="s">
        <v>106</v>
      </c>
      <c r="G386">
        <v>3400</v>
      </c>
      <c r="H386">
        <v>409</v>
      </c>
      <c r="I386" t="s">
        <v>313</v>
      </c>
      <c r="J386" t="s">
        <v>35</v>
      </c>
      <c r="K386" t="s">
        <v>44</v>
      </c>
      <c r="L386" t="s">
        <v>108</v>
      </c>
      <c r="M386">
        <v>1020</v>
      </c>
      <c r="N386">
        <v>1210</v>
      </c>
      <c r="O386" t="s">
        <v>55</v>
      </c>
      <c r="Q386" t="s">
        <v>56</v>
      </c>
      <c r="R386">
        <v>1</v>
      </c>
      <c r="S386" s="1">
        <v>42966</v>
      </c>
      <c r="T386" s="1">
        <v>43091</v>
      </c>
      <c r="U386" t="s">
        <v>477</v>
      </c>
      <c r="V386" t="s">
        <v>39</v>
      </c>
      <c r="W386">
        <v>112</v>
      </c>
      <c r="X386">
        <v>65</v>
      </c>
      <c r="Y386">
        <v>900</v>
      </c>
      <c r="Z386">
        <v>7.2222</v>
      </c>
      <c r="AD386">
        <v>0</v>
      </c>
      <c r="AE386">
        <v>7.2222</v>
      </c>
      <c r="AF386">
        <v>0</v>
      </c>
      <c r="AG386">
        <v>0</v>
      </c>
      <c r="AH386">
        <v>13.345000000000001</v>
      </c>
      <c r="AI386">
        <v>13.345000000000001</v>
      </c>
      <c r="AJ386">
        <v>0.4</v>
      </c>
      <c r="AK386" t="s">
        <v>899</v>
      </c>
      <c r="AL386" t="s">
        <v>829</v>
      </c>
      <c r="AN386">
        <v>170</v>
      </c>
      <c r="AO386">
        <f>Source1718[[#This Row],[TotalFTES]]*525/Source1718[[#This Row],[TotalScheduledHours]]</f>
        <v>41.212499999999999</v>
      </c>
    </row>
    <row r="387" spans="1:41" x14ac:dyDescent="0.25">
      <c r="A387" t="s">
        <v>1769</v>
      </c>
      <c r="B387" t="s">
        <v>32</v>
      </c>
      <c r="C387" t="s">
        <v>92</v>
      </c>
      <c r="D387" t="s">
        <v>93</v>
      </c>
      <c r="E387">
        <v>80152</v>
      </c>
      <c r="F387" t="s">
        <v>106</v>
      </c>
      <c r="G387">
        <v>3400</v>
      </c>
      <c r="H387">
        <v>410</v>
      </c>
      <c r="I387" t="s">
        <v>313</v>
      </c>
      <c r="J387" t="s">
        <v>35</v>
      </c>
      <c r="K387" t="s">
        <v>44</v>
      </c>
      <c r="L387" t="s">
        <v>108</v>
      </c>
      <c r="M387">
        <v>1320</v>
      </c>
      <c r="N387">
        <v>1510</v>
      </c>
      <c r="O387" t="s">
        <v>55</v>
      </c>
      <c r="Q387" t="s">
        <v>56</v>
      </c>
      <c r="R387">
        <v>1</v>
      </c>
      <c r="S387" s="1">
        <v>42966</v>
      </c>
      <c r="T387" s="1">
        <v>43091</v>
      </c>
      <c r="U387" t="s">
        <v>443</v>
      </c>
      <c r="V387" t="s">
        <v>39</v>
      </c>
      <c r="W387">
        <v>137</v>
      </c>
      <c r="X387">
        <v>35</v>
      </c>
      <c r="Y387">
        <v>600</v>
      </c>
      <c r="Z387">
        <v>5.8333000000000004</v>
      </c>
      <c r="AD387">
        <v>0</v>
      </c>
      <c r="AE387">
        <v>5.8333000000000004</v>
      </c>
      <c r="AF387">
        <v>0</v>
      </c>
      <c r="AG387">
        <v>0</v>
      </c>
      <c r="AH387">
        <v>8.2439999999999998</v>
      </c>
      <c r="AI387">
        <v>8.2439999999999998</v>
      </c>
      <c r="AJ387">
        <v>0.4</v>
      </c>
      <c r="AK387" t="s">
        <v>901</v>
      </c>
      <c r="AL387" t="s">
        <v>829</v>
      </c>
      <c r="AN387">
        <v>170</v>
      </c>
      <c r="AO387">
        <f>Source1718[[#This Row],[TotalFTES]]*525/Source1718[[#This Row],[TotalScheduledHours]]</f>
        <v>25.45941176470588</v>
      </c>
    </row>
    <row r="388" spans="1:41" x14ac:dyDescent="0.25">
      <c r="A388" t="s">
        <v>1769</v>
      </c>
      <c r="B388" t="s">
        <v>32</v>
      </c>
      <c r="C388" t="s">
        <v>92</v>
      </c>
      <c r="D388" t="s">
        <v>93</v>
      </c>
      <c r="E388">
        <v>80154</v>
      </c>
      <c r="F388" t="s">
        <v>106</v>
      </c>
      <c r="G388">
        <v>3400</v>
      </c>
      <c r="H388">
        <v>413</v>
      </c>
      <c r="I388" t="s">
        <v>313</v>
      </c>
      <c r="J388" t="s">
        <v>76</v>
      </c>
      <c r="K388" t="s">
        <v>44</v>
      </c>
      <c r="L388" t="s">
        <v>45</v>
      </c>
      <c r="M388">
        <v>1835</v>
      </c>
      <c r="N388">
        <v>2050</v>
      </c>
      <c r="O388" t="s">
        <v>55</v>
      </c>
      <c r="P388">
        <v>605</v>
      </c>
      <c r="Q388" t="s">
        <v>56</v>
      </c>
      <c r="R388">
        <v>1</v>
      </c>
      <c r="S388" s="1">
        <v>42966</v>
      </c>
      <c r="T388" s="1">
        <v>43091</v>
      </c>
      <c r="U388" t="s">
        <v>945</v>
      </c>
      <c r="V388" t="s">
        <v>39</v>
      </c>
      <c r="W388">
        <v>71</v>
      </c>
      <c r="X388">
        <v>33</v>
      </c>
      <c r="Y388">
        <v>900</v>
      </c>
      <c r="Z388">
        <v>3.6667000000000001</v>
      </c>
      <c r="AD388">
        <v>0</v>
      </c>
      <c r="AE388">
        <v>3.6667000000000001</v>
      </c>
      <c r="AF388">
        <v>0</v>
      </c>
      <c r="AG388">
        <v>0</v>
      </c>
      <c r="AH388">
        <v>7.3049999999999997</v>
      </c>
      <c r="AI388">
        <v>7.3049999999999997</v>
      </c>
      <c r="AJ388">
        <v>0.4</v>
      </c>
      <c r="AK388" t="s">
        <v>900</v>
      </c>
      <c r="AL388" t="s">
        <v>1536</v>
      </c>
      <c r="AN388">
        <v>172.5</v>
      </c>
      <c r="AO388">
        <f>Source1718[[#This Row],[TotalFTES]]*525/Source1718[[#This Row],[TotalScheduledHours]]</f>
        <v>22.232608695652175</v>
      </c>
    </row>
    <row r="389" spans="1:41" x14ac:dyDescent="0.25">
      <c r="A389" t="s">
        <v>1769</v>
      </c>
      <c r="B389" t="s">
        <v>32</v>
      </c>
      <c r="C389" t="s">
        <v>92</v>
      </c>
      <c r="D389" t="s">
        <v>93</v>
      </c>
      <c r="E389">
        <v>80575</v>
      </c>
      <c r="F389" t="s">
        <v>106</v>
      </c>
      <c r="G389">
        <v>3400</v>
      </c>
      <c r="H389">
        <v>415</v>
      </c>
      <c r="I389" t="s">
        <v>313</v>
      </c>
      <c r="J389" t="s">
        <v>35</v>
      </c>
      <c r="K389" t="s">
        <v>44</v>
      </c>
      <c r="L389" t="s">
        <v>108</v>
      </c>
      <c r="M389">
        <v>1020</v>
      </c>
      <c r="N389">
        <v>1210</v>
      </c>
      <c r="O389" t="s">
        <v>55</v>
      </c>
      <c r="Q389" t="s">
        <v>56</v>
      </c>
      <c r="R389">
        <v>1</v>
      </c>
      <c r="S389" s="1">
        <v>42966</v>
      </c>
      <c r="T389" s="1">
        <v>43091</v>
      </c>
      <c r="U389" t="s">
        <v>446</v>
      </c>
      <c r="V389" t="s">
        <v>39</v>
      </c>
      <c r="W389">
        <v>103</v>
      </c>
      <c r="X389">
        <v>46</v>
      </c>
      <c r="Y389">
        <v>600</v>
      </c>
      <c r="Z389">
        <v>7.6666999999999996</v>
      </c>
      <c r="AD389">
        <v>0</v>
      </c>
      <c r="AE389">
        <v>7.6666999999999996</v>
      </c>
      <c r="AF389">
        <v>0</v>
      </c>
      <c r="AG389">
        <v>0</v>
      </c>
      <c r="AH389">
        <v>8.9830000000000005</v>
      </c>
      <c r="AI389">
        <v>8.9830000000000005</v>
      </c>
      <c r="AJ389">
        <v>0.4</v>
      </c>
      <c r="AK389" t="s">
        <v>899</v>
      </c>
      <c r="AL389" t="s">
        <v>829</v>
      </c>
      <c r="AN389">
        <v>170</v>
      </c>
      <c r="AO389">
        <f>Source1718[[#This Row],[TotalFTES]]*525/Source1718[[#This Row],[TotalScheduledHours]]</f>
        <v>27.741617647058828</v>
      </c>
    </row>
    <row r="390" spans="1:41" x14ac:dyDescent="0.25">
      <c r="A390" t="s">
        <v>1769</v>
      </c>
      <c r="B390" t="s">
        <v>32</v>
      </c>
      <c r="C390" t="s">
        <v>92</v>
      </c>
      <c r="D390" t="s">
        <v>93</v>
      </c>
      <c r="E390">
        <v>80174</v>
      </c>
      <c r="F390" t="s">
        <v>106</v>
      </c>
      <c r="G390">
        <v>3400</v>
      </c>
      <c r="H390">
        <v>501</v>
      </c>
      <c r="I390" t="s">
        <v>313</v>
      </c>
      <c r="J390" t="s">
        <v>35</v>
      </c>
      <c r="K390" t="s">
        <v>44</v>
      </c>
      <c r="L390" t="s">
        <v>108</v>
      </c>
      <c r="M390">
        <v>800</v>
      </c>
      <c r="N390">
        <v>950</v>
      </c>
      <c r="O390" t="s">
        <v>49</v>
      </c>
      <c r="P390">
        <v>419</v>
      </c>
      <c r="Q390" t="s">
        <v>51</v>
      </c>
      <c r="R390">
        <v>1</v>
      </c>
      <c r="S390" s="1">
        <v>42966</v>
      </c>
      <c r="T390" s="1">
        <v>43091</v>
      </c>
      <c r="U390" t="s">
        <v>506</v>
      </c>
      <c r="V390" t="s">
        <v>39</v>
      </c>
      <c r="W390">
        <v>45</v>
      </c>
      <c r="X390">
        <v>27</v>
      </c>
      <c r="Y390">
        <v>200</v>
      </c>
      <c r="Z390">
        <v>13.5</v>
      </c>
      <c r="AD390">
        <v>0</v>
      </c>
      <c r="AE390">
        <v>13.5</v>
      </c>
      <c r="AF390">
        <v>0</v>
      </c>
      <c r="AG390">
        <v>0</v>
      </c>
      <c r="AH390">
        <v>5.0129999999999999</v>
      </c>
      <c r="AI390">
        <v>5.0129999999999999</v>
      </c>
      <c r="AJ390">
        <v>0.4</v>
      </c>
      <c r="AK390" t="s">
        <v>885</v>
      </c>
      <c r="AL390" t="s">
        <v>976</v>
      </c>
      <c r="AN390">
        <v>170</v>
      </c>
      <c r="AO390">
        <f>Source1718[[#This Row],[TotalFTES]]*525/Source1718[[#This Row],[TotalScheduledHours]]</f>
        <v>15.481323529411764</v>
      </c>
    </row>
    <row r="391" spans="1:41" x14ac:dyDescent="0.25">
      <c r="A391" t="s">
        <v>1769</v>
      </c>
      <c r="B391" t="s">
        <v>32</v>
      </c>
      <c r="C391" t="s">
        <v>92</v>
      </c>
      <c r="D391" t="s">
        <v>93</v>
      </c>
      <c r="E391">
        <v>80175</v>
      </c>
      <c r="F391" t="s">
        <v>106</v>
      </c>
      <c r="G391">
        <v>3400</v>
      </c>
      <c r="H391">
        <v>502</v>
      </c>
      <c r="I391" t="s">
        <v>313</v>
      </c>
      <c r="J391" t="s">
        <v>35</v>
      </c>
      <c r="K391" t="s">
        <v>44</v>
      </c>
      <c r="L391" t="s">
        <v>108</v>
      </c>
      <c r="M391">
        <v>800</v>
      </c>
      <c r="N391">
        <v>950</v>
      </c>
      <c r="O391" t="s">
        <v>49</v>
      </c>
      <c r="P391">
        <v>718</v>
      </c>
      <c r="Q391" t="s">
        <v>51</v>
      </c>
      <c r="R391">
        <v>1</v>
      </c>
      <c r="S391" s="1">
        <v>42966</v>
      </c>
      <c r="T391" s="1">
        <v>43091</v>
      </c>
      <c r="U391" t="s">
        <v>555</v>
      </c>
      <c r="V391" t="s">
        <v>39</v>
      </c>
      <c r="W391">
        <v>61</v>
      </c>
      <c r="X391">
        <v>21</v>
      </c>
      <c r="Y391">
        <v>200</v>
      </c>
      <c r="Z391">
        <v>10.5</v>
      </c>
      <c r="AD391">
        <v>0</v>
      </c>
      <c r="AE391">
        <v>10.5</v>
      </c>
      <c r="AF391">
        <v>0</v>
      </c>
      <c r="AG391">
        <v>0</v>
      </c>
      <c r="AH391">
        <v>3.7869999999999999</v>
      </c>
      <c r="AI391">
        <v>3.7869999999999999</v>
      </c>
      <c r="AJ391">
        <v>0.4</v>
      </c>
      <c r="AK391" t="s">
        <v>885</v>
      </c>
      <c r="AL391" t="s">
        <v>1624</v>
      </c>
      <c r="AN391">
        <v>170</v>
      </c>
      <c r="AO391">
        <f>Source1718[[#This Row],[TotalFTES]]*525/Source1718[[#This Row],[TotalScheduledHours]]</f>
        <v>11.69514705882353</v>
      </c>
    </row>
    <row r="392" spans="1:41" x14ac:dyDescent="0.25">
      <c r="A392" t="s">
        <v>1769</v>
      </c>
      <c r="B392" t="s">
        <v>32</v>
      </c>
      <c r="C392" t="s">
        <v>92</v>
      </c>
      <c r="D392" t="s">
        <v>93</v>
      </c>
      <c r="E392">
        <v>80176</v>
      </c>
      <c r="F392" t="s">
        <v>106</v>
      </c>
      <c r="G392">
        <v>3400</v>
      </c>
      <c r="H392">
        <v>503</v>
      </c>
      <c r="I392" t="s">
        <v>313</v>
      </c>
      <c r="J392" t="s">
        <v>35</v>
      </c>
      <c r="K392" t="s">
        <v>44</v>
      </c>
      <c r="L392" t="s">
        <v>108</v>
      </c>
      <c r="M392">
        <v>1000</v>
      </c>
      <c r="N392">
        <v>1150</v>
      </c>
      <c r="O392" t="s">
        <v>49</v>
      </c>
      <c r="P392">
        <v>818</v>
      </c>
      <c r="Q392" t="s">
        <v>51</v>
      </c>
      <c r="R392">
        <v>1</v>
      </c>
      <c r="S392" s="1">
        <v>42966</v>
      </c>
      <c r="T392" s="1">
        <v>43091</v>
      </c>
      <c r="U392" t="s">
        <v>489</v>
      </c>
      <c r="V392" t="s">
        <v>39</v>
      </c>
      <c r="W392">
        <v>90</v>
      </c>
      <c r="X392">
        <v>43</v>
      </c>
      <c r="Y392">
        <v>200</v>
      </c>
      <c r="Z392">
        <v>21.5</v>
      </c>
      <c r="AD392">
        <v>0</v>
      </c>
      <c r="AE392">
        <v>21.5</v>
      </c>
      <c r="AF392">
        <v>0</v>
      </c>
      <c r="AG392">
        <v>0</v>
      </c>
      <c r="AH392">
        <v>7.4169999999999998</v>
      </c>
      <c r="AI392">
        <v>7.4169999999999998</v>
      </c>
      <c r="AJ392">
        <v>0.4</v>
      </c>
      <c r="AK392" t="s">
        <v>883</v>
      </c>
      <c r="AL392" t="s">
        <v>1057</v>
      </c>
      <c r="AN392">
        <v>170</v>
      </c>
      <c r="AO392">
        <f>Source1718[[#This Row],[TotalFTES]]*525/Source1718[[#This Row],[TotalScheduledHours]]</f>
        <v>22.905441176470585</v>
      </c>
    </row>
    <row r="393" spans="1:41" x14ac:dyDescent="0.25">
      <c r="A393" t="s">
        <v>1769</v>
      </c>
      <c r="B393" t="s">
        <v>32</v>
      </c>
      <c r="C393" t="s">
        <v>92</v>
      </c>
      <c r="D393" t="s">
        <v>93</v>
      </c>
      <c r="E393">
        <v>80177</v>
      </c>
      <c r="F393" t="s">
        <v>106</v>
      </c>
      <c r="G393">
        <v>3400</v>
      </c>
      <c r="H393">
        <v>504</v>
      </c>
      <c r="I393" t="s">
        <v>313</v>
      </c>
      <c r="J393" t="s">
        <v>35</v>
      </c>
      <c r="K393" t="s">
        <v>44</v>
      </c>
      <c r="L393" t="s">
        <v>108</v>
      </c>
      <c r="M393">
        <v>1000</v>
      </c>
      <c r="N393">
        <v>1150</v>
      </c>
      <c r="O393" t="s">
        <v>49</v>
      </c>
      <c r="P393">
        <v>418</v>
      </c>
      <c r="Q393" t="s">
        <v>51</v>
      </c>
      <c r="R393">
        <v>1</v>
      </c>
      <c r="S393" s="1">
        <v>42966</v>
      </c>
      <c r="T393" s="1">
        <v>43091</v>
      </c>
      <c r="U393" t="s">
        <v>467</v>
      </c>
      <c r="V393" t="s">
        <v>39</v>
      </c>
      <c r="W393">
        <v>113</v>
      </c>
      <c r="X393">
        <v>55</v>
      </c>
      <c r="Y393">
        <v>200</v>
      </c>
      <c r="Z393">
        <v>27.5</v>
      </c>
      <c r="AD393">
        <v>0</v>
      </c>
      <c r="AE393">
        <v>27.5</v>
      </c>
      <c r="AF393">
        <v>0</v>
      </c>
      <c r="AG393">
        <v>0</v>
      </c>
      <c r="AH393">
        <v>9.5050000000000008</v>
      </c>
      <c r="AI393">
        <v>9.5050000000000008</v>
      </c>
      <c r="AJ393">
        <v>0.4</v>
      </c>
      <c r="AK393" t="s">
        <v>883</v>
      </c>
      <c r="AL393" t="s">
        <v>1085</v>
      </c>
      <c r="AN393">
        <v>170</v>
      </c>
      <c r="AO393">
        <f>Source1718[[#This Row],[TotalFTES]]*525/Source1718[[#This Row],[TotalScheduledHours]]</f>
        <v>29.353676470588237</v>
      </c>
    </row>
    <row r="394" spans="1:41" x14ac:dyDescent="0.25">
      <c r="A394" t="s">
        <v>1769</v>
      </c>
      <c r="B394" t="s">
        <v>32</v>
      </c>
      <c r="C394" t="s">
        <v>92</v>
      </c>
      <c r="D394" t="s">
        <v>93</v>
      </c>
      <c r="E394">
        <v>80178</v>
      </c>
      <c r="F394" t="s">
        <v>106</v>
      </c>
      <c r="G394">
        <v>3400</v>
      </c>
      <c r="H394">
        <v>506</v>
      </c>
      <c r="I394" t="s">
        <v>313</v>
      </c>
      <c r="J394" t="s">
        <v>35</v>
      </c>
      <c r="K394" t="s">
        <v>44</v>
      </c>
      <c r="L394" t="s">
        <v>108</v>
      </c>
      <c r="M394">
        <v>1200</v>
      </c>
      <c r="N394">
        <v>1350</v>
      </c>
      <c r="O394" t="s">
        <v>49</v>
      </c>
      <c r="P394">
        <v>419</v>
      </c>
      <c r="Q394" t="s">
        <v>51</v>
      </c>
      <c r="R394">
        <v>1</v>
      </c>
      <c r="S394" s="1">
        <v>42966</v>
      </c>
      <c r="T394" s="1">
        <v>43091</v>
      </c>
      <c r="U394" t="s">
        <v>554</v>
      </c>
      <c r="V394" t="s">
        <v>39</v>
      </c>
      <c r="W394">
        <v>109</v>
      </c>
      <c r="X394">
        <v>45</v>
      </c>
      <c r="Y394">
        <v>200</v>
      </c>
      <c r="Z394">
        <v>22.5</v>
      </c>
      <c r="AD394">
        <v>0</v>
      </c>
      <c r="AE394">
        <v>22.5</v>
      </c>
      <c r="AF394">
        <v>0</v>
      </c>
      <c r="AG394">
        <v>0</v>
      </c>
      <c r="AH394">
        <v>7.6420000000000003</v>
      </c>
      <c r="AI394">
        <v>7.6420000000000003</v>
      </c>
      <c r="AJ394">
        <v>0.4</v>
      </c>
      <c r="AK394" t="s">
        <v>760</v>
      </c>
      <c r="AL394" t="s">
        <v>976</v>
      </c>
      <c r="AN394">
        <v>170</v>
      </c>
      <c r="AO394">
        <f>Source1718[[#This Row],[TotalFTES]]*525/Source1718[[#This Row],[TotalScheduledHours]]</f>
        <v>23.60029411764706</v>
      </c>
    </row>
    <row r="395" spans="1:41" x14ac:dyDescent="0.25">
      <c r="A395" t="s">
        <v>1769</v>
      </c>
      <c r="B395" t="s">
        <v>32</v>
      </c>
      <c r="C395" t="s">
        <v>92</v>
      </c>
      <c r="D395" t="s">
        <v>93</v>
      </c>
      <c r="E395">
        <v>80893</v>
      </c>
      <c r="F395" t="s">
        <v>106</v>
      </c>
      <c r="G395">
        <v>3400</v>
      </c>
      <c r="H395">
        <v>507</v>
      </c>
      <c r="I395" t="s">
        <v>313</v>
      </c>
      <c r="J395" t="s">
        <v>35</v>
      </c>
      <c r="K395" t="s">
        <v>44</v>
      </c>
      <c r="L395" t="s">
        <v>45</v>
      </c>
      <c r="M395">
        <v>1400</v>
      </c>
      <c r="N395">
        <v>1615</v>
      </c>
      <c r="O395" t="s">
        <v>49</v>
      </c>
      <c r="P395">
        <v>418</v>
      </c>
      <c r="Q395" t="s">
        <v>51</v>
      </c>
      <c r="R395">
        <v>1</v>
      </c>
      <c r="S395" s="1">
        <v>42966</v>
      </c>
      <c r="T395" s="1">
        <v>43091</v>
      </c>
      <c r="U395" t="s">
        <v>736</v>
      </c>
      <c r="V395" t="s">
        <v>39</v>
      </c>
      <c r="W395">
        <v>94</v>
      </c>
      <c r="X395">
        <v>91</v>
      </c>
      <c r="Y395">
        <v>200</v>
      </c>
      <c r="Z395">
        <v>45.5</v>
      </c>
      <c r="AD395">
        <v>0</v>
      </c>
      <c r="AE395">
        <v>45.5</v>
      </c>
      <c r="AF395">
        <v>0</v>
      </c>
      <c r="AG395">
        <v>0</v>
      </c>
      <c r="AH395">
        <v>6.6379999999999999</v>
      </c>
      <c r="AI395">
        <v>6.6379999999999999</v>
      </c>
      <c r="AJ395">
        <v>0.4</v>
      </c>
      <c r="AK395" t="s">
        <v>1034</v>
      </c>
      <c r="AL395" t="s">
        <v>1085</v>
      </c>
      <c r="AN395">
        <v>172.5</v>
      </c>
      <c r="AO395">
        <f>Source1718[[#This Row],[TotalFTES]]*525/Source1718[[#This Row],[TotalScheduledHours]]</f>
        <v>20.202608695652174</v>
      </c>
    </row>
    <row r="396" spans="1:41" x14ac:dyDescent="0.25">
      <c r="A396" t="s">
        <v>1769</v>
      </c>
      <c r="B396" t="s">
        <v>32</v>
      </c>
      <c r="C396" t="s">
        <v>92</v>
      </c>
      <c r="D396" t="s">
        <v>93</v>
      </c>
      <c r="E396">
        <v>82111</v>
      </c>
      <c r="F396" t="s">
        <v>106</v>
      </c>
      <c r="G396">
        <v>3400</v>
      </c>
      <c r="H396">
        <v>508</v>
      </c>
      <c r="I396" t="s">
        <v>313</v>
      </c>
      <c r="J396" t="s">
        <v>76</v>
      </c>
      <c r="K396" t="s">
        <v>44</v>
      </c>
      <c r="L396" t="s">
        <v>45</v>
      </c>
      <c r="M396">
        <v>1630</v>
      </c>
      <c r="N396">
        <v>1845</v>
      </c>
      <c r="O396" t="s">
        <v>49</v>
      </c>
      <c r="P396">
        <v>618</v>
      </c>
      <c r="Q396" t="s">
        <v>51</v>
      </c>
      <c r="R396">
        <v>1</v>
      </c>
      <c r="S396" s="1">
        <v>42966</v>
      </c>
      <c r="T396" s="1">
        <v>43091</v>
      </c>
      <c r="U396" t="s">
        <v>919</v>
      </c>
      <c r="V396" t="s">
        <v>39</v>
      </c>
      <c r="W396">
        <v>68</v>
      </c>
      <c r="X396">
        <v>37</v>
      </c>
      <c r="Y396">
        <v>200</v>
      </c>
      <c r="Z396">
        <v>18.5</v>
      </c>
      <c r="AD396">
        <v>0</v>
      </c>
      <c r="AE396">
        <v>18.5</v>
      </c>
      <c r="AF396">
        <v>0</v>
      </c>
      <c r="AG396">
        <v>0</v>
      </c>
      <c r="AH396">
        <v>4.4429999999999996</v>
      </c>
      <c r="AI396">
        <v>4.4429999999999996</v>
      </c>
      <c r="AJ396">
        <v>0.4</v>
      </c>
      <c r="AK396" t="s">
        <v>1010</v>
      </c>
      <c r="AL396" t="s">
        <v>975</v>
      </c>
      <c r="AN396">
        <v>172.5</v>
      </c>
      <c r="AO396">
        <f>Source1718[[#This Row],[TotalFTES]]*525/Source1718[[#This Row],[TotalScheduledHours]]</f>
        <v>13.522173913043478</v>
      </c>
    </row>
    <row r="397" spans="1:41" x14ac:dyDescent="0.25">
      <c r="A397" t="s">
        <v>1769</v>
      </c>
      <c r="B397" t="s">
        <v>32</v>
      </c>
      <c r="C397" t="s">
        <v>92</v>
      </c>
      <c r="D397" t="s">
        <v>93</v>
      </c>
      <c r="E397">
        <v>80209</v>
      </c>
      <c r="F397" t="s">
        <v>106</v>
      </c>
      <c r="G397">
        <v>3400</v>
      </c>
      <c r="H397">
        <v>701</v>
      </c>
      <c r="I397" t="s">
        <v>313</v>
      </c>
      <c r="J397" t="s">
        <v>35</v>
      </c>
      <c r="K397" t="s">
        <v>44</v>
      </c>
      <c r="L397" t="s">
        <v>480</v>
      </c>
      <c r="M397" t="s">
        <v>1143</v>
      </c>
      <c r="N397" t="s">
        <v>481</v>
      </c>
      <c r="O397" t="s">
        <v>494</v>
      </c>
      <c r="P397" t="s">
        <v>1144</v>
      </c>
      <c r="Q397" t="s">
        <v>65</v>
      </c>
      <c r="R397">
        <v>1</v>
      </c>
      <c r="S397" s="1">
        <v>42966</v>
      </c>
      <c r="T397" s="1">
        <v>43091</v>
      </c>
      <c r="U397" t="s">
        <v>1625</v>
      </c>
      <c r="V397" t="s">
        <v>39</v>
      </c>
      <c r="W397">
        <v>125</v>
      </c>
      <c r="X397">
        <v>73</v>
      </c>
      <c r="Y397">
        <v>400</v>
      </c>
      <c r="Z397">
        <v>18.25</v>
      </c>
      <c r="AD397">
        <v>0</v>
      </c>
      <c r="AE397">
        <v>18.25</v>
      </c>
      <c r="AF397">
        <v>0</v>
      </c>
      <c r="AG397">
        <v>0</v>
      </c>
      <c r="AH397">
        <v>8.5069999999999997</v>
      </c>
      <c r="AI397">
        <v>8.5069999999999997</v>
      </c>
      <c r="AJ397">
        <v>0.4</v>
      </c>
      <c r="AK397" t="s">
        <v>1146</v>
      </c>
      <c r="AL397" t="s">
        <v>1147</v>
      </c>
      <c r="AN397">
        <v>340</v>
      </c>
      <c r="AO397">
        <f>Source1718[[#This Row],[TotalFTES]]*525/Source1718[[#This Row],[TotalScheduledHours]]</f>
        <v>13.135808823529413</v>
      </c>
    </row>
    <row r="398" spans="1:41" x14ac:dyDescent="0.25">
      <c r="A398" t="s">
        <v>1769</v>
      </c>
      <c r="B398" t="s">
        <v>32</v>
      </c>
      <c r="C398" t="s">
        <v>92</v>
      </c>
      <c r="D398" t="s">
        <v>93</v>
      </c>
      <c r="E398">
        <v>80962</v>
      </c>
      <c r="F398" t="s">
        <v>106</v>
      </c>
      <c r="G398">
        <v>3400</v>
      </c>
      <c r="H398">
        <v>702</v>
      </c>
      <c r="I398" t="s">
        <v>313</v>
      </c>
      <c r="J398" t="s">
        <v>35</v>
      </c>
      <c r="K398" t="s">
        <v>44</v>
      </c>
      <c r="L398" t="s">
        <v>108</v>
      </c>
      <c r="M398">
        <v>1030</v>
      </c>
      <c r="N398">
        <v>1220</v>
      </c>
      <c r="O398" t="s">
        <v>64</v>
      </c>
      <c r="P398">
        <v>370</v>
      </c>
      <c r="Q398" t="s">
        <v>65</v>
      </c>
      <c r="R398">
        <v>1</v>
      </c>
      <c r="S398" s="1">
        <v>42966</v>
      </c>
      <c r="T398" s="1">
        <v>43091</v>
      </c>
      <c r="U398" t="s">
        <v>615</v>
      </c>
      <c r="V398" t="s">
        <v>39</v>
      </c>
      <c r="W398">
        <v>122</v>
      </c>
      <c r="X398">
        <v>81</v>
      </c>
      <c r="Y398">
        <v>400</v>
      </c>
      <c r="Z398">
        <v>20.25</v>
      </c>
      <c r="AD398">
        <v>0</v>
      </c>
      <c r="AE398">
        <v>20.25</v>
      </c>
      <c r="AF398">
        <v>0</v>
      </c>
      <c r="AG398">
        <v>0</v>
      </c>
      <c r="AH398">
        <v>7.09</v>
      </c>
      <c r="AI398">
        <v>7.09</v>
      </c>
      <c r="AJ398">
        <v>0.4</v>
      </c>
      <c r="AK398" t="s">
        <v>988</v>
      </c>
      <c r="AL398" t="s">
        <v>989</v>
      </c>
      <c r="AN398">
        <v>170</v>
      </c>
      <c r="AO398">
        <f>Source1718[[#This Row],[TotalFTES]]*525/Source1718[[#This Row],[TotalScheduledHours]]</f>
        <v>21.895588235294117</v>
      </c>
    </row>
    <row r="399" spans="1:41" x14ac:dyDescent="0.25">
      <c r="A399" t="s">
        <v>1769</v>
      </c>
      <c r="B399" t="s">
        <v>32</v>
      </c>
      <c r="C399" t="s">
        <v>92</v>
      </c>
      <c r="D399" t="s">
        <v>93</v>
      </c>
      <c r="E399">
        <v>81000</v>
      </c>
      <c r="F399" t="s">
        <v>106</v>
      </c>
      <c r="G399">
        <v>3400</v>
      </c>
      <c r="H399">
        <v>705</v>
      </c>
      <c r="I399" t="s">
        <v>313</v>
      </c>
      <c r="J399" t="s">
        <v>76</v>
      </c>
      <c r="K399" t="s">
        <v>44</v>
      </c>
      <c r="L399" t="s">
        <v>45</v>
      </c>
      <c r="M399">
        <v>1900</v>
      </c>
      <c r="N399">
        <v>2115</v>
      </c>
      <c r="O399" t="s">
        <v>64</v>
      </c>
      <c r="P399">
        <v>321</v>
      </c>
      <c r="Q399" t="s">
        <v>65</v>
      </c>
      <c r="R399">
        <v>1</v>
      </c>
      <c r="S399" s="1">
        <v>42966</v>
      </c>
      <c r="T399" s="1">
        <v>43091</v>
      </c>
      <c r="U399" t="s">
        <v>557</v>
      </c>
      <c r="V399" t="s">
        <v>39</v>
      </c>
      <c r="W399">
        <v>82</v>
      </c>
      <c r="X399">
        <v>76</v>
      </c>
      <c r="Y399">
        <v>400</v>
      </c>
      <c r="Z399">
        <v>19</v>
      </c>
      <c r="AD399">
        <v>0</v>
      </c>
      <c r="AE399">
        <v>19</v>
      </c>
      <c r="AF399">
        <v>0</v>
      </c>
      <c r="AG399">
        <v>0</v>
      </c>
      <c r="AH399">
        <v>6.6879999999999997</v>
      </c>
      <c r="AI399">
        <v>6.6879999999999997</v>
      </c>
      <c r="AJ399">
        <v>0.4</v>
      </c>
      <c r="AK399" t="s">
        <v>905</v>
      </c>
      <c r="AL399" t="s">
        <v>1014</v>
      </c>
      <c r="AN399">
        <v>172.5</v>
      </c>
      <c r="AO399">
        <f>Source1718[[#This Row],[TotalFTES]]*525/Source1718[[#This Row],[TotalScheduledHours]]</f>
        <v>20.35478260869565</v>
      </c>
    </row>
    <row r="400" spans="1:41" x14ac:dyDescent="0.25">
      <c r="A400" t="s">
        <v>1769</v>
      </c>
      <c r="B400" t="s">
        <v>32</v>
      </c>
      <c r="C400" t="s">
        <v>92</v>
      </c>
      <c r="D400" t="s">
        <v>93</v>
      </c>
      <c r="E400">
        <v>81001</v>
      </c>
      <c r="F400" t="s">
        <v>106</v>
      </c>
      <c r="G400">
        <v>3400</v>
      </c>
      <c r="H400">
        <v>706</v>
      </c>
      <c r="I400" t="s">
        <v>313</v>
      </c>
      <c r="J400" t="s">
        <v>76</v>
      </c>
      <c r="K400" t="s">
        <v>44</v>
      </c>
      <c r="L400" t="s">
        <v>45</v>
      </c>
      <c r="M400">
        <v>1900</v>
      </c>
      <c r="N400">
        <v>2115</v>
      </c>
      <c r="O400" t="s">
        <v>64</v>
      </c>
      <c r="P400">
        <v>370</v>
      </c>
      <c r="Q400" t="s">
        <v>65</v>
      </c>
      <c r="R400">
        <v>1</v>
      </c>
      <c r="S400" s="1">
        <v>42966</v>
      </c>
      <c r="T400" s="1">
        <v>43091</v>
      </c>
      <c r="U400" t="s">
        <v>498</v>
      </c>
      <c r="V400" t="s">
        <v>39</v>
      </c>
      <c r="W400">
        <v>67</v>
      </c>
      <c r="X400">
        <v>49</v>
      </c>
      <c r="Y400">
        <v>400</v>
      </c>
      <c r="Z400">
        <v>12.25</v>
      </c>
      <c r="AD400">
        <v>0</v>
      </c>
      <c r="AE400">
        <v>12.25</v>
      </c>
      <c r="AF400">
        <v>0</v>
      </c>
      <c r="AG400">
        <v>0</v>
      </c>
      <c r="AH400">
        <v>4.3049999999999997</v>
      </c>
      <c r="AI400">
        <v>4.3049999999999997</v>
      </c>
      <c r="AJ400">
        <v>0.4</v>
      </c>
      <c r="AK400" t="s">
        <v>905</v>
      </c>
      <c r="AL400" t="s">
        <v>989</v>
      </c>
      <c r="AN400">
        <v>172.5</v>
      </c>
      <c r="AO400">
        <f>Source1718[[#This Row],[TotalFTES]]*525/Source1718[[#This Row],[TotalScheduledHours]]</f>
        <v>13.102173913043478</v>
      </c>
    </row>
    <row r="401" spans="1:41" x14ac:dyDescent="0.25">
      <c r="A401" t="s">
        <v>1769</v>
      </c>
      <c r="B401" t="s">
        <v>32</v>
      </c>
      <c r="C401" t="s">
        <v>92</v>
      </c>
      <c r="D401" t="s">
        <v>93</v>
      </c>
      <c r="E401">
        <v>80687</v>
      </c>
      <c r="F401" t="s">
        <v>106</v>
      </c>
      <c r="G401">
        <v>3405</v>
      </c>
      <c r="H401">
        <v>702</v>
      </c>
      <c r="I401" t="s">
        <v>547</v>
      </c>
      <c r="J401" t="s">
        <v>73</v>
      </c>
      <c r="K401" t="s">
        <v>44</v>
      </c>
      <c r="L401" t="s">
        <v>74</v>
      </c>
      <c r="M401">
        <v>900</v>
      </c>
      <c r="N401">
        <v>1350</v>
      </c>
      <c r="O401" t="s">
        <v>64</v>
      </c>
      <c r="P401">
        <v>301</v>
      </c>
      <c r="Q401" t="s">
        <v>65</v>
      </c>
      <c r="R401">
        <v>1</v>
      </c>
      <c r="S401" s="1">
        <v>42966</v>
      </c>
      <c r="T401" s="1">
        <v>43091</v>
      </c>
      <c r="U401" t="s">
        <v>524</v>
      </c>
      <c r="V401" t="s">
        <v>39</v>
      </c>
      <c r="W401">
        <v>126</v>
      </c>
      <c r="X401">
        <v>116</v>
      </c>
      <c r="Y401">
        <v>400</v>
      </c>
      <c r="Z401">
        <v>29</v>
      </c>
      <c r="AD401">
        <v>0</v>
      </c>
      <c r="AE401">
        <v>29</v>
      </c>
      <c r="AF401">
        <v>0</v>
      </c>
      <c r="AG401">
        <v>0</v>
      </c>
      <c r="AH401">
        <v>4.476</v>
      </c>
      <c r="AI401">
        <v>4.476</v>
      </c>
      <c r="AJ401">
        <v>0.2</v>
      </c>
      <c r="AK401" t="s">
        <v>826</v>
      </c>
      <c r="AL401" t="s">
        <v>1061</v>
      </c>
      <c r="AN401">
        <v>80</v>
      </c>
      <c r="AO401">
        <f>Source1718[[#This Row],[TotalFTES]]*525/Source1718[[#This Row],[TotalScheduledHours]]</f>
        <v>29.373750000000001</v>
      </c>
    </row>
    <row r="402" spans="1:41" x14ac:dyDescent="0.25">
      <c r="A402" t="s">
        <v>1769</v>
      </c>
      <c r="B402" t="s">
        <v>32</v>
      </c>
      <c r="C402" t="s">
        <v>92</v>
      </c>
      <c r="D402" t="s">
        <v>93</v>
      </c>
      <c r="E402">
        <v>80331</v>
      </c>
      <c r="F402" t="s">
        <v>106</v>
      </c>
      <c r="G402">
        <v>3500</v>
      </c>
      <c r="H402">
        <v>202</v>
      </c>
      <c r="I402" t="s">
        <v>314</v>
      </c>
      <c r="J402" t="s">
        <v>35</v>
      </c>
      <c r="K402" t="s">
        <v>44</v>
      </c>
      <c r="L402" t="s">
        <v>108</v>
      </c>
      <c r="M402">
        <v>1015</v>
      </c>
      <c r="N402">
        <v>1205</v>
      </c>
      <c r="O402" t="s">
        <v>46</v>
      </c>
      <c r="P402">
        <v>333</v>
      </c>
      <c r="Q402" t="s">
        <v>47</v>
      </c>
      <c r="R402">
        <v>1</v>
      </c>
      <c r="S402" s="1">
        <v>42966</v>
      </c>
      <c r="T402" s="1">
        <v>43091</v>
      </c>
      <c r="U402" t="s">
        <v>435</v>
      </c>
      <c r="V402" t="s">
        <v>39</v>
      </c>
      <c r="W402">
        <v>94</v>
      </c>
      <c r="X402">
        <v>56</v>
      </c>
      <c r="Y402">
        <v>300</v>
      </c>
      <c r="Z402">
        <v>18.666699999999999</v>
      </c>
      <c r="AD402">
        <v>0</v>
      </c>
      <c r="AE402">
        <v>18.666699999999999</v>
      </c>
      <c r="AF402">
        <v>0</v>
      </c>
      <c r="AG402">
        <v>0</v>
      </c>
      <c r="AH402">
        <v>9.5920000000000005</v>
      </c>
      <c r="AI402">
        <v>9.5920000000000005</v>
      </c>
      <c r="AJ402">
        <v>0.4</v>
      </c>
      <c r="AK402" t="s">
        <v>978</v>
      </c>
      <c r="AL402" t="s">
        <v>1080</v>
      </c>
      <c r="AN402">
        <v>170</v>
      </c>
      <c r="AO402">
        <f>Source1718[[#This Row],[TotalFTES]]*525/Source1718[[#This Row],[TotalScheduledHours]]</f>
        <v>29.622352941176473</v>
      </c>
    </row>
    <row r="403" spans="1:41" x14ac:dyDescent="0.25">
      <c r="A403" t="s">
        <v>1769</v>
      </c>
      <c r="B403" t="s">
        <v>32</v>
      </c>
      <c r="C403" t="s">
        <v>92</v>
      </c>
      <c r="D403" t="s">
        <v>93</v>
      </c>
      <c r="E403">
        <v>80155</v>
      </c>
      <c r="F403" t="s">
        <v>106</v>
      </c>
      <c r="G403">
        <v>3500</v>
      </c>
      <c r="H403">
        <v>403</v>
      </c>
      <c r="I403" t="s">
        <v>314</v>
      </c>
      <c r="J403" t="s">
        <v>35</v>
      </c>
      <c r="K403" t="s">
        <v>44</v>
      </c>
      <c r="L403" t="s">
        <v>108</v>
      </c>
      <c r="M403">
        <v>820</v>
      </c>
      <c r="N403">
        <v>1010</v>
      </c>
      <c r="O403" t="s">
        <v>55</v>
      </c>
      <c r="P403">
        <v>805</v>
      </c>
      <c r="Q403" t="s">
        <v>56</v>
      </c>
      <c r="R403">
        <v>1</v>
      </c>
      <c r="S403" s="1">
        <v>42966</v>
      </c>
      <c r="T403" s="1">
        <v>43091</v>
      </c>
      <c r="U403" t="s">
        <v>477</v>
      </c>
      <c r="V403" t="s">
        <v>39</v>
      </c>
      <c r="W403">
        <v>83</v>
      </c>
      <c r="X403">
        <v>25</v>
      </c>
      <c r="Y403">
        <v>800</v>
      </c>
      <c r="Z403">
        <v>3.125</v>
      </c>
      <c r="AD403">
        <v>0</v>
      </c>
      <c r="AE403">
        <v>3.125</v>
      </c>
      <c r="AF403">
        <v>0</v>
      </c>
      <c r="AG403">
        <v>0</v>
      </c>
      <c r="AH403">
        <v>5.3869999999999996</v>
      </c>
      <c r="AI403">
        <v>5.3869999999999996</v>
      </c>
      <c r="AJ403">
        <v>0.4</v>
      </c>
      <c r="AK403" t="s">
        <v>897</v>
      </c>
      <c r="AL403" t="s">
        <v>1549</v>
      </c>
      <c r="AN403">
        <v>170</v>
      </c>
      <c r="AO403">
        <f>Source1718[[#This Row],[TotalFTES]]*525/Source1718[[#This Row],[TotalScheduledHours]]</f>
        <v>16.636323529411762</v>
      </c>
    </row>
    <row r="404" spans="1:41" x14ac:dyDescent="0.25">
      <c r="A404" t="s">
        <v>1769</v>
      </c>
      <c r="B404" t="s">
        <v>32</v>
      </c>
      <c r="C404" t="s">
        <v>92</v>
      </c>
      <c r="D404" t="s">
        <v>93</v>
      </c>
      <c r="E404">
        <v>80156</v>
      </c>
      <c r="F404" t="s">
        <v>106</v>
      </c>
      <c r="G404">
        <v>3500</v>
      </c>
      <c r="H404">
        <v>405</v>
      </c>
      <c r="I404" t="s">
        <v>314</v>
      </c>
      <c r="J404" t="s">
        <v>35</v>
      </c>
      <c r="K404" t="s">
        <v>44</v>
      </c>
      <c r="L404" t="s">
        <v>108</v>
      </c>
      <c r="M404">
        <v>1020</v>
      </c>
      <c r="N404">
        <v>1210</v>
      </c>
      <c r="O404" t="s">
        <v>55</v>
      </c>
      <c r="P404">
        <v>801</v>
      </c>
      <c r="Q404" t="s">
        <v>56</v>
      </c>
      <c r="R404">
        <v>1</v>
      </c>
      <c r="S404" s="1">
        <v>42966</v>
      </c>
      <c r="T404" s="1">
        <v>43091</v>
      </c>
      <c r="U404" t="s">
        <v>463</v>
      </c>
      <c r="V404" t="s">
        <v>39</v>
      </c>
      <c r="W404">
        <v>117</v>
      </c>
      <c r="X404">
        <v>60</v>
      </c>
      <c r="Y404">
        <v>600</v>
      </c>
      <c r="Z404">
        <v>10</v>
      </c>
      <c r="AD404">
        <v>0</v>
      </c>
      <c r="AE404">
        <v>10</v>
      </c>
      <c r="AF404">
        <v>0</v>
      </c>
      <c r="AG404">
        <v>0</v>
      </c>
      <c r="AH404">
        <v>11.897</v>
      </c>
      <c r="AI404">
        <v>11.897</v>
      </c>
      <c r="AJ404">
        <v>0.4</v>
      </c>
      <c r="AK404" t="s">
        <v>899</v>
      </c>
      <c r="AL404" t="s">
        <v>1547</v>
      </c>
      <c r="AN404">
        <v>170</v>
      </c>
      <c r="AO404">
        <f>Source1718[[#This Row],[TotalFTES]]*525/Source1718[[#This Row],[TotalScheduledHours]]</f>
        <v>36.740735294117648</v>
      </c>
    </row>
    <row r="405" spans="1:41" x14ac:dyDescent="0.25">
      <c r="A405" t="s">
        <v>1769</v>
      </c>
      <c r="B405" t="s">
        <v>32</v>
      </c>
      <c r="C405" t="s">
        <v>92</v>
      </c>
      <c r="D405" t="s">
        <v>93</v>
      </c>
      <c r="E405">
        <v>80179</v>
      </c>
      <c r="F405" t="s">
        <v>106</v>
      </c>
      <c r="G405">
        <v>3500</v>
      </c>
      <c r="H405">
        <v>501</v>
      </c>
      <c r="I405" t="s">
        <v>314</v>
      </c>
      <c r="J405" t="s">
        <v>35</v>
      </c>
      <c r="K405" t="s">
        <v>44</v>
      </c>
      <c r="L405" t="s">
        <v>108</v>
      </c>
      <c r="M405">
        <v>800</v>
      </c>
      <c r="N405">
        <v>950</v>
      </c>
      <c r="O405" t="s">
        <v>49</v>
      </c>
      <c r="P405">
        <v>319</v>
      </c>
      <c r="Q405" t="s">
        <v>51</v>
      </c>
      <c r="R405">
        <v>1</v>
      </c>
      <c r="S405" s="1">
        <v>42966</v>
      </c>
      <c r="T405" s="1">
        <v>43091</v>
      </c>
      <c r="U405" t="s">
        <v>451</v>
      </c>
      <c r="V405" t="s">
        <v>39</v>
      </c>
      <c r="W405">
        <v>84</v>
      </c>
      <c r="X405">
        <v>55</v>
      </c>
      <c r="Y405">
        <v>200</v>
      </c>
      <c r="Z405">
        <v>27.5</v>
      </c>
      <c r="AD405">
        <v>0</v>
      </c>
      <c r="AE405">
        <v>27.5</v>
      </c>
      <c r="AF405">
        <v>0</v>
      </c>
      <c r="AG405">
        <v>0</v>
      </c>
      <c r="AH405">
        <v>6.8529999999999998</v>
      </c>
      <c r="AI405">
        <v>6.8529999999999998</v>
      </c>
      <c r="AJ405">
        <v>0.4</v>
      </c>
      <c r="AK405" t="s">
        <v>885</v>
      </c>
      <c r="AL405" t="s">
        <v>951</v>
      </c>
      <c r="AN405">
        <v>170</v>
      </c>
      <c r="AO405">
        <f>Source1718[[#This Row],[TotalFTES]]*525/Source1718[[#This Row],[TotalScheduledHours]]</f>
        <v>21.163676470588236</v>
      </c>
    </row>
    <row r="406" spans="1:41" x14ac:dyDescent="0.25">
      <c r="A406" t="s">
        <v>1769</v>
      </c>
      <c r="B406" t="s">
        <v>32</v>
      </c>
      <c r="C406" t="s">
        <v>92</v>
      </c>
      <c r="D406" t="s">
        <v>93</v>
      </c>
      <c r="E406">
        <v>80181</v>
      </c>
      <c r="F406" t="s">
        <v>106</v>
      </c>
      <c r="G406">
        <v>3500</v>
      </c>
      <c r="H406">
        <v>503</v>
      </c>
      <c r="I406" t="s">
        <v>314</v>
      </c>
      <c r="J406" t="s">
        <v>35</v>
      </c>
      <c r="K406" t="s">
        <v>44</v>
      </c>
      <c r="L406" t="s">
        <v>108</v>
      </c>
      <c r="M406">
        <v>1000</v>
      </c>
      <c r="N406">
        <v>1150</v>
      </c>
      <c r="O406" t="s">
        <v>49</v>
      </c>
      <c r="P406">
        <v>725</v>
      </c>
      <c r="Q406" t="s">
        <v>51</v>
      </c>
      <c r="R406">
        <v>1</v>
      </c>
      <c r="S406" s="1">
        <v>42966</v>
      </c>
      <c r="T406" s="1">
        <v>43091</v>
      </c>
      <c r="U406" t="s">
        <v>455</v>
      </c>
      <c r="V406" t="s">
        <v>39</v>
      </c>
      <c r="W406">
        <v>86</v>
      </c>
      <c r="X406">
        <v>84</v>
      </c>
      <c r="Y406">
        <v>200</v>
      </c>
      <c r="Z406">
        <v>42</v>
      </c>
      <c r="AD406">
        <v>0</v>
      </c>
      <c r="AE406">
        <v>42</v>
      </c>
      <c r="AF406">
        <v>0</v>
      </c>
      <c r="AG406">
        <v>0</v>
      </c>
      <c r="AH406">
        <v>7.2380000000000004</v>
      </c>
      <c r="AI406">
        <v>7.2380000000000004</v>
      </c>
      <c r="AJ406">
        <v>0.4</v>
      </c>
      <c r="AK406" t="s">
        <v>883</v>
      </c>
      <c r="AL406" t="s">
        <v>957</v>
      </c>
      <c r="AN406">
        <v>170</v>
      </c>
      <c r="AO406">
        <f>Source1718[[#This Row],[TotalFTES]]*525/Source1718[[#This Row],[TotalScheduledHours]]</f>
        <v>22.352647058823532</v>
      </c>
    </row>
    <row r="407" spans="1:41" x14ac:dyDescent="0.25">
      <c r="A407" t="s">
        <v>1769</v>
      </c>
      <c r="B407" t="s">
        <v>32</v>
      </c>
      <c r="C407" t="s">
        <v>92</v>
      </c>
      <c r="D407" t="s">
        <v>93</v>
      </c>
      <c r="E407">
        <v>80182</v>
      </c>
      <c r="F407" t="s">
        <v>106</v>
      </c>
      <c r="G407">
        <v>3500</v>
      </c>
      <c r="H407">
        <v>504</v>
      </c>
      <c r="I407" t="s">
        <v>314</v>
      </c>
      <c r="J407" t="s">
        <v>35</v>
      </c>
      <c r="K407" t="s">
        <v>44</v>
      </c>
      <c r="L407" t="s">
        <v>108</v>
      </c>
      <c r="M407">
        <v>1000</v>
      </c>
      <c r="N407">
        <v>1150</v>
      </c>
      <c r="O407" t="s">
        <v>49</v>
      </c>
      <c r="P407">
        <v>719</v>
      </c>
      <c r="Q407" t="s">
        <v>51</v>
      </c>
      <c r="R407">
        <v>1</v>
      </c>
      <c r="S407" s="1">
        <v>42966</v>
      </c>
      <c r="T407" s="1">
        <v>43091</v>
      </c>
      <c r="U407" t="s">
        <v>457</v>
      </c>
      <c r="V407" t="s">
        <v>39</v>
      </c>
      <c r="W407">
        <v>83</v>
      </c>
      <c r="X407">
        <v>49</v>
      </c>
      <c r="Y407">
        <v>200</v>
      </c>
      <c r="Z407">
        <v>24.5</v>
      </c>
      <c r="AD407">
        <v>0</v>
      </c>
      <c r="AE407">
        <v>24.5</v>
      </c>
      <c r="AF407">
        <v>0</v>
      </c>
      <c r="AG407">
        <v>0</v>
      </c>
      <c r="AH407">
        <v>6.05</v>
      </c>
      <c r="AI407">
        <v>6.05</v>
      </c>
      <c r="AJ407">
        <v>0.4</v>
      </c>
      <c r="AK407" t="s">
        <v>883</v>
      </c>
      <c r="AL407" t="s">
        <v>963</v>
      </c>
      <c r="AN407">
        <v>170</v>
      </c>
      <c r="AO407">
        <f>Source1718[[#This Row],[TotalFTES]]*525/Source1718[[#This Row],[TotalScheduledHours]]</f>
        <v>18.683823529411764</v>
      </c>
    </row>
    <row r="408" spans="1:41" x14ac:dyDescent="0.25">
      <c r="A408" t="s">
        <v>1769</v>
      </c>
      <c r="B408" t="s">
        <v>32</v>
      </c>
      <c r="C408" t="s">
        <v>92</v>
      </c>
      <c r="D408" t="s">
        <v>93</v>
      </c>
      <c r="E408">
        <v>82626</v>
      </c>
      <c r="F408" t="s">
        <v>106</v>
      </c>
      <c r="G408">
        <v>3500</v>
      </c>
      <c r="H408">
        <v>701</v>
      </c>
      <c r="I408" t="s">
        <v>314</v>
      </c>
      <c r="J408" t="s">
        <v>35</v>
      </c>
      <c r="K408" t="s">
        <v>44</v>
      </c>
      <c r="L408" t="s">
        <v>108</v>
      </c>
      <c r="M408">
        <v>1030</v>
      </c>
      <c r="N408">
        <v>1220</v>
      </c>
      <c r="O408" t="s">
        <v>64</v>
      </c>
      <c r="P408">
        <v>322</v>
      </c>
      <c r="Q408" t="s">
        <v>65</v>
      </c>
      <c r="R408">
        <v>1</v>
      </c>
      <c r="S408" s="1">
        <v>42966</v>
      </c>
      <c r="T408" s="1">
        <v>43091</v>
      </c>
      <c r="U408" t="s">
        <v>1626</v>
      </c>
      <c r="V408" t="s">
        <v>39</v>
      </c>
      <c r="W408">
        <v>103</v>
      </c>
      <c r="X408">
        <v>52</v>
      </c>
      <c r="Y408">
        <v>400</v>
      </c>
      <c r="Z408">
        <v>13</v>
      </c>
      <c r="AD408">
        <v>0</v>
      </c>
      <c r="AE408">
        <v>13</v>
      </c>
      <c r="AF408">
        <v>0</v>
      </c>
      <c r="AG408">
        <v>0</v>
      </c>
      <c r="AH408">
        <v>7.7030000000000003</v>
      </c>
      <c r="AI408">
        <v>7.7030000000000003</v>
      </c>
      <c r="AJ408">
        <v>0.4</v>
      </c>
      <c r="AK408" t="s">
        <v>988</v>
      </c>
      <c r="AL408" t="s">
        <v>1003</v>
      </c>
      <c r="AN408">
        <v>170</v>
      </c>
      <c r="AO408">
        <f>Source1718[[#This Row],[TotalFTES]]*525/Source1718[[#This Row],[TotalScheduledHours]]</f>
        <v>23.788676470588236</v>
      </c>
    </row>
    <row r="409" spans="1:41" x14ac:dyDescent="0.25">
      <c r="A409" t="s">
        <v>1769</v>
      </c>
      <c r="B409" t="s">
        <v>32</v>
      </c>
      <c r="C409" t="s">
        <v>92</v>
      </c>
      <c r="D409" t="s">
        <v>93</v>
      </c>
      <c r="E409">
        <v>81002</v>
      </c>
      <c r="F409" t="s">
        <v>106</v>
      </c>
      <c r="G409">
        <v>3500</v>
      </c>
      <c r="H409">
        <v>702</v>
      </c>
      <c r="I409" t="s">
        <v>314</v>
      </c>
      <c r="J409" t="s">
        <v>76</v>
      </c>
      <c r="K409" t="s">
        <v>44</v>
      </c>
      <c r="L409" t="s">
        <v>45</v>
      </c>
      <c r="M409">
        <v>1900</v>
      </c>
      <c r="N409">
        <v>2115</v>
      </c>
      <c r="O409" t="s">
        <v>64</v>
      </c>
      <c r="P409">
        <v>301</v>
      </c>
      <c r="Q409" t="s">
        <v>65</v>
      </c>
      <c r="R409">
        <v>1</v>
      </c>
      <c r="S409" s="1">
        <v>42966</v>
      </c>
      <c r="T409" s="1">
        <v>43091</v>
      </c>
      <c r="U409" t="s">
        <v>524</v>
      </c>
      <c r="V409" t="s">
        <v>39</v>
      </c>
      <c r="W409">
        <v>92</v>
      </c>
      <c r="X409">
        <v>86</v>
      </c>
      <c r="Y409">
        <v>400</v>
      </c>
      <c r="Z409">
        <v>21.5</v>
      </c>
      <c r="AD409">
        <v>0</v>
      </c>
      <c r="AE409">
        <v>21.5</v>
      </c>
      <c r="AF409">
        <v>0</v>
      </c>
      <c r="AG409">
        <v>0</v>
      </c>
      <c r="AH409">
        <v>4.8579999999999997</v>
      </c>
      <c r="AI409">
        <v>4.8579999999999997</v>
      </c>
      <c r="AJ409">
        <v>0.4</v>
      </c>
      <c r="AK409" t="s">
        <v>905</v>
      </c>
      <c r="AL409" t="s">
        <v>1061</v>
      </c>
      <c r="AN409">
        <v>172.5</v>
      </c>
      <c r="AO409">
        <f>Source1718[[#This Row],[TotalFTES]]*525/Source1718[[#This Row],[TotalScheduledHours]]</f>
        <v>14.785217391304347</v>
      </c>
    </row>
    <row r="410" spans="1:41" x14ac:dyDescent="0.25">
      <c r="A410" t="s">
        <v>1769</v>
      </c>
      <c r="B410" t="s">
        <v>32</v>
      </c>
      <c r="C410" t="s">
        <v>92</v>
      </c>
      <c r="D410" t="s">
        <v>93</v>
      </c>
      <c r="E410">
        <v>83066</v>
      </c>
      <c r="F410" t="s">
        <v>106</v>
      </c>
      <c r="G410">
        <v>3550</v>
      </c>
      <c r="H410">
        <v>401</v>
      </c>
      <c r="I410" t="s">
        <v>552</v>
      </c>
      <c r="J410" t="s">
        <v>35</v>
      </c>
      <c r="K410" t="s">
        <v>44</v>
      </c>
      <c r="L410" t="s">
        <v>108</v>
      </c>
      <c r="M410">
        <v>1320</v>
      </c>
      <c r="N410">
        <v>1510</v>
      </c>
      <c r="O410" t="s">
        <v>55</v>
      </c>
      <c r="Q410" t="s">
        <v>56</v>
      </c>
      <c r="R410">
        <v>1</v>
      </c>
      <c r="S410" s="1">
        <v>42966</v>
      </c>
      <c r="T410" s="1">
        <v>43091</v>
      </c>
      <c r="U410" t="s">
        <v>416</v>
      </c>
      <c r="V410" t="s">
        <v>39</v>
      </c>
      <c r="W410">
        <v>118</v>
      </c>
      <c r="X410">
        <v>47</v>
      </c>
      <c r="Y410">
        <v>500</v>
      </c>
      <c r="Z410">
        <v>9.4</v>
      </c>
      <c r="AD410">
        <v>0</v>
      </c>
      <c r="AE410">
        <v>9.4</v>
      </c>
      <c r="AF410">
        <v>0</v>
      </c>
      <c r="AG410">
        <v>0</v>
      </c>
      <c r="AH410">
        <v>9.2530000000000001</v>
      </c>
      <c r="AI410">
        <v>9.2530000000000001</v>
      </c>
      <c r="AJ410">
        <v>0.4</v>
      </c>
      <c r="AK410" t="s">
        <v>901</v>
      </c>
      <c r="AL410" t="s">
        <v>829</v>
      </c>
      <c r="AN410">
        <v>170</v>
      </c>
      <c r="AO410">
        <f>Source1718[[#This Row],[TotalFTES]]*525/Source1718[[#This Row],[TotalScheduledHours]]</f>
        <v>28.575441176470587</v>
      </c>
    </row>
    <row r="411" spans="1:41" x14ac:dyDescent="0.25">
      <c r="A411" t="s">
        <v>1769</v>
      </c>
      <c r="B411" t="s">
        <v>32</v>
      </c>
      <c r="C411" t="s">
        <v>92</v>
      </c>
      <c r="D411" t="s">
        <v>93</v>
      </c>
      <c r="E411">
        <v>83067</v>
      </c>
      <c r="F411" t="s">
        <v>106</v>
      </c>
      <c r="G411">
        <v>3550</v>
      </c>
      <c r="H411">
        <v>402</v>
      </c>
      <c r="I411" t="s">
        <v>552</v>
      </c>
      <c r="J411" t="s">
        <v>76</v>
      </c>
      <c r="K411" t="s">
        <v>44</v>
      </c>
      <c r="L411" t="s">
        <v>45</v>
      </c>
      <c r="M411">
        <v>1835</v>
      </c>
      <c r="N411">
        <v>2050</v>
      </c>
      <c r="O411" t="s">
        <v>55</v>
      </c>
      <c r="Q411" t="s">
        <v>56</v>
      </c>
      <c r="R411">
        <v>1</v>
      </c>
      <c r="S411" s="1">
        <v>42966</v>
      </c>
      <c r="T411" s="1">
        <v>43091</v>
      </c>
      <c r="U411" t="s">
        <v>530</v>
      </c>
      <c r="V411" t="s">
        <v>39</v>
      </c>
      <c r="W411">
        <v>76</v>
      </c>
      <c r="X411">
        <v>40</v>
      </c>
      <c r="Y411">
        <v>500</v>
      </c>
      <c r="Z411">
        <v>8</v>
      </c>
      <c r="AD411">
        <v>0</v>
      </c>
      <c r="AE411">
        <v>8</v>
      </c>
      <c r="AF411">
        <v>0</v>
      </c>
      <c r="AG411">
        <v>0</v>
      </c>
      <c r="AH411">
        <v>8.2289999999999992</v>
      </c>
      <c r="AI411">
        <v>8.2289999999999992</v>
      </c>
      <c r="AJ411">
        <v>0.4</v>
      </c>
      <c r="AK411" t="s">
        <v>900</v>
      </c>
      <c r="AL411" t="s">
        <v>829</v>
      </c>
      <c r="AN411">
        <v>172.5</v>
      </c>
      <c r="AO411">
        <f>Source1718[[#This Row],[TotalFTES]]*525/Source1718[[#This Row],[TotalScheduledHours]]</f>
        <v>25.044782608695648</v>
      </c>
    </row>
    <row r="412" spans="1:41" x14ac:dyDescent="0.25">
      <c r="A412" t="s">
        <v>1769</v>
      </c>
      <c r="B412" t="s">
        <v>32</v>
      </c>
      <c r="C412" t="s">
        <v>92</v>
      </c>
      <c r="D412" t="s">
        <v>93</v>
      </c>
      <c r="E412">
        <v>82320</v>
      </c>
      <c r="F412" t="s">
        <v>106</v>
      </c>
      <c r="G412">
        <v>3560</v>
      </c>
      <c r="H412">
        <v>201</v>
      </c>
      <c r="I412" t="s">
        <v>375</v>
      </c>
      <c r="J412" t="s">
        <v>35</v>
      </c>
      <c r="K412" t="s">
        <v>44</v>
      </c>
      <c r="L412" t="s">
        <v>108</v>
      </c>
      <c r="M412">
        <v>815</v>
      </c>
      <c r="N412">
        <v>1005</v>
      </c>
      <c r="O412" t="s">
        <v>46</v>
      </c>
      <c r="P412">
        <v>317</v>
      </c>
      <c r="Q412" t="s">
        <v>47</v>
      </c>
      <c r="R412">
        <v>1</v>
      </c>
      <c r="S412" s="1">
        <v>42966</v>
      </c>
      <c r="T412" s="1">
        <v>43091</v>
      </c>
      <c r="U412" t="s">
        <v>435</v>
      </c>
      <c r="V412" t="s">
        <v>39</v>
      </c>
      <c r="W412">
        <v>86</v>
      </c>
      <c r="X412">
        <v>53</v>
      </c>
      <c r="Y412">
        <v>300</v>
      </c>
      <c r="Z412">
        <v>17.666699999999999</v>
      </c>
      <c r="AD412">
        <v>0</v>
      </c>
      <c r="AE412">
        <v>17.666699999999999</v>
      </c>
      <c r="AF412">
        <v>0</v>
      </c>
      <c r="AG412">
        <v>0</v>
      </c>
      <c r="AH412">
        <v>8.3849999999999998</v>
      </c>
      <c r="AI412">
        <v>8.3849999999999998</v>
      </c>
      <c r="AJ412">
        <v>0.4</v>
      </c>
      <c r="AK412" t="s">
        <v>992</v>
      </c>
      <c r="AL412" t="s">
        <v>931</v>
      </c>
      <c r="AN412">
        <v>170</v>
      </c>
      <c r="AO412">
        <f>Source1718[[#This Row],[TotalFTES]]*525/Source1718[[#This Row],[TotalScheduledHours]]</f>
        <v>25.89485294117647</v>
      </c>
    </row>
    <row r="413" spans="1:41" x14ac:dyDescent="0.25">
      <c r="A413" t="s">
        <v>1769</v>
      </c>
      <c r="B413" t="s">
        <v>32</v>
      </c>
      <c r="C413" t="s">
        <v>92</v>
      </c>
      <c r="D413" t="s">
        <v>93</v>
      </c>
      <c r="E413">
        <v>81254</v>
      </c>
      <c r="F413" t="s">
        <v>106</v>
      </c>
      <c r="G413">
        <v>3560</v>
      </c>
      <c r="H413">
        <v>301</v>
      </c>
      <c r="I413" t="s">
        <v>375</v>
      </c>
      <c r="J413" t="s">
        <v>35</v>
      </c>
      <c r="K413" t="s">
        <v>44</v>
      </c>
      <c r="L413" t="s">
        <v>108</v>
      </c>
      <c r="M413">
        <v>1015</v>
      </c>
      <c r="N413">
        <v>1205</v>
      </c>
      <c r="O413" t="s">
        <v>399</v>
      </c>
      <c r="P413">
        <v>206</v>
      </c>
      <c r="Q413" t="s">
        <v>97</v>
      </c>
      <c r="R413">
        <v>1</v>
      </c>
      <c r="S413" s="1">
        <v>42966</v>
      </c>
      <c r="T413" s="1">
        <v>43091</v>
      </c>
      <c r="U413" t="s">
        <v>496</v>
      </c>
      <c r="V413" t="s">
        <v>39</v>
      </c>
      <c r="W413">
        <v>116</v>
      </c>
      <c r="X413">
        <v>112</v>
      </c>
      <c r="Y413">
        <v>100</v>
      </c>
      <c r="Z413">
        <v>112</v>
      </c>
      <c r="AD413">
        <v>0</v>
      </c>
      <c r="AE413">
        <v>112</v>
      </c>
      <c r="AF413">
        <v>0</v>
      </c>
      <c r="AG413">
        <v>0</v>
      </c>
      <c r="AH413">
        <v>10.255000000000001</v>
      </c>
      <c r="AI413">
        <v>10.255000000000001</v>
      </c>
      <c r="AJ413">
        <v>0.4</v>
      </c>
      <c r="AK413" t="s">
        <v>978</v>
      </c>
      <c r="AL413" t="s">
        <v>1533</v>
      </c>
      <c r="AN413">
        <v>170</v>
      </c>
      <c r="AO413">
        <f>Source1718[[#This Row],[TotalFTES]]*525/Source1718[[#This Row],[TotalScheduledHours]]</f>
        <v>31.669852941176469</v>
      </c>
    </row>
    <row r="414" spans="1:41" x14ac:dyDescent="0.25">
      <c r="A414" t="s">
        <v>1769</v>
      </c>
      <c r="B414" t="s">
        <v>32</v>
      </c>
      <c r="C414" t="s">
        <v>92</v>
      </c>
      <c r="D414" t="s">
        <v>93</v>
      </c>
      <c r="E414">
        <v>82132</v>
      </c>
      <c r="F414" t="s">
        <v>106</v>
      </c>
      <c r="G414">
        <v>3560</v>
      </c>
      <c r="H414">
        <v>701</v>
      </c>
      <c r="I414" t="s">
        <v>375</v>
      </c>
      <c r="J414" t="s">
        <v>35</v>
      </c>
      <c r="K414" t="s">
        <v>44</v>
      </c>
      <c r="L414" t="s">
        <v>108</v>
      </c>
      <c r="M414">
        <v>830</v>
      </c>
      <c r="N414">
        <v>1020</v>
      </c>
      <c r="O414" t="s">
        <v>64</v>
      </c>
      <c r="P414">
        <v>321</v>
      </c>
      <c r="Q414" t="s">
        <v>65</v>
      </c>
      <c r="R414">
        <v>1</v>
      </c>
      <c r="S414" s="1">
        <v>42966</v>
      </c>
      <c r="T414" s="1">
        <v>43091</v>
      </c>
      <c r="U414" t="s">
        <v>546</v>
      </c>
      <c r="V414" t="s">
        <v>39</v>
      </c>
      <c r="W414">
        <v>112</v>
      </c>
      <c r="X414">
        <v>76</v>
      </c>
      <c r="Y414">
        <v>400</v>
      </c>
      <c r="Z414">
        <v>19</v>
      </c>
      <c r="AD414">
        <v>0</v>
      </c>
      <c r="AE414">
        <v>19</v>
      </c>
      <c r="AF414">
        <v>0</v>
      </c>
      <c r="AG414">
        <v>0</v>
      </c>
      <c r="AH414">
        <v>11.73</v>
      </c>
      <c r="AI414">
        <v>11.73</v>
      </c>
      <c r="AJ414">
        <v>0.4</v>
      </c>
      <c r="AK414" t="s">
        <v>990</v>
      </c>
      <c r="AL414" t="s">
        <v>1014</v>
      </c>
      <c r="AN414">
        <v>170</v>
      </c>
      <c r="AO414">
        <f>Source1718[[#This Row],[TotalFTES]]*525/Source1718[[#This Row],[TotalScheduledHours]]</f>
        <v>36.225000000000001</v>
      </c>
    </row>
    <row r="415" spans="1:41" x14ac:dyDescent="0.25">
      <c r="A415" t="s">
        <v>1769</v>
      </c>
      <c r="B415" t="s">
        <v>32</v>
      </c>
      <c r="C415" t="s">
        <v>92</v>
      </c>
      <c r="D415" t="s">
        <v>93</v>
      </c>
      <c r="E415">
        <v>81949</v>
      </c>
      <c r="F415" t="s">
        <v>106</v>
      </c>
      <c r="G415">
        <v>3560</v>
      </c>
      <c r="H415">
        <v>702</v>
      </c>
      <c r="I415" t="s">
        <v>375</v>
      </c>
      <c r="J415" t="s">
        <v>35</v>
      </c>
      <c r="K415" t="s">
        <v>44</v>
      </c>
      <c r="L415" t="s">
        <v>108</v>
      </c>
      <c r="M415">
        <v>1230</v>
      </c>
      <c r="N415">
        <v>1420</v>
      </c>
      <c r="O415" t="s">
        <v>64</v>
      </c>
      <c r="P415">
        <v>319</v>
      </c>
      <c r="Q415" t="s">
        <v>65</v>
      </c>
      <c r="R415">
        <v>1</v>
      </c>
      <c r="S415" s="1">
        <v>42966</v>
      </c>
      <c r="T415" s="1">
        <v>43091</v>
      </c>
      <c r="U415" t="s">
        <v>534</v>
      </c>
      <c r="V415" t="s">
        <v>39</v>
      </c>
      <c r="W415">
        <v>67</v>
      </c>
      <c r="X415">
        <v>62</v>
      </c>
      <c r="Y415">
        <v>400</v>
      </c>
      <c r="Z415">
        <v>15.5</v>
      </c>
      <c r="AD415">
        <v>0</v>
      </c>
      <c r="AE415">
        <v>15.5</v>
      </c>
      <c r="AF415">
        <v>0</v>
      </c>
      <c r="AG415">
        <v>0</v>
      </c>
      <c r="AH415">
        <v>4.51</v>
      </c>
      <c r="AI415">
        <v>4.51</v>
      </c>
      <c r="AJ415">
        <v>0.4</v>
      </c>
      <c r="AK415" t="s">
        <v>1002</v>
      </c>
      <c r="AL415" t="s">
        <v>906</v>
      </c>
      <c r="AN415">
        <v>170</v>
      </c>
      <c r="AO415">
        <f>Source1718[[#This Row],[TotalFTES]]*525/Source1718[[#This Row],[TotalScheduledHours]]</f>
        <v>13.927941176470588</v>
      </c>
    </row>
    <row r="416" spans="1:41" x14ac:dyDescent="0.25">
      <c r="A416" t="s">
        <v>1769</v>
      </c>
      <c r="B416" t="s">
        <v>32</v>
      </c>
      <c r="C416" t="s">
        <v>92</v>
      </c>
      <c r="D416" t="s">
        <v>93</v>
      </c>
      <c r="E416">
        <v>83166</v>
      </c>
      <c r="F416" t="s">
        <v>106</v>
      </c>
      <c r="G416">
        <v>3560</v>
      </c>
      <c r="H416">
        <v>703</v>
      </c>
      <c r="I416" t="s">
        <v>375</v>
      </c>
      <c r="J416" t="s">
        <v>76</v>
      </c>
      <c r="K416" t="s">
        <v>44</v>
      </c>
      <c r="L416" t="s">
        <v>520</v>
      </c>
      <c r="M416" t="s">
        <v>531</v>
      </c>
      <c r="N416" t="s">
        <v>545</v>
      </c>
      <c r="O416" t="s">
        <v>494</v>
      </c>
      <c r="P416" t="s">
        <v>535</v>
      </c>
      <c r="Q416" t="s">
        <v>65</v>
      </c>
      <c r="R416">
        <v>1</v>
      </c>
      <c r="S416" s="1">
        <v>42966</v>
      </c>
      <c r="T416" s="1">
        <v>43091</v>
      </c>
      <c r="U416" t="s">
        <v>1627</v>
      </c>
      <c r="V416" t="s">
        <v>39</v>
      </c>
      <c r="W416">
        <v>80</v>
      </c>
      <c r="X416">
        <v>62</v>
      </c>
      <c r="Y416">
        <v>400</v>
      </c>
      <c r="Z416">
        <v>15.5</v>
      </c>
      <c r="AD416">
        <v>0</v>
      </c>
      <c r="AE416">
        <v>15.5</v>
      </c>
      <c r="AF416">
        <v>0</v>
      </c>
      <c r="AG416">
        <v>0</v>
      </c>
      <c r="AH416">
        <v>6.2</v>
      </c>
      <c r="AI416">
        <v>6.2</v>
      </c>
      <c r="AJ416">
        <v>0.4</v>
      </c>
      <c r="AK416" t="s">
        <v>1106</v>
      </c>
      <c r="AL416" t="s">
        <v>1072</v>
      </c>
      <c r="AN416">
        <v>345</v>
      </c>
      <c r="AO416">
        <f>Source1718[[#This Row],[TotalFTES]]*525/Source1718[[#This Row],[TotalScheduledHours]]</f>
        <v>9.4347826086956523</v>
      </c>
    </row>
    <row r="417" spans="1:41" x14ac:dyDescent="0.25">
      <c r="A417" t="s">
        <v>1769</v>
      </c>
      <c r="B417" t="s">
        <v>32</v>
      </c>
      <c r="C417" t="s">
        <v>92</v>
      </c>
      <c r="D417" t="s">
        <v>93</v>
      </c>
      <c r="E417">
        <v>83042</v>
      </c>
      <c r="F417" t="s">
        <v>106</v>
      </c>
      <c r="G417">
        <v>3580</v>
      </c>
      <c r="H417">
        <v>101</v>
      </c>
      <c r="I417" t="s">
        <v>315</v>
      </c>
      <c r="J417" t="s">
        <v>76</v>
      </c>
      <c r="K417" t="s">
        <v>44</v>
      </c>
      <c r="L417" t="s">
        <v>520</v>
      </c>
      <c r="M417" t="s">
        <v>528</v>
      </c>
      <c r="N417" t="s">
        <v>723</v>
      </c>
      <c r="O417" t="s">
        <v>611</v>
      </c>
      <c r="P417" t="s">
        <v>1628</v>
      </c>
      <c r="Q417" t="s">
        <v>37</v>
      </c>
      <c r="R417">
        <v>1</v>
      </c>
      <c r="S417" s="1">
        <v>42966</v>
      </c>
      <c r="T417" s="1">
        <v>43091</v>
      </c>
      <c r="U417" t="s">
        <v>1629</v>
      </c>
      <c r="V417" t="s">
        <v>39</v>
      </c>
      <c r="W417">
        <v>144</v>
      </c>
      <c r="X417">
        <v>136</v>
      </c>
      <c r="Y417">
        <v>200</v>
      </c>
      <c r="Z417">
        <v>68</v>
      </c>
      <c r="AD417">
        <v>0</v>
      </c>
      <c r="AE417">
        <v>68</v>
      </c>
      <c r="AF417">
        <v>0</v>
      </c>
      <c r="AG417">
        <v>0</v>
      </c>
      <c r="AH417">
        <v>7.6</v>
      </c>
      <c r="AI417">
        <v>7.6</v>
      </c>
      <c r="AJ417">
        <v>0.28799999999999998</v>
      </c>
      <c r="AK417" t="s">
        <v>1018</v>
      </c>
      <c r="AL417" t="s">
        <v>1630</v>
      </c>
      <c r="AN417">
        <v>345</v>
      </c>
      <c r="AO417">
        <f>Source1718[[#This Row],[TotalFTES]]*525/Source1718[[#This Row],[TotalScheduledHours]]</f>
        <v>11.565217391304348</v>
      </c>
    </row>
    <row r="418" spans="1:41" x14ac:dyDescent="0.25">
      <c r="A418" t="s">
        <v>1769</v>
      </c>
      <c r="B418" t="s">
        <v>32</v>
      </c>
      <c r="C418" t="s">
        <v>92</v>
      </c>
      <c r="D418" t="s">
        <v>93</v>
      </c>
      <c r="E418">
        <v>82914</v>
      </c>
      <c r="F418" t="s">
        <v>106</v>
      </c>
      <c r="G418">
        <v>3580</v>
      </c>
      <c r="H418">
        <v>201</v>
      </c>
      <c r="I418" t="s">
        <v>315</v>
      </c>
      <c r="J418" t="s">
        <v>35</v>
      </c>
      <c r="K418" t="s">
        <v>44</v>
      </c>
      <c r="L418" t="s">
        <v>520</v>
      </c>
      <c r="M418" t="s">
        <v>730</v>
      </c>
      <c r="N418" t="s">
        <v>731</v>
      </c>
      <c r="O418" t="s">
        <v>539</v>
      </c>
      <c r="P418" t="s">
        <v>1137</v>
      </c>
      <c r="Q418" t="s">
        <v>47</v>
      </c>
      <c r="R418">
        <v>1</v>
      </c>
      <c r="S418" s="1">
        <v>42966</v>
      </c>
      <c r="T418" s="1">
        <v>43091</v>
      </c>
      <c r="U418" t="s">
        <v>1631</v>
      </c>
      <c r="V418" t="s">
        <v>39</v>
      </c>
      <c r="W418">
        <v>120</v>
      </c>
      <c r="X418">
        <v>41</v>
      </c>
      <c r="Y418">
        <v>300</v>
      </c>
      <c r="Z418">
        <v>13.666700000000001</v>
      </c>
      <c r="AD418">
        <v>0</v>
      </c>
      <c r="AE418">
        <v>13.666700000000001</v>
      </c>
      <c r="AF418">
        <v>0</v>
      </c>
      <c r="AG418">
        <v>0</v>
      </c>
      <c r="AH418">
        <v>7.3090000000000002</v>
      </c>
      <c r="AI418">
        <v>7.3090000000000002</v>
      </c>
      <c r="AJ418">
        <v>0.4</v>
      </c>
      <c r="AK418" t="s">
        <v>1632</v>
      </c>
      <c r="AL418" t="s">
        <v>1140</v>
      </c>
      <c r="AN418">
        <v>345</v>
      </c>
      <c r="AO418">
        <f>Source1718[[#This Row],[TotalFTES]]*525/Source1718[[#This Row],[TotalScheduledHours]]</f>
        <v>11.122391304347826</v>
      </c>
    </row>
    <row r="419" spans="1:41" x14ac:dyDescent="0.25">
      <c r="A419" t="s">
        <v>1769</v>
      </c>
      <c r="B419" t="s">
        <v>32</v>
      </c>
      <c r="C419" t="s">
        <v>92</v>
      </c>
      <c r="D419" t="s">
        <v>93</v>
      </c>
      <c r="E419">
        <v>82635</v>
      </c>
      <c r="F419" t="s">
        <v>106</v>
      </c>
      <c r="G419">
        <v>3580</v>
      </c>
      <c r="H419">
        <v>202</v>
      </c>
      <c r="I419" t="s">
        <v>315</v>
      </c>
      <c r="J419" t="s">
        <v>76</v>
      </c>
      <c r="K419" t="s">
        <v>44</v>
      </c>
      <c r="L419" t="s">
        <v>45</v>
      </c>
      <c r="M419">
        <v>1830</v>
      </c>
      <c r="N419">
        <v>2045</v>
      </c>
      <c r="O419" t="s">
        <v>46</v>
      </c>
      <c r="P419">
        <v>316</v>
      </c>
      <c r="Q419" t="s">
        <v>47</v>
      </c>
      <c r="R419">
        <v>1</v>
      </c>
      <c r="S419" s="1">
        <v>42966</v>
      </c>
      <c r="T419" s="1">
        <v>43091</v>
      </c>
      <c r="U419" t="s">
        <v>526</v>
      </c>
      <c r="V419" t="s">
        <v>39</v>
      </c>
      <c r="W419">
        <v>131</v>
      </c>
      <c r="X419">
        <v>76</v>
      </c>
      <c r="Y419">
        <v>300</v>
      </c>
      <c r="Z419">
        <v>25.333300000000001</v>
      </c>
      <c r="AD419">
        <v>0</v>
      </c>
      <c r="AE419">
        <v>25.333300000000001</v>
      </c>
      <c r="AF419">
        <v>0</v>
      </c>
      <c r="AG419">
        <v>0</v>
      </c>
      <c r="AH419">
        <v>7.72</v>
      </c>
      <c r="AI419">
        <v>7.72</v>
      </c>
      <c r="AJ419">
        <v>0.4</v>
      </c>
      <c r="AK419" t="s">
        <v>811</v>
      </c>
      <c r="AL419" t="s">
        <v>958</v>
      </c>
      <c r="AN419">
        <v>172.5</v>
      </c>
      <c r="AO419">
        <f>Source1718[[#This Row],[TotalFTES]]*525/Source1718[[#This Row],[TotalScheduledHours]]</f>
        <v>23.495652173913044</v>
      </c>
    </row>
    <row r="420" spans="1:41" x14ac:dyDescent="0.25">
      <c r="A420" t="s">
        <v>1769</v>
      </c>
      <c r="B420" t="s">
        <v>32</v>
      </c>
      <c r="C420" t="s">
        <v>92</v>
      </c>
      <c r="D420" t="s">
        <v>93</v>
      </c>
      <c r="E420">
        <v>82344</v>
      </c>
      <c r="F420" t="s">
        <v>106</v>
      </c>
      <c r="G420">
        <v>3580</v>
      </c>
      <c r="H420">
        <v>301</v>
      </c>
      <c r="I420" t="s">
        <v>315</v>
      </c>
      <c r="J420" t="s">
        <v>76</v>
      </c>
      <c r="K420" t="s">
        <v>44</v>
      </c>
      <c r="L420" t="s">
        <v>45</v>
      </c>
      <c r="M420">
        <v>1830</v>
      </c>
      <c r="N420">
        <v>2045</v>
      </c>
      <c r="O420" t="s">
        <v>399</v>
      </c>
      <c r="P420">
        <v>206</v>
      </c>
      <c r="Q420" t="s">
        <v>97</v>
      </c>
      <c r="R420">
        <v>1</v>
      </c>
      <c r="S420" s="1">
        <v>42966</v>
      </c>
      <c r="T420" s="1">
        <v>43091</v>
      </c>
      <c r="U420" t="s">
        <v>441</v>
      </c>
      <c r="V420" t="s">
        <v>39</v>
      </c>
      <c r="W420">
        <v>129</v>
      </c>
      <c r="X420">
        <v>96</v>
      </c>
      <c r="Y420">
        <v>200</v>
      </c>
      <c r="Z420">
        <v>48</v>
      </c>
      <c r="AD420">
        <v>0</v>
      </c>
      <c r="AE420">
        <v>48</v>
      </c>
      <c r="AF420">
        <v>0</v>
      </c>
      <c r="AG420">
        <v>0</v>
      </c>
      <c r="AH420">
        <v>5.9050000000000002</v>
      </c>
      <c r="AI420">
        <v>5.9050000000000002</v>
      </c>
      <c r="AJ420">
        <v>0.4</v>
      </c>
      <c r="AK420" t="s">
        <v>811</v>
      </c>
      <c r="AL420" t="s">
        <v>1533</v>
      </c>
      <c r="AN420">
        <v>172.5</v>
      </c>
      <c r="AO420">
        <f>Source1718[[#This Row],[TotalFTES]]*525/Source1718[[#This Row],[TotalScheduledHours]]</f>
        <v>17.971739130434784</v>
      </c>
    </row>
    <row r="421" spans="1:41" x14ac:dyDescent="0.25">
      <c r="A421" t="s">
        <v>1769</v>
      </c>
      <c r="B421" t="s">
        <v>32</v>
      </c>
      <c r="C421" t="s">
        <v>92</v>
      </c>
      <c r="D421" t="s">
        <v>93</v>
      </c>
      <c r="E421">
        <v>82345</v>
      </c>
      <c r="F421" t="s">
        <v>106</v>
      </c>
      <c r="G421">
        <v>3580</v>
      </c>
      <c r="H421">
        <v>302</v>
      </c>
      <c r="I421" t="s">
        <v>315</v>
      </c>
      <c r="J421" t="s">
        <v>76</v>
      </c>
      <c r="K421" t="s">
        <v>44</v>
      </c>
      <c r="L421" t="s">
        <v>1633</v>
      </c>
      <c r="M421" t="s">
        <v>1634</v>
      </c>
      <c r="N421" t="s">
        <v>1635</v>
      </c>
      <c r="O421" t="s">
        <v>1636</v>
      </c>
      <c r="Q421" t="s">
        <v>97</v>
      </c>
      <c r="R421">
        <v>1</v>
      </c>
      <c r="S421" s="1">
        <v>42966</v>
      </c>
      <c r="T421" s="1">
        <v>43091</v>
      </c>
      <c r="U421" t="s">
        <v>1637</v>
      </c>
      <c r="V421" t="s">
        <v>39</v>
      </c>
      <c r="W421">
        <v>52</v>
      </c>
      <c r="X421">
        <v>43</v>
      </c>
      <c r="Y421">
        <v>100</v>
      </c>
      <c r="Z421">
        <v>43</v>
      </c>
      <c r="AD421">
        <v>0</v>
      </c>
      <c r="AE421">
        <v>43</v>
      </c>
      <c r="AF421">
        <v>0</v>
      </c>
      <c r="AG421">
        <v>0</v>
      </c>
      <c r="AH421">
        <v>5.7240000000000002</v>
      </c>
      <c r="AI421">
        <v>5.7240000000000002</v>
      </c>
      <c r="AJ421">
        <v>0.4</v>
      </c>
      <c r="AK421" t="s">
        <v>1638</v>
      </c>
      <c r="AL421" t="s">
        <v>1639</v>
      </c>
      <c r="AN421">
        <v>342.5</v>
      </c>
      <c r="AO421">
        <f>Source1718[[#This Row],[TotalFTES]]*525/Source1718[[#This Row],[TotalScheduledHours]]</f>
        <v>8.7740145985401465</v>
      </c>
    </row>
    <row r="422" spans="1:41" x14ac:dyDescent="0.25">
      <c r="A422" t="s">
        <v>1769</v>
      </c>
      <c r="B422" t="s">
        <v>32</v>
      </c>
      <c r="C422" t="s">
        <v>92</v>
      </c>
      <c r="D422" t="s">
        <v>93</v>
      </c>
      <c r="E422">
        <v>83057</v>
      </c>
      <c r="F422" t="s">
        <v>106</v>
      </c>
      <c r="G422">
        <v>3580</v>
      </c>
      <c r="H422">
        <v>303</v>
      </c>
      <c r="I422" t="s">
        <v>315</v>
      </c>
      <c r="J422" t="s">
        <v>35</v>
      </c>
      <c r="K422" t="s">
        <v>44</v>
      </c>
      <c r="L422" t="s">
        <v>108</v>
      </c>
      <c r="M422">
        <v>810</v>
      </c>
      <c r="N422">
        <v>1000</v>
      </c>
      <c r="O422" t="s">
        <v>399</v>
      </c>
      <c r="P422">
        <v>318</v>
      </c>
      <c r="Q422" t="s">
        <v>97</v>
      </c>
      <c r="R422">
        <v>1</v>
      </c>
      <c r="S422" s="1">
        <v>42966</v>
      </c>
      <c r="T422" s="1">
        <v>43091</v>
      </c>
      <c r="U422" t="s">
        <v>452</v>
      </c>
      <c r="V422" t="s">
        <v>39</v>
      </c>
      <c r="W422">
        <v>126</v>
      </c>
      <c r="X422">
        <v>71</v>
      </c>
      <c r="Y422">
        <v>100</v>
      </c>
      <c r="Z422">
        <v>71</v>
      </c>
      <c r="AD422">
        <v>0</v>
      </c>
      <c r="AE422">
        <v>71</v>
      </c>
      <c r="AF422">
        <v>0</v>
      </c>
      <c r="AG422">
        <v>0</v>
      </c>
      <c r="AH422">
        <v>8.1329999999999991</v>
      </c>
      <c r="AI422">
        <v>8.1329999999999991</v>
      </c>
      <c r="AJ422">
        <v>0.4</v>
      </c>
      <c r="AK422" t="s">
        <v>1640</v>
      </c>
      <c r="AL422" t="s">
        <v>1602</v>
      </c>
      <c r="AN422">
        <v>170</v>
      </c>
      <c r="AO422">
        <f>Source1718[[#This Row],[TotalFTES]]*525/Source1718[[#This Row],[TotalScheduledHours]]</f>
        <v>25.116617647058824</v>
      </c>
    </row>
    <row r="423" spans="1:41" x14ac:dyDescent="0.25">
      <c r="A423" t="s">
        <v>1769</v>
      </c>
      <c r="B423" t="s">
        <v>32</v>
      </c>
      <c r="C423" t="s">
        <v>92</v>
      </c>
      <c r="D423" t="s">
        <v>93</v>
      </c>
      <c r="E423">
        <v>82355</v>
      </c>
      <c r="F423" t="s">
        <v>106</v>
      </c>
      <c r="G423">
        <v>3580</v>
      </c>
      <c r="H423">
        <v>501</v>
      </c>
      <c r="I423" t="s">
        <v>315</v>
      </c>
      <c r="J423" t="s">
        <v>35</v>
      </c>
      <c r="K423" t="s">
        <v>44</v>
      </c>
      <c r="L423" t="s">
        <v>1560</v>
      </c>
      <c r="M423" t="s">
        <v>1641</v>
      </c>
      <c r="N423" t="s">
        <v>1642</v>
      </c>
      <c r="O423" t="s">
        <v>1643</v>
      </c>
      <c r="P423" t="s">
        <v>560</v>
      </c>
      <c r="Q423" t="s">
        <v>51</v>
      </c>
      <c r="R423">
        <v>1</v>
      </c>
      <c r="S423" s="1">
        <v>42966</v>
      </c>
      <c r="T423" s="1">
        <v>43091</v>
      </c>
      <c r="U423" t="s">
        <v>1644</v>
      </c>
      <c r="V423" t="s">
        <v>39</v>
      </c>
      <c r="W423">
        <v>80</v>
      </c>
      <c r="X423">
        <v>14</v>
      </c>
      <c r="Y423">
        <v>200</v>
      </c>
      <c r="Z423">
        <v>7</v>
      </c>
      <c r="AD423">
        <v>0</v>
      </c>
      <c r="AE423">
        <v>7</v>
      </c>
      <c r="AF423">
        <v>0</v>
      </c>
      <c r="AG423">
        <v>0</v>
      </c>
      <c r="AH423">
        <v>3.931</v>
      </c>
      <c r="AI423">
        <v>3.931</v>
      </c>
      <c r="AJ423">
        <v>0.4</v>
      </c>
      <c r="AK423" t="s">
        <v>1645</v>
      </c>
      <c r="AL423" t="s">
        <v>1646</v>
      </c>
      <c r="AN423">
        <v>340</v>
      </c>
      <c r="AO423">
        <f>Source1718[[#This Row],[TotalFTES]]*525/Source1718[[#This Row],[TotalScheduledHours]]</f>
        <v>6.0699264705882356</v>
      </c>
    </row>
    <row r="424" spans="1:41" x14ac:dyDescent="0.25">
      <c r="A424" t="s">
        <v>1769</v>
      </c>
      <c r="B424" t="s">
        <v>32</v>
      </c>
      <c r="C424" t="s">
        <v>92</v>
      </c>
      <c r="D424" t="s">
        <v>93</v>
      </c>
      <c r="E424">
        <v>82356</v>
      </c>
      <c r="F424" t="s">
        <v>106</v>
      </c>
      <c r="G424">
        <v>3580</v>
      </c>
      <c r="H424">
        <v>502</v>
      </c>
      <c r="I424" t="s">
        <v>315</v>
      </c>
      <c r="J424" t="s">
        <v>35</v>
      </c>
      <c r="K424" t="s">
        <v>44</v>
      </c>
      <c r="L424" t="s">
        <v>45</v>
      </c>
      <c r="M424">
        <v>1400</v>
      </c>
      <c r="N424">
        <v>1615</v>
      </c>
      <c r="O424" t="s">
        <v>49</v>
      </c>
      <c r="P424">
        <v>320</v>
      </c>
      <c r="Q424" t="s">
        <v>51</v>
      </c>
      <c r="R424">
        <v>1</v>
      </c>
      <c r="S424" s="1">
        <v>42966</v>
      </c>
      <c r="T424" s="1">
        <v>43091</v>
      </c>
      <c r="U424" t="s">
        <v>556</v>
      </c>
      <c r="V424" t="s">
        <v>39</v>
      </c>
      <c r="W424">
        <v>113</v>
      </c>
      <c r="X424">
        <v>39</v>
      </c>
      <c r="Y424">
        <v>200</v>
      </c>
      <c r="Z424">
        <v>19.5</v>
      </c>
      <c r="AD424">
        <v>0</v>
      </c>
      <c r="AE424">
        <v>19.5</v>
      </c>
      <c r="AF424">
        <v>0</v>
      </c>
      <c r="AG424">
        <v>0</v>
      </c>
      <c r="AH424">
        <v>5.2510000000000003</v>
      </c>
      <c r="AI424">
        <v>5.2510000000000003</v>
      </c>
      <c r="AJ424">
        <v>0.4</v>
      </c>
      <c r="AK424" t="s">
        <v>1034</v>
      </c>
      <c r="AL424" t="s">
        <v>944</v>
      </c>
      <c r="AN424">
        <v>172.5</v>
      </c>
      <c r="AO424">
        <f>Source1718[[#This Row],[TotalFTES]]*525/Source1718[[#This Row],[TotalScheduledHours]]</f>
        <v>15.981304347826088</v>
      </c>
    </row>
    <row r="425" spans="1:41" x14ac:dyDescent="0.25">
      <c r="A425" t="s">
        <v>1769</v>
      </c>
      <c r="B425" t="s">
        <v>32</v>
      </c>
      <c r="C425" t="s">
        <v>92</v>
      </c>
      <c r="D425" t="s">
        <v>93</v>
      </c>
      <c r="E425">
        <v>82357</v>
      </c>
      <c r="F425" t="s">
        <v>106</v>
      </c>
      <c r="G425">
        <v>3580</v>
      </c>
      <c r="H425">
        <v>503</v>
      </c>
      <c r="I425" t="s">
        <v>315</v>
      </c>
      <c r="J425" t="s">
        <v>76</v>
      </c>
      <c r="K425" t="s">
        <v>44</v>
      </c>
      <c r="L425" t="s">
        <v>520</v>
      </c>
      <c r="M425" t="s">
        <v>531</v>
      </c>
      <c r="N425" t="s">
        <v>545</v>
      </c>
      <c r="O425" t="s">
        <v>519</v>
      </c>
      <c r="P425" t="s">
        <v>567</v>
      </c>
      <c r="Q425" t="s">
        <v>51</v>
      </c>
      <c r="R425">
        <v>1</v>
      </c>
      <c r="S425" s="1">
        <v>42966</v>
      </c>
      <c r="T425" s="1">
        <v>43091</v>
      </c>
      <c r="U425" t="s">
        <v>1647</v>
      </c>
      <c r="V425" t="s">
        <v>39</v>
      </c>
      <c r="W425">
        <v>80</v>
      </c>
      <c r="X425">
        <v>60</v>
      </c>
      <c r="Y425">
        <v>200</v>
      </c>
      <c r="Z425">
        <v>30</v>
      </c>
      <c r="AD425">
        <v>0</v>
      </c>
      <c r="AE425">
        <v>30</v>
      </c>
      <c r="AF425">
        <v>0</v>
      </c>
      <c r="AG425">
        <v>0</v>
      </c>
      <c r="AH425">
        <v>4.8810000000000002</v>
      </c>
      <c r="AI425">
        <v>4.8810000000000002</v>
      </c>
      <c r="AJ425">
        <v>0.4</v>
      </c>
      <c r="AK425" t="s">
        <v>1106</v>
      </c>
      <c r="AL425" t="s">
        <v>1648</v>
      </c>
      <c r="AN425">
        <v>345</v>
      </c>
      <c r="AO425">
        <f>Source1718[[#This Row],[TotalFTES]]*525/Source1718[[#This Row],[TotalScheduledHours]]</f>
        <v>7.4276086956521743</v>
      </c>
    </row>
    <row r="426" spans="1:41" x14ac:dyDescent="0.25">
      <c r="A426" t="s">
        <v>1769</v>
      </c>
      <c r="B426" t="s">
        <v>32</v>
      </c>
      <c r="C426" t="s">
        <v>92</v>
      </c>
      <c r="D426" t="s">
        <v>93</v>
      </c>
      <c r="E426">
        <v>82327</v>
      </c>
      <c r="F426" t="s">
        <v>106</v>
      </c>
      <c r="G426">
        <v>3580</v>
      </c>
      <c r="H426">
        <v>701</v>
      </c>
      <c r="I426" t="s">
        <v>315</v>
      </c>
      <c r="J426" t="s">
        <v>35</v>
      </c>
      <c r="K426" t="s">
        <v>44</v>
      </c>
      <c r="L426" t="s">
        <v>45</v>
      </c>
      <c r="M426">
        <v>1430</v>
      </c>
      <c r="N426">
        <v>1645</v>
      </c>
      <c r="O426" t="s">
        <v>64</v>
      </c>
      <c r="P426">
        <v>319</v>
      </c>
      <c r="Q426" t="s">
        <v>65</v>
      </c>
      <c r="R426">
        <v>1</v>
      </c>
      <c r="S426" s="1">
        <v>42966</v>
      </c>
      <c r="T426" s="1">
        <v>43091</v>
      </c>
      <c r="U426" t="s">
        <v>500</v>
      </c>
      <c r="V426" t="s">
        <v>39</v>
      </c>
      <c r="W426">
        <v>56</v>
      </c>
      <c r="X426">
        <v>54</v>
      </c>
      <c r="Y426">
        <v>400</v>
      </c>
      <c r="Z426">
        <v>13.5</v>
      </c>
      <c r="AD426">
        <v>0</v>
      </c>
      <c r="AE426">
        <v>13.5</v>
      </c>
      <c r="AF426">
        <v>0</v>
      </c>
      <c r="AG426">
        <v>0</v>
      </c>
      <c r="AH426">
        <v>3.5710000000000002</v>
      </c>
      <c r="AI426">
        <v>3.5710000000000002</v>
      </c>
      <c r="AJ426">
        <v>0.4</v>
      </c>
      <c r="AK426" t="s">
        <v>1070</v>
      </c>
      <c r="AL426" t="s">
        <v>906</v>
      </c>
      <c r="AN426">
        <v>172.5</v>
      </c>
      <c r="AO426">
        <f>Source1718[[#This Row],[TotalFTES]]*525/Source1718[[#This Row],[TotalScheduledHours]]</f>
        <v>10.868260869565217</v>
      </c>
    </row>
    <row r="427" spans="1:41" x14ac:dyDescent="0.25">
      <c r="A427" t="s">
        <v>1769</v>
      </c>
      <c r="B427" t="s">
        <v>32</v>
      </c>
      <c r="C427" t="s">
        <v>92</v>
      </c>
      <c r="D427" t="s">
        <v>93</v>
      </c>
      <c r="E427">
        <v>80724</v>
      </c>
      <c r="F427" t="s">
        <v>106</v>
      </c>
      <c r="G427">
        <v>3600</v>
      </c>
      <c r="H427">
        <v>202</v>
      </c>
      <c r="I427" t="s">
        <v>316</v>
      </c>
      <c r="J427" t="s">
        <v>35</v>
      </c>
      <c r="K427" t="s">
        <v>44</v>
      </c>
      <c r="L427" t="s">
        <v>108</v>
      </c>
      <c r="M427">
        <v>1015</v>
      </c>
      <c r="N427">
        <v>1205</v>
      </c>
      <c r="O427" t="s">
        <v>46</v>
      </c>
      <c r="P427">
        <v>320</v>
      </c>
      <c r="Q427" t="s">
        <v>47</v>
      </c>
      <c r="R427">
        <v>1</v>
      </c>
      <c r="S427" s="1">
        <v>42966</v>
      </c>
      <c r="T427" s="1">
        <v>43091</v>
      </c>
      <c r="U427" t="s">
        <v>1649</v>
      </c>
      <c r="V427" t="s">
        <v>39</v>
      </c>
      <c r="W427">
        <v>77</v>
      </c>
      <c r="X427">
        <v>31</v>
      </c>
      <c r="Y427">
        <v>300</v>
      </c>
      <c r="Z427">
        <v>10.333299999999999</v>
      </c>
      <c r="AD427">
        <v>0</v>
      </c>
      <c r="AE427">
        <v>10.333299999999999</v>
      </c>
      <c r="AF427">
        <v>0</v>
      </c>
      <c r="AG427">
        <v>0</v>
      </c>
      <c r="AH427">
        <v>5.5350000000000001</v>
      </c>
      <c r="AI427">
        <v>5.5350000000000001</v>
      </c>
      <c r="AJ427">
        <v>0.4</v>
      </c>
      <c r="AK427" t="s">
        <v>978</v>
      </c>
      <c r="AL427" t="s">
        <v>1090</v>
      </c>
      <c r="AN427">
        <v>170</v>
      </c>
      <c r="AO427">
        <f>Source1718[[#This Row],[TotalFTES]]*525/Source1718[[#This Row],[TotalScheduledHours]]</f>
        <v>17.093382352941177</v>
      </c>
    </row>
    <row r="428" spans="1:41" x14ac:dyDescent="0.25">
      <c r="A428" t="s">
        <v>1769</v>
      </c>
      <c r="B428" t="s">
        <v>32</v>
      </c>
      <c r="C428" t="s">
        <v>92</v>
      </c>
      <c r="D428" t="s">
        <v>93</v>
      </c>
      <c r="E428">
        <v>80157</v>
      </c>
      <c r="F428" t="s">
        <v>106</v>
      </c>
      <c r="G428">
        <v>3600</v>
      </c>
      <c r="H428">
        <v>401</v>
      </c>
      <c r="I428" t="s">
        <v>316</v>
      </c>
      <c r="J428" t="s">
        <v>35</v>
      </c>
      <c r="K428" t="s">
        <v>44</v>
      </c>
      <c r="L428" t="s">
        <v>108</v>
      </c>
      <c r="M428">
        <v>820</v>
      </c>
      <c r="N428">
        <v>1010</v>
      </c>
      <c r="O428" t="s">
        <v>55</v>
      </c>
      <c r="P428">
        <v>1305</v>
      </c>
      <c r="Q428" t="s">
        <v>56</v>
      </c>
      <c r="R428">
        <v>1</v>
      </c>
      <c r="S428" s="1">
        <v>42966</v>
      </c>
      <c r="T428" s="1">
        <v>43091</v>
      </c>
      <c r="U428" t="s">
        <v>458</v>
      </c>
      <c r="V428" t="s">
        <v>39</v>
      </c>
      <c r="W428">
        <v>63</v>
      </c>
      <c r="X428">
        <v>41</v>
      </c>
      <c r="Y428">
        <v>600</v>
      </c>
      <c r="Z428">
        <v>6.8333000000000004</v>
      </c>
      <c r="AD428">
        <v>0</v>
      </c>
      <c r="AE428">
        <v>6.8333000000000004</v>
      </c>
      <c r="AF428">
        <v>0</v>
      </c>
      <c r="AG428">
        <v>0</v>
      </c>
      <c r="AH428">
        <v>7.4169999999999998</v>
      </c>
      <c r="AI428">
        <v>7.4169999999999998</v>
      </c>
      <c r="AJ428">
        <v>0.4</v>
      </c>
      <c r="AK428" t="s">
        <v>897</v>
      </c>
      <c r="AL428" t="s">
        <v>1091</v>
      </c>
      <c r="AN428">
        <v>170</v>
      </c>
      <c r="AO428">
        <f>Source1718[[#This Row],[TotalFTES]]*525/Source1718[[#This Row],[TotalScheduledHours]]</f>
        <v>22.905441176470585</v>
      </c>
    </row>
    <row r="429" spans="1:41" x14ac:dyDescent="0.25">
      <c r="A429" t="s">
        <v>1769</v>
      </c>
      <c r="B429" t="s">
        <v>32</v>
      </c>
      <c r="C429" t="s">
        <v>92</v>
      </c>
      <c r="D429" t="s">
        <v>93</v>
      </c>
      <c r="E429">
        <v>83168</v>
      </c>
      <c r="F429" t="s">
        <v>106</v>
      </c>
      <c r="G429">
        <v>3600</v>
      </c>
      <c r="H429">
        <v>402</v>
      </c>
      <c r="I429" t="s">
        <v>316</v>
      </c>
      <c r="J429" t="s">
        <v>35</v>
      </c>
      <c r="K429" t="s">
        <v>44</v>
      </c>
      <c r="L429" t="s">
        <v>108</v>
      </c>
      <c r="M429">
        <v>1020</v>
      </c>
      <c r="N429">
        <v>1210</v>
      </c>
      <c r="O429" t="s">
        <v>55</v>
      </c>
      <c r="Q429" t="s">
        <v>56</v>
      </c>
      <c r="R429">
        <v>1</v>
      </c>
      <c r="S429" s="1">
        <v>42966</v>
      </c>
      <c r="T429" s="1">
        <v>43091</v>
      </c>
      <c r="U429" t="s">
        <v>540</v>
      </c>
      <c r="V429" t="s">
        <v>39</v>
      </c>
      <c r="W429">
        <v>70</v>
      </c>
      <c r="X429">
        <v>34</v>
      </c>
      <c r="Y429">
        <v>600</v>
      </c>
      <c r="Z429">
        <v>5.6666999999999996</v>
      </c>
      <c r="AD429">
        <v>0</v>
      </c>
      <c r="AE429">
        <v>5.6666999999999996</v>
      </c>
      <c r="AF429">
        <v>0</v>
      </c>
      <c r="AG429">
        <v>0</v>
      </c>
      <c r="AH429">
        <v>5.9729999999999999</v>
      </c>
      <c r="AI429">
        <v>5.9729999999999999</v>
      </c>
      <c r="AJ429">
        <v>0.4</v>
      </c>
      <c r="AK429" t="s">
        <v>899</v>
      </c>
      <c r="AL429" t="s">
        <v>829</v>
      </c>
      <c r="AN429">
        <v>170</v>
      </c>
      <c r="AO429">
        <f>Source1718[[#This Row],[TotalFTES]]*525/Source1718[[#This Row],[TotalScheduledHours]]</f>
        <v>18.446029411764705</v>
      </c>
    </row>
    <row r="430" spans="1:41" x14ac:dyDescent="0.25">
      <c r="A430" t="s">
        <v>1769</v>
      </c>
      <c r="B430" t="s">
        <v>32</v>
      </c>
      <c r="C430" t="s">
        <v>92</v>
      </c>
      <c r="D430" t="s">
        <v>93</v>
      </c>
      <c r="E430">
        <v>80649</v>
      </c>
      <c r="F430" t="s">
        <v>106</v>
      </c>
      <c r="G430">
        <v>3600</v>
      </c>
      <c r="H430">
        <v>406</v>
      </c>
      <c r="I430" t="s">
        <v>316</v>
      </c>
      <c r="J430" t="s">
        <v>35</v>
      </c>
      <c r="K430" t="s">
        <v>44</v>
      </c>
      <c r="L430" t="s">
        <v>108</v>
      </c>
      <c r="M430">
        <v>1020</v>
      </c>
      <c r="N430">
        <v>1210</v>
      </c>
      <c r="O430" t="s">
        <v>55</v>
      </c>
      <c r="P430">
        <v>1104</v>
      </c>
      <c r="Q430" t="s">
        <v>56</v>
      </c>
      <c r="R430">
        <v>1</v>
      </c>
      <c r="S430" s="1">
        <v>42966</v>
      </c>
      <c r="T430" s="1">
        <v>43091</v>
      </c>
      <c r="U430" t="s">
        <v>563</v>
      </c>
      <c r="V430" t="s">
        <v>39</v>
      </c>
      <c r="W430">
        <v>69</v>
      </c>
      <c r="X430">
        <v>44</v>
      </c>
      <c r="Y430">
        <v>600</v>
      </c>
      <c r="Z430">
        <v>7.3333000000000004</v>
      </c>
      <c r="AD430">
        <v>0</v>
      </c>
      <c r="AE430">
        <v>7.3333000000000004</v>
      </c>
      <c r="AF430">
        <v>0</v>
      </c>
      <c r="AG430">
        <v>0</v>
      </c>
      <c r="AH430">
        <v>9.5730000000000004</v>
      </c>
      <c r="AI430">
        <v>9.5730000000000004</v>
      </c>
      <c r="AJ430">
        <v>0.4</v>
      </c>
      <c r="AK430" t="s">
        <v>899</v>
      </c>
      <c r="AL430" t="s">
        <v>1118</v>
      </c>
      <c r="AN430">
        <v>170</v>
      </c>
      <c r="AO430">
        <f>Source1718[[#This Row],[TotalFTES]]*525/Source1718[[#This Row],[TotalScheduledHours]]</f>
        <v>29.563676470588234</v>
      </c>
    </row>
    <row r="431" spans="1:41" x14ac:dyDescent="0.25">
      <c r="A431" t="s">
        <v>1769</v>
      </c>
      <c r="B431" t="s">
        <v>32</v>
      </c>
      <c r="C431" t="s">
        <v>92</v>
      </c>
      <c r="D431" t="s">
        <v>93</v>
      </c>
      <c r="E431">
        <v>80185</v>
      </c>
      <c r="F431" t="s">
        <v>106</v>
      </c>
      <c r="G431">
        <v>3600</v>
      </c>
      <c r="H431">
        <v>501</v>
      </c>
      <c r="I431" t="s">
        <v>316</v>
      </c>
      <c r="J431" t="s">
        <v>35</v>
      </c>
      <c r="K431" t="s">
        <v>44</v>
      </c>
      <c r="L431" t="s">
        <v>108</v>
      </c>
      <c r="M431">
        <v>800</v>
      </c>
      <c r="N431">
        <v>950</v>
      </c>
      <c r="O431" t="s">
        <v>49</v>
      </c>
      <c r="P431">
        <v>724</v>
      </c>
      <c r="Q431" t="s">
        <v>51</v>
      </c>
      <c r="R431">
        <v>1</v>
      </c>
      <c r="S431" s="1">
        <v>42966</v>
      </c>
      <c r="T431" s="1">
        <v>43091</v>
      </c>
      <c r="U431" t="s">
        <v>460</v>
      </c>
      <c r="V431" t="s">
        <v>39</v>
      </c>
      <c r="W431">
        <v>75</v>
      </c>
      <c r="X431">
        <v>35</v>
      </c>
      <c r="Y431">
        <v>200</v>
      </c>
      <c r="Z431">
        <v>17.5</v>
      </c>
      <c r="AD431">
        <v>0</v>
      </c>
      <c r="AE431">
        <v>17.5</v>
      </c>
      <c r="AF431">
        <v>0</v>
      </c>
      <c r="AG431">
        <v>0</v>
      </c>
      <c r="AH431">
        <v>7.15</v>
      </c>
      <c r="AI431">
        <v>7.15</v>
      </c>
      <c r="AJ431">
        <v>0.4</v>
      </c>
      <c r="AK431" t="s">
        <v>885</v>
      </c>
      <c r="AL431" t="s">
        <v>964</v>
      </c>
      <c r="AN431">
        <v>170</v>
      </c>
      <c r="AO431">
        <f>Source1718[[#This Row],[TotalFTES]]*525/Source1718[[#This Row],[TotalScheduledHours]]</f>
        <v>22.080882352941178</v>
      </c>
    </row>
    <row r="432" spans="1:41" x14ac:dyDescent="0.25">
      <c r="A432" t="s">
        <v>1769</v>
      </c>
      <c r="B432" t="s">
        <v>32</v>
      </c>
      <c r="C432" t="s">
        <v>92</v>
      </c>
      <c r="D432" t="s">
        <v>93</v>
      </c>
      <c r="E432">
        <v>80771</v>
      </c>
      <c r="F432" t="s">
        <v>106</v>
      </c>
      <c r="G432">
        <v>3600</v>
      </c>
      <c r="H432">
        <v>503</v>
      </c>
      <c r="I432" t="s">
        <v>316</v>
      </c>
      <c r="J432" t="s">
        <v>35</v>
      </c>
      <c r="K432" t="s">
        <v>44</v>
      </c>
      <c r="L432" t="s">
        <v>108</v>
      </c>
      <c r="M432">
        <v>1000</v>
      </c>
      <c r="N432">
        <v>1150</v>
      </c>
      <c r="O432" t="s">
        <v>49</v>
      </c>
      <c r="P432">
        <v>618</v>
      </c>
      <c r="Q432" t="s">
        <v>51</v>
      </c>
      <c r="R432">
        <v>1</v>
      </c>
      <c r="S432" s="1">
        <v>42966</v>
      </c>
      <c r="T432" s="1">
        <v>43091</v>
      </c>
      <c r="U432" t="s">
        <v>526</v>
      </c>
      <c r="V432" t="s">
        <v>39</v>
      </c>
      <c r="W432">
        <v>90</v>
      </c>
      <c r="X432">
        <v>43</v>
      </c>
      <c r="Y432">
        <v>200</v>
      </c>
      <c r="Z432">
        <v>21.5</v>
      </c>
      <c r="AD432">
        <v>0</v>
      </c>
      <c r="AE432">
        <v>21.5</v>
      </c>
      <c r="AF432">
        <v>0</v>
      </c>
      <c r="AG432">
        <v>0</v>
      </c>
      <c r="AH432">
        <v>8.4380000000000006</v>
      </c>
      <c r="AI432">
        <v>8.4380000000000006</v>
      </c>
      <c r="AJ432">
        <v>0.4</v>
      </c>
      <c r="AK432" t="s">
        <v>883</v>
      </c>
      <c r="AL432" t="s">
        <v>975</v>
      </c>
      <c r="AN432">
        <v>170</v>
      </c>
      <c r="AO432">
        <f>Source1718[[#This Row],[TotalFTES]]*525/Source1718[[#This Row],[TotalScheduledHours]]</f>
        <v>26.058529411764709</v>
      </c>
    </row>
    <row r="433" spans="1:41" x14ac:dyDescent="0.25">
      <c r="A433" t="s">
        <v>1769</v>
      </c>
      <c r="B433" t="s">
        <v>32</v>
      </c>
      <c r="C433" t="s">
        <v>92</v>
      </c>
      <c r="D433" t="s">
        <v>93</v>
      </c>
      <c r="E433">
        <v>80748</v>
      </c>
      <c r="F433" t="s">
        <v>106</v>
      </c>
      <c r="G433">
        <v>3600</v>
      </c>
      <c r="H433">
        <v>504</v>
      </c>
      <c r="I433" t="s">
        <v>316</v>
      </c>
      <c r="J433" t="s">
        <v>35</v>
      </c>
      <c r="K433" t="s">
        <v>44</v>
      </c>
      <c r="L433" t="s">
        <v>480</v>
      </c>
      <c r="M433" t="s">
        <v>558</v>
      </c>
      <c r="N433" t="s">
        <v>559</v>
      </c>
      <c r="O433" t="s">
        <v>519</v>
      </c>
      <c r="P433" t="s">
        <v>567</v>
      </c>
      <c r="Q433" t="s">
        <v>51</v>
      </c>
      <c r="R433">
        <v>1</v>
      </c>
      <c r="S433" s="1">
        <v>42966</v>
      </c>
      <c r="T433" s="1">
        <v>43091</v>
      </c>
      <c r="U433" t="s">
        <v>1650</v>
      </c>
      <c r="V433" t="s">
        <v>39</v>
      </c>
      <c r="W433">
        <v>84</v>
      </c>
      <c r="X433">
        <v>60</v>
      </c>
      <c r="Y433">
        <v>200</v>
      </c>
      <c r="Z433">
        <v>30</v>
      </c>
      <c r="AD433">
        <v>0</v>
      </c>
      <c r="AE433">
        <v>30</v>
      </c>
      <c r="AF433">
        <v>0</v>
      </c>
      <c r="AG433">
        <v>0</v>
      </c>
      <c r="AH433">
        <v>7.73</v>
      </c>
      <c r="AI433">
        <v>7.73</v>
      </c>
      <c r="AJ433">
        <v>0.4</v>
      </c>
      <c r="AK433" t="s">
        <v>1122</v>
      </c>
      <c r="AL433" t="s">
        <v>1648</v>
      </c>
      <c r="AN433">
        <v>340</v>
      </c>
      <c r="AO433">
        <f>Source1718[[#This Row],[TotalFTES]]*525/Source1718[[#This Row],[TotalScheduledHours]]</f>
        <v>11.936029411764705</v>
      </c>
    </row>
    <row r="434" spans="1:41" x14ac:dyDescent="0.25">
      <c r="A434" t="s">
        <v>1769</v>
      </c>
      <c r="B434" t="s">
        <v>32</v>
      </c>
      <c r="C434" t="s">
        <v>92</v>
      </c>
      <c r="D434" t="s">
        <v>93</v>
      </c>
      <c r="E434">
        <v>82627</v>
      </c>
      <c r="F434" t="s">
        <v>106</v>
      </c>
      <c r="G434">
        <v>3600</v>
      </c>
      <c r="H434">
        <v>701</v>
      </c>
      <c r="I434" t="s">
        <v>316</v>
      </c>
      <c r="J434" t="s">
        <v>35</v>
      </c>
      <c r="K434" t="s">
        <v>44</v>
      </c>
      <c r="L434" t="s">
        <v>108</v>
      </c>
      <c r="M434">
        <v>1030</v>
      </c>
      <c r="N434">
        <v>1220</v>
      </c>
      <c r="O434" t="s">
        <v>64</v>
      </c>
      <c r="P434">
        <v>301</v>
      </c>
      <c r="Q434" t="s">
        <v>65</v>
      </c>
      <c r="R434">
        <v>1</v>
      </c>
      <c r="S434" s="1">
        <v>42966</v>
      </c>
      <c r="T434" s="1">
        <v>43091</v>
      </c>
      <c r="U434" t="s">
        <v>550</v>
      </c>
      <c r="V434" t="s">
        <v>39</v>
      </c>
      <c r="W434">
        <v>68</v>
      </c>
      <c r="X434">
        <v>36</v>
      </c>
      <c r="Y434">
        <v>400</v>
      </c>
      <c r="Z434">
        <v>9</v>
      </c>
      <c r="AD434">
        <v>0</v>
      </c>
      <c r="AE434">
        <v>9</v>
      </c>
      <c r="AF434">
        <v>0</v>
      </c>
      <c r="AG434">
        <v>0</v>
      </c>
      <c r="AH434">
        <v>5.1920000000000002</v>
      </c>
      <c r="AI434">
        <v>5.1920000000000002</v>
      </c>
      <c r="AJ434">
        <v>0.4</v>
      </c>
      <c r="AK434" t="s">
        <v>988</v>
      </c>
      <c r="AL434" t="s">
        <v>1061</v>
      </c>
      <c r="AN434">
        <v>170</v>
      </c>
      <c r="AO434">
        <f>Source1718[[#This Row],[TotalFTES]]*525/Source1718[[#This Row],[TotalScheduledHours]]</f>
        <v>16.034117647058824</v>
      </c>
    </row>
    <row r="435" spans="1:41" x14ac:dyDescent="0.25">
      <c r="A435" t="s">
        <v>1769</v>
      </c>
      <c r="B435" t="s">
        <v>32</v>
      </c>
      <c r="C435" t="s">
        <v>92</v>
      </c>
      <c r="D435" t="s">
        <v>93</v>
      </c>
      <c r="E435">
        <v>81003</v>
      </c>
      <c r="F435" t="s">
        <v>106</v>
      </c>
      <c r="G435">
        <v>3600</v>
      </c>
      <c r="H435">
        <v>702</v>
      </c>
      <c r="I435" t="s">
        <v>316</v>
      </c>
      <c r="J435" t="s">
        <v>76</v>
      </c>
      <c r="K435" t="s">
        <v>44</v>
      </c>
      <c r="L435" t="s">
        <v>45</v>
      </c>
      <c r="M435">
        <v>1900</v>
      </c>
      <c r="N435">
        <v>2115</v>
      </c>
      <c r="O435" t="s">
        <v>64</v>
      </c>
      <c r="P435">
        <v>253</v>
      </c>
      <c r="Q435" t="s">
        <v>65</v>
      </c>
      <c r="R435">
        <v>1</v>
      </c>
      <c r="S435" s="1">
        <v>42966</v>
      </c>
      <c r="T435" s="1">
        <v>43091</v>
      </c>
      <c r="U435" t="s">
        <v>548</v>
      </c>
      <c r="V435" t="s">
        <v>39</v>
      </c>
      <c r="W435">
        <v>61</v>
      </c>
      <c r="X435">
        <v>59</v>
      </c>
      <c r="Y435">
        <v>400</v>
      </c>
      <c r="Z435">
        <v>14.75</v>
      </c>
      <c r="AD435">
        <v>0</v>
      </c>
      <c r="AE435">
        <v>14.75</v>
      </c>
      <c r="AF435">
        <v>0</v>
      </c>
      <c r="AG435">
        <v>0</v>
      </c>
      <c r="AH435">
        <v>4.8470000000000004</v>
      </c>
      <c r="AI435">
        <v>4.8470000000000004</v>
      </c>
      <c r="AJ435">
        <v>0.4</v>
      </c>
      <c r="AK435" t="s">
        <v>905</v>
      </c>
      <c r="AL435" t="s">
        <v>1058</v>
      </c>
      <c r="AN435">
        <v>172.5</v>
      </c>
      <c r="AO435">
        <f>Source1718[[#This Row],[TotalFTES]]*525/Source1718[[#This Row],[TotalScheduledHours]]</f>
        <v>14.751739130434784</v>
      </c>
    </row>
    <row r="436" spans="1:41" x14ac:dyDescent="0.25">
      <c r="A436" t="s">
        <v>1769</v>
      </c>
      <c r="B436" t="s">
        <v>32</v>
      </c>
      <c r="C436" t="s">
        <v>92</v>
      </c>
      <c r="D436" t="s">
        <v>93</v>
      </c>
      <c r="E436">
        <v>83044</v>
      </c>
      <c r="F436" t="s">
        <v>106</v>
      </c>
      <c r="G436">
        <v>3700</v>
      </c>
      <c r="H436">
        <v>201</v>
      </c>
      <c r="I436" t="s">
        <v>317</v>
      </c>
      <c r="J436" t="s">
        <v>35</v>
      </c>
      <c r="K436" t="s">
        <v>44</v>
      </c>
      <c r="L436" t="s">
        <v>108</v>
      </c>
      <c r="M436">
        <v>1015</v>
      </c>
      <c r="N436">
        <v>1205</v>
      </c>
      <c r="O436" t="s">
        <v>46</v>
      </c>
      <c r="P436">
        <v>312</v>
      </c>
      <c r="Q436" t="s">
        <v>47</v>
      </c>
      <c r="R436">
        <v>1</v>
      </c>
      <c r="S436" s="1">
        <v>42966</v>
      </c>
      <c r="T436" s="1">
        <v>43091</v>
      </c>
      <c r="U436" t="s">
        <v>430</v>
      </c>
      <c r="V436" t="s">
        <v>39</v>
      </c>
      <c r="W436">
        <v>101</v>
      </c>
      <c r="X436">
        <v>53</v>
      </c>
      <c r="Y436">
        <v>300</v>
      </c>
      <c r="Z436">
        <v>17.666699999999999</v>
      </c>
      <c r="AD436">
        <v>0</v>
      </c>
      <c r="AE436">
        <v>17.666699999999999</v>
      </c>
      <c r="AF436">
        <v>0</v>
      </c>
      <c r="AG436">
        <v>0</v>
      </c>
      <c r="AH436">
        <v>6.9870000000000001</v>
      </c>
      <c r="AI436">
        <v>6.9870000000000001</v>
      </c>
      <c r="AJ436">
        <v>0.4</v>
      </c>
      <c r="AK436" t="s">
        <v>978</v>
      </c>
      <c r="AL436" t="s">
        <v>1046</v>
      </c>
      <c r="AN436">
        <v>170</v>
      </c>
      <c r="AO436">
        <f>Source1718[[#This Row],[TotalFTES]]*525/Source1718[[#This Row],[TotalScheduledHours]]</f>
        <v>21.577500000000001</v>
      </c>
    </row>
    <row r="437" spans="1:41" x14ac:dyDescent="0.25">
      <c r="A437" t="s">
        <v>1769</v>
      </c>
      <c r="B437" t="s">
        <v>32</v>
      </c>
      <c r="C437" t="s">
        <v>92</v>
      </c>
      <c r="D437" t="s">
        <v>93</v>
      </c>
      <c r="E437">
        <v>80159</v>
      </c>
      <c r="F437" t="s">
        <v>106</v>
      </c>
      <c r="G437">
        <v>3700</v>
      </c>
      <c r="H437">
        <v>402</v>
      </c>
      <c r="I437" t="s">
        <v>317</v>
      </c>
      <c r="J437" t="s">
        <v>35</v>
      </c>
      <c r="K437" t="s">
        <v>44</v>
      </c>
      <c r="L437" t="s">
        <v>480</v>
      </c>
      <c r="M437" t="s">
        <v>481</v>
      </c>
      <c r="N437" t="s">
        <v>482</v>
      </c>
      <c r="O437" t="s">
        <v>504</v>
      </c>
      <c r="Q437" t="s">
        <v>56</v>
      </c>
      <c r="R437">
        <v>1</v>
      </c>
      <c r="S437" s="1">
        <v>42966</v>
      </c>
      <c r="T437" s="1">
        <v>43091</v>
      </c>
      <c r="U437" t="s">
        <v>1651</v>
      </c>
      <c r="V437" t="s">
        <v>39</v>
      </c>
      <c r="W437">
        <v>104</v>
      </c>
      <c r="X437">
        <v>101</v>
      </c>
      <c r="Y437">
        <v>600</v>
      </c>
      <c r="Z437">
        <v>16.833300000000001</v>
      </c>
      <c r="AD437">
        <v>0</v>
      </c>
      <c r="AE437">
        <v>16.833300000000001</v>
      </c>
      <c r="AF437">
        <v>0</v>
      </c>
      <c r="AG437">
        <v>0</v>
      </c>
      <c r="AH437">
        <v>11.318</v>
      </c>
      <c r="AI437">
        <v>11.318</v>
      </c>
      <c r="AJ437">
        <v>0.2</v>
      </c>
      <c r="AK437" t="s">
        <v>983</v>
      </c>
      <c r="AL437" t="s">
        <v>981</v>
      </c>
      <c r="AN437">
        <v>170</v>
      </c>
      <c r="AO437">
        <f>Source1718[[#This Row],[TotalFTES]]*525/Source1718[[#This Row],[TotalScheduledHours]]</f>
        <v>34.95264705882353</v>
      </c>
    </row>
    <row r="438" spans="1:41" x14ac:dyDescent="0.25">
      <c r="A438" t="s">
        <v>1769</v>
      </c>
      <c r="B438" t="s">
        <v>32</v>
      </c>
      <c r="C438" t="s">
        <v>92</v>
      </c>
      <c r="D438" t="s">
        <v>93</v>
      </c>
      <c r="E438">
        <v>80187</v>
      </c>
      <c r="F438" t="s">
        <v>106</v>
      </c>
      <c r="G438">
        <v>3700</v>
      </c>
      <c r="H438">
        <v>501</v>
      </c>
      <c r="I438" t="s">
        <v>317</v>
      </c>
      <c r="J438" t="s">
        <v>35</v>
      </c>
      <c r="K438" t="s">
        <v>44</v>
      </c>
      <c r="L438" t="s">
        <v>108</v>
      </c>
      <c r="M438">
        <v>800</v>
      </c>
      <c r="N438">
        <v>950</v>
      </c>
      <c r="O438" t="s">
        <v>49</v>
      </c>
      <c r="P438">
        <v>625</v>
      </c>
      <c r="Q438" t="s">
        <v>51</v>
      </c>
      <c r="R438">
        <v>1</v>
      </c>
      <c r="S438" s="1">
        <v>42966</v>
      </c>
      <c r="T438" s="1">
        <v>43091</v>
      </c>
      <c r="U438" t="s">
        <v>457</v>
      </c>
      <c r="V438" t="s">
        <v>39</v>
      </c>
      <c r="W438">
        <v>59</v>
      </c>
      <c r="X438">
        <v>44</v>
      </c>
      <c r="Y438">
        <v>200</v>
      </c>
      <c r="Z438">
        <v>22</v>
      </c>
      <c r="AD438">
        <v>0</v>
      </c>
      <c r="AE438">
        <v>22</v>
      </c>
      <c r="AF438">
        <v>0</v>
      </c>
      <c r="AG438">
        <v>0</v>
      </c>
      <c r="AH438">
        <v>5.5659999999999998</v>
      </c>
      <c r="AI438">
        <v>5.5659999999999998</v>
      </c>
      <c r="AJ438">
        <v>0.4</v>
      </c>
      <c r="AK438" t="s">
        <v>885</v>
      </c>
      <c r="AL438" t="s">
        <v>1176</v>
      </c>
      <c r="AN438">
        <v>170</v>
      </c>
      <c r="AO438">
        <f>Source1718[[#This Row],[TotalFTES]]*525/Source1718[[#This Row],[TotalScheduledHours]]</f>
        <v>17.189117647058826</v>
      </c>
    </row>
    <row r="439" spans="1:41" x14ac:dyDescent="0.25">
      <c r="A439" t="s">
        <v>1769</v>
      </c>
      <c r="B439" t="s">
        <v>32</v>
      </c>
      <c r="C439" t="s">
        <v>92</v>
      </c>
      <c r="D439" t="s">
        <v>93</v>
      </c>
      <c r="E439">
        <v>80737</v>
      </c>
      <c r="F439" t="s">
        <v>106</v>
      </c>
      <c r="G439">
        <v>3700</v>
      </c>
      <c r="H439">
        <v>502</v>
      </c>
      <c r="I439" t="s">
        <v>317</v>
      </c>
      <c r="J439" t="s">
        <v>35</v>
      </c>
      <c r="K439" t="s">
        <v>44</v>
      </c>
      <c r="L439" t="s">
        <v>108</v>
      </c>
      <c r="M439">
        <v>1000</v>
      </c>
      <c r="N439">
        <v>1150</v>
      </c>
      <c r="O439" t="s">
        <v>49</v>
      </c>
      <c r="P439">
        <v>624</v>
      </c>
      <c r="Q439" t="s">
        <v>51</v>
      </c>
      <c r="R439">
        <v>1</v>
      </c>
      <c r="S439" s="1">
        <v>42966</v>
      </c>
      <c r="T439" s="1">
        <v>43091</v>
      </c>
      <c r="U439" t="s">
        <v>573</v>
      </c>
      <c r="V439" t="s">
        <v>39</v>
      </c>
      <c r="W439">
        <v>92</v>
      </c>
      <c r="X439">
        <v>37</v>
      </c>
      <c r="Y439">
        <v>200</v>
      </c>
      <c r="Z439">
        <v>18.5</v>
      </c>
      <c r="AD439">
        <v>0</v>
      </c>
      <c r="AE439">
        <v>18.5</v>
      </c>
      <c r="AF439">
        <v>0</v>
      </c>
      <c r="AG439">
        <v>0</v>
      </c>
      <c r="AH439">
        <v>5.6109999999999998</v>
      </c>
      <c r="AI439">
        <v>5.6109999999999998</v>
      </c>
      <c r="AJ439">
        <v>0.4</v>
      </c>
      <c r="AK439" t="s">
        <v>883</v>
      </c>
      <c r="AL439" t="s">
        <v>998</v>
      </c>
      <c r="AN439">
        <v>170</v>
      </c>
      <c r="AO439">
        <f>Source1718[[#This Row],[TotalFTES]]*525/Source1718[[#This Row],[TotalScheduledHours]]</f>
        <v>17.328088235294118</v>
      </c>
    </row>
    <row r="440" spans="1:41" x14ac:dyDescent="0.25">
      <c r="A440" t="s">
        <v>1769</v>
      </c>
      <c r="B440" t="s">
        <v>32</v>
      </c>
      <c r="C440" t="s">
        <v>92</v>
      </c>
      <c r="D440" t="s">
        <v>93</v>
      </c>
      <c r="E440">
        <v>80188</v>
      </c>
      <c r="F440" t="s">
        <v>106</v>
      </c>
      <c r="G440">
        <v>3700</v>
      </c>
      <c r="H440">
        <v>503</v>
      </c>
      <c r="I440" t="s">
        <v>317</v>
      </c>
      <c r="J440" t="s">
        <v>35</v>
      </c>
      <c r="K440" t="s">
        <v>44</v>
      </c>
      <c r="L440" t="s">
        <v>480</v>
      </c>
      <c r="M440" t="s">
        <v>558</v>
      </c>
      <c r="N440" t="s">
        <v>559</v>
      </c>
      <c r="O440" t="s">
        <v>519</v>
      </c>
      <c r="P440" t="s">
        <v>560</v>
      </c>
      <c r="Q440" t="s">
        <v>51</v>
      </c>
      <c r="R440">
        <v>1</v>
      </c>
      <c r="S440" s="1">
        <v>42966</v>
      </c>
      <c r="T440" s="1">
        <v>43091</v>
      </c>
      <c r="U440" t="s">
        <v>561</v>
      </c>
      <c r="V440" t="s">
        <v>39</v>
      </c>
      <c r="W440">
        <v>84</v>
      </c>
      <c r="X440">
        <v>24</v>
      </c>
      <c r="Y440">
        <v>200</v>
      </c>
      <c r="Z440">
        <v>12</v>
      </c>
      <c r="AD440">
        <v>0</v>
      </c>
      <c r="AE440">
        <v>12</v>
      </c>
      <c r="AF440">
        <v>0</v>
      </c>
      <c r="AG440">
        <v>0</v>
      </c>
      <c r="AH440">
        <v>6.819</v>
      </c>
      <c r="AI440">
        <v>6.819</v>
      </c>
      <c r="AJ440">
        <v>0.4</v>
      </c>
      <c r="AK440" t="s">
        <v>1122</v>
      </c>
      <c r="AL440" t="s">
        <v>1123</v>
      </c>
      <c r="AN440">
        <v>340</v>
      </c>
      <c r="AO440">
        <f>Source1718[[#This Row],[TotalFTES]]*525/Source1718[[#This Row],[TotalScheduledHours]]</f>
        <v>10.529338235294118</v>
      </c>
    </row>
    <row r="441" spans="1:41" x14ac:dyDescent="0.25">
      <c r="A441" t="s">
        <v>1769</v>
      </c>
      <c r="B441" t="s">
        <v>32</v>
      </c>
      <c r="C441" t="s">
        <v>92</v>
      </c>
      <c r="D441" t="s">
        <v>93</v>
      </c>
      <c r="E441">
        <v>81937</v>
      </c>
      <c r="F441" t="s">
        <v>106</v>
      </c>
      <c r="G441">
        <v>3700</v>
      </c>
      <c r="H441">
        <v>701</v>
      </c>
      <c r="I441" t="s">
        <v>317</v>
      </c>
      <c r="J441" t="s">
        <v>35</v>
      </c>
      <c r="K441" t="s">
        <v>44</v>
      </c>
      <c r="L441" t="s">
        <v>108</v>
      </c>
      <c r="M441">
        <v>1030</v>
      </c>
      <c r="N441">
        <v>1220</v>
      </c>
      <c r="O441" t="s">
        <v>64</v>
      </c>
      <c r="P441">
        <v>319</v>
      </c>
      <c r="Q441" t="s">
        <v>65</v>
      </c>
      <c r="R441">
        <v>1</v>
      </c>
      <c r="S441" s="1">
        <v>42966</v>
      </c>
      <c r="T441" s="1">
        <v>43091</v>
      </c>
      <c r="U441" t="s">
        <v>562</v>
      </c>
      <c r="V441" t="s">
        <v>39</v>
      </c>
      <c r="W441">
        <v>91</v>
      </c>
      <c r="X441">
        <v>89</v>
      </c>
      <c r="Y441">
        <v>400</v>
      </c>
      <c r="Z441">
        <v>22.25</v>
      </c>
      <c r="AD441">
        <v>0</v>
      </c>
      <c r="AE441">
        <v>22.25</v>
      </c>
      <c r="AF441">
        <v>0</v>
      </c>
      <c r="AG441">
        <v>0</v>
      </c>
      <c r="AH441">
        <v>8.6059999999999999</v>
      </c>
      <c r="AI441">
        <v>8.6059999999999999</v>
      </c>
      <c r="AJ441">
        <v>0.4</v>
      </c>
      <c r="AK441" t="s">
        <v>988</v>
      </c>
      <c r="AL441" t="s">
        <v>906</v>
      </c>
      <c r="AN441">
        <v>170</v>
      </c>
      <c r="AO441">
        <f>Source1718[[#This Row],[TotalFTES]]*525/Source1718[[#This Row],[TotalScheduledHours]]</f>
        <v>26.577352941176468</v>
      </c>
    </row>
    <row r="442" spans="1:41" x14ac:dyDescent="0.25">
      <c r="A442" t="s">
        <v>1769</v>
      </c>
      <c r="B442" t="s">
        <v>32</v>
      </c>
      <c r="C442" t="s">
        <v>92</v>
      </c>
      <c r="D442" t="s">
        <v>93</v>
      </c>
      <c r="E442">
        <v>83049</v>
      </c>
      <c r="F442" t="s">
        <v>106</v>
      </c>
      <c r="G442">
        <v>3700</v>
      </c>
      <c r="H442">
        <v>702</v>
      </c>
      <c r="I442" t="s">
        <v>317</v>
      </c>
      <c r="J442" t="s">
        <v>76</v>
      </c>
      <c r="K442" t="s">
        <v>44</v>
      </c>
      <c r="L442" t="s">
        <v>45</v>
      </c>
      <c r="M442">
        <v>1900</v>
      </c>
      <c r="N442">
        <v>2115</v>
      </c>
      <c r="O442" t="s">
        <v>64</v>
      </c>
      <c r="P442">
        <v>353</v>
      </c>
      <c r="Q442" t="s">
        <v>65</v>
      </c>
      <c r="R442">
        <v>1</v>
      </c>
      <c r="S442" s="1">
        <v>42966</v>
      </c>
      <c r="T442" s="1">
        <v>43091</v>
      </c>
      <c r="U442" t="s">
        <v>565</v>
      </c>
      <c r="V442" t="s">
        <v>39</v>
      </c>
      <c r="W442">
        <v>86</v>
      </c>
      <c r="X442">
        <v>82</v>
      </c>
      <c r="Y442">
        <v>400</v>
      </c>
      <c r="Z442">
        <v>20.5</v>
      </c>
      <c r="AD442">
        <v>0</v>
      </c>
      <c r="AE442">
        <v>20.5</v>
      </c>
      <c r="AF442">
        <v>0</v>
      </c>
      <c r="AG442">
        <v>0</v>
      </c>
      <c r="AH442">
        <v>4.71</v>
      </c>
      <c r="AI442">
        <v>4.71</v>
      </c>
      <c r="AJ442">
        <v>0.4</v>
      </c>
      <c r="AK442" t="s">
        <v>905</v>
      </c>
      <c r="AL442" t="s">
        <v>1004</v>
      </c>
      <c r="AN442">
        <v>172.5</v>
      </c>
      <c r="AO442">
        <f>Source1718[[#This Row],[TotalFTES]]*525/Source1718[[#This Row],[TotalScheduledHours]]</f>
        <v>14.334782608695653</v>
      </c>
    </row>
    <row r="443" spans="1:41" x14ac:dyDescent="0.25">
      <c r="A443" t="s">
        <v>1769</v>
      </c>
      <c r="B443" t="s">
        <v>32</v>
      </c>
      <c r="C443" t="s">
        <v>92</v>
      </c>
      <c r="D443" t="s">
        <v>93</v>
      </c>
      <c r="E443">
        <v>82384</v>
      </c>
      <c r="F443" t="s">
        <v>106</v>
      </c>
      <c r="G443">
        <v>3780</v>
      </c>
      <c r="H443">
        <v>201</v>
      </c>
      <c r="I443" t="s">
        <v>318</v>
      </c>
      <c r="J443" t="s">
        <v>35</v>
      </c>
      <c r="K443" t="s">
        <v>44</v>
      </c>
      <c r="L443" t="s">
        <v>108</v>
      </c>
      <c r="M443">
        <v>815</v>
      </c>
      <c r="N443">
        <v>1005</v>
      </c>
      <c r="O443" t="s">
        <v>46</v>
      </c>
      <c r="P443">
        <v>324</v>
      </c>
      <c r="Q443" t="s">
        <v>47</v>
      </c>
      <c r="R443">
        <v>1</v>
      </c>
      <c r="S443" s="1">
        <v>42966</v>
      </c>
      <c r="T443" s="1">
        <v>43091</v>
      </c>
      <c r="U443" t="s">
        <v>448</v>
      </c>
      <c r="V443" t="s">
        <v>39</v>
      </c>
      <c r="W443">
        <v>94</v>
      </c>
      <c r="X443">
        <v>62</v>
      </c>
      <c r="Y443">
        <v>300</v>
      </c>
      <c r="Z443">
        <v>20.666699999999999</v>
      </c>
      <c r="AD443">
        <v>0</v>
      </c>
      <c r="AE443">
        <v>20.666699999999999</v>
      </c>
      <c r="AF443">
        <v>0</v>
      </c>
      <c r="AG443">
        <v>0</v>
      </c>
      <c r="AH443">
        <v>10.933</v>
      </c>
      <c r="AI443">
        <v>10.933</v>
      </c>
      <c r="AJ443">
        <v>0.4</v>
      </c>
      <c r="AK443" t="s">
        <v>992</v>
      </c>
      <c r="AL443" t="s">
        <v>913</v>
      </c>
      <c r="AN443">
        <v>170</v>
      </c>
      <c r="AO443">
        <f>Source1718[[#This Row],[TotalFTES]]*525/Source1718[[#This Row],[TotalScheduledHours]]</f>
        <v>33.763676470588237</v>
      </c>
    </row>
    <row r="444" spans="1:41" x14ac:dyDescent="0.25">
      <c r="A444" t="s">
        <v>1769</v>
      </c>
      <c r="B444" t="s">
        <v>32</v>
      </c>
      <c r="C444" t="s">
        <v>92</v>
      </c>
      <c r="D444" t="s">
        <v>93</v>
      </c>
      <c r="E444">
        <v>81258</v>
      </c>
      <c r="F444" t="s">
        <v>106</v>
      </c>
      <c r="G444">
        <v>3780</v>
      </c>
      <c r="H444">
        <v>301</v>
      </c>
      <c r="I444" t="s">
        <v>318</v>
      </c>
      <c r="J444" t="s">
        <v>35</v>
      </c>
      <c r="K444" t="s">
        <v>44</v>
      </c>
      <c r="L444" t="s">
        <v>108</v>
      </c>
      <c r="M444">
        <v>1015</v>
      </c>
      <c r="N444">
        <v>1205</v>
      </c>
      <c r="O444" t="s">
        <v>399</v>
      </c>
      <c r="P444">
        <v>205</v>
      </c>
      <c r="Q444" t="s">
        <v>97</v>
      </c>
      <c r="R444">
        <v>1</v>
      </c>
      <c r="S444" s="1">
        <v>42966</v>
      </c>
      <c r="T444" s="1">
        <v>43091</v>
      </c>
      <c r="U444" t="s">
        <v>439</v>
      </c>
      <c r="V444" t="s">
        <v>39</v>
      </c>
      <c r="W444">
        <v>115</v>
      </c>
      <c r="X444">
        <v>111</v>
      </c>
      <c r="Y444">
        <v>100</v>
      </c>
      <c r="Z444">
        <v>111</v>
      </c>
      <c r="AD444">
        <v>0</v>
      </c>
      <c r="AE444">
        <v>111</v>
      </c>
      <c r="AF444">
        <v>0</v>
      </c>
      <c r="AG444">
        <v>0</v>
      </c>
      <c r="AH444">
        <v>7.5810000000000004</v>
      </c>
      <c r="AI444">
        <v>7.5810000000000004</v>
      </c>
      <c r="AJ444">
        <v>0.4</v>
      </c>
      <c r="AK444" t="s">
        <v>978</v>
      </c>
      <c r="AL444" t="s">
        <v>1652</v>
      </c>
      <c r="AN444">
        <v>170</v>
      </c>
      <c r="AO444">
        <f>Source1718[[#This Row],[TotalFTES]]*525/Source1718[[#This Row],[TotalScheduledHours]]</f>
        <v>23.411911764705884</v>
      </c>
    </row>
    <row r="445" spans="1:41" x14ac:dyDescent="0.25">
      <c r="A445" t="s">
        <v>1769</v>
      </c>
      <c r="B445" t="s">
        <v>32</v>
      </c>
      <c r="C445" t="s">
        <v>92</v>
      </c>
      <c r="D445" t="s">
        <v>93</v>
      </c>
      <c r="E445">
        <v>83201</v>
      </c>
      <c r="F445" t="s">
        <v>106</v>
      </c>
      <c r="G445">
        <v>3780</v>
      </c>
      <c r="H445">
        <v>401</v>
      </c>
      <c r="I445" t="s">
        <v>318</v>
      </c>
      <c r="J445" t="s">
        <v>35</v>
      </c>
      <c r="K445" t="s">
        <v>44</v>
      </c>
      <c r="L445" t="s">
        <v>480</v>
      </c>
      <c r="M445" t="s">
        <v>485</v>
      </c>
      <c r="N445" t="s">
        <v>486</v>
      </c>
      <c r="O445" t="s">
        <v>483</v>
      </c>
      <c r="Q445" t="s">
        <v>56</v>
      </c>
      <c r="R445">
        <v>1</v>
      </c>
      <c r="S445" s="1">
        <v>42966</v>
      </c>
      <c r="T445" s="1">
        <v>43091</v>
      </c>
      <c r="U445" t="s">
        <v>1653</v>
      </c>
      <c r="V445" t="s">
        <v>39</v>
      </c>
      <c r="W445">
        <v>101</v>
      </c>
      <c r="X445">
        <v>39</v>
      </c>
      <c r="Y445">
        <v>300</v>
      </c>
      <c r="Z445">
        <v>13</v>
      </c>
      <c r="AD445">
        <v>0</v>
      </c>
      <c r="AE445">
        <v>13</v>
      </c>
      <c r="AF445">
        <v>0</v>
      </c>
      <c r="AG445">
        <v>0</v>
      </c>
      <c r="AH445">
        <v>8.2100000000000009</v>
      </c>
      <c r="AI445">
        <v>8.2100000000000009</v>
      </c>
      <c r="AJ445">
        <v>0.4</v>
      </c>
      <c r="AK445" t="s">
        <v>994</v>
      </c>
      <c r="AL445" t="s">
        <v>950</v>
      </c>
      <c r="AN445">
        <v>340</v>
      </c>
      <c r="AO445">
        <f>Source1718[[#This Row],[TotalFTES]]*525/Source1718[[#This Row],[TotalScheduledHours]]</f>
        <v>12.677205882352942</v>
      </c>
    </row>
    <row r="446" spans="1:41" x14ac:dyDescent="0.25">
      <c r="A446" t="s">
        <v>1769</v>
      </c>
      <c r="B446" t="s">
        <v>32</v>
      </c>
      <c r="C446" t="s">
        <v>92</v>
      </c>
      <c r="D446" t="s">
        <v>93</v>
      </c>
      <c r="E446">
        <v>82352</v>
      </c>
      <c r="F446" t="s">
        <v>106</v>
      </c>
      <c r="G446">
        <v>3780</v>
      </c>
      <c r="H446">
        <v>501</v>
      </c>
      <c r="I446" t="s">
        <v>318</v>
      </c>
      <c r="J446" t="s">
        <v>35</v>
      </c>
      <c r="K446" t="s">
        <v>44</v>
      </c>
      <c r="L446" t="s">
        <v>487</v>
      </c>
      <c r="M446" t="s">
        <v>1108</v>
      </c>
      <c r="N446" t="s">
        <v>1109</v>
      </c>
      <c r="O446" t="s">
        <v>1110</v>
      </c>
      <c r="P446" t="s">
        <v>1111</v>
      </c>
      <c r="Q446" t="s">
        <v>51</v>
      </c>
      <c r="R446">
        <v>1</v>
      </c>
      <c r="S446" s="1">
        <v>42966</v>
      </c>
      <c r="T446" s="1">
        <v>43091</v>
      </c>
      <c r="U446" t="s">
        <v>1654</v>
      </c>
      <c r="V446" t="s">
        <v>39</v>
      </c>
      <c r="W446">
        <v>88</v>
      </c>
      <c r="X446">
        <v>21</v>
      </c>
      <c r="Y446">
        <v>200</v>
      </c>
      <c r="Z446">
        <v>10.5</v>
      </c>
      <c r="AD446">
        <v>0</v>
      </c>
      <c r="AE446">
        <v>10.5</v>
      </c>
      <c r="AF446">
        <v>0</v>
      </c>
      <c r="AG446">
        <v>0</v>
      </c>
      <c r="AH446">
        <v>3.97</v>
      </c>
      <c r="AI446">
        <v>3.97</v>
      </c>
      <c r="AJ446">
        <v>0.4</v>
      </c>
      <c r="AK446" t="s">
        <v>1113</v>
      </c>
      <c r="AL446" t="s">
        <v>1114</v>
      </c>
      <c r="AN446">
        <v>510</v>
      </c>
      <c r="AO446">
        <f>Source1718[[#This Row],[TotalFTES]]*525/Source1718[[#This Row],[TotalScheduledHours]]</f>
        <v>4.0867647058823531</v>
      </c>
    </row>
    <row r="447" spans="1:41" x14ac:dyDescent="0.25">
      <c r="A447" t="s">
        <v>1769</v>
      </c>
      <c r="B447" t="s">
        <v>32</v>
      </c>
      <c r="C447" t="s">
        <v>92</v>
      </c>
      <c r="D447" t="s">
        <v>93</v>
      </c>
      <c r="E447">
        <v>82353</v>
      </c>
      <c r="F447" t="s">
        <v>106</v>
      </c>
      <c r="G447">
        <v>3780</v>
      </c>
      <c r="H447">
        <v>502</v>
      </c>
      <c r="I447" t="s">
        <v>318</v>
      </c>
      <c r="J447" t="s">
        <v>35</v>
      </c>
      <c r="K447" t="s">
        <v>44</v>
      </c>
      <c r="L447" t="s">
        <v>45</v>
      </c>
      <c r="M447">
        <v>1400</v>
      </c>
      <c r="N447">
        <v>1615</v>
      </c>
      <c r="O447" t="s">
        <v>49</v>
      </c>
      <c r="P447">
        <v>419</v>
      </c>
      <c r="Q447" t="s">
        <v>51</v>
      </c>
      <c r="R447">
        <v>1</v>
      </c>
      <c r="S447" s="1">
        <v>42966</v>
      </c>
      <c r="T447" s="1">
        <v>43091</v>
      </c>
      <c r="U447" t="s">
        <v>554</v>
      </c>
      <c r="V447" t="s">
        <v>39</v>
      </c>
      <c r="W447">
        <v>115</v>
      </c>
      <c r="X447">
        <v>52</v>
      </c>
      <c r="Y447">
        <v>200</v>
      </c>
      <c r="Z447">
        <v>26</v>
      </c>
      <c r="AD447">
        <v>0</v>
      </c>
      <c r="AE447">
        <v>26</v>
      </c>
      <c r="AF447">
        <v>0</v>
      </c>
      <c r="AG447">
        <v>0</v>
      </c>
      <c r="AH447">
        <v>9.6820000000000004</v>
      </c>
      <c r="AI447">
        <v>9.6820000000000004</v>
      </c>
      <c r="AJ447">
        <v>0.4</v>
      </c>
      <c r="AK447" t="s">
        <v>1034</v>
      </c>
      <c r="AL447" t="s">
        <v>976</v>
      </c>
      <c r="AN447">
        <v>172.5</v>
      </c>
      <c r="AO447">
        <f>Source1718[[#This Row],[TotalFTES]]*525/Source1718[[#This Row],[TotalScheduledHours]]</f>
        <v>29.466956521739132</v>
      </c>
    </row>
    <row r="448" spans="1:41" x14ac:dyDescent="0.25">
      <c r="A448" t="s">
        <v>1769</v>
      </c>
      <c r="B448" t="s">
        <v>32</v>
      </c>
      <c r="C448" t="s">
        <v>92</v>
      </c>
      <c r="D448" t="s">
        <v>93</v>
      </c>
      <c r="E448">
        <v>82354</v>
      </c>
      <c r="F448" t="s">
        <v>106</v>
      </c>
      <c r="G448">
        <v>3780</v>
      </c>
      <c r="H448">
        <v>503</v>
      </c>
      <c r="I448" t="s">
        <v>318</v>
      </c>
      <c r="J448" t="s">
        <v>76</v>
      </c>
      <c r="K448" t="s">
        <v>44</v>
      </c>
      <c r="L448" t="s">
        <v>1612</v>
      </c>
      <c r="M448" t="s">
        <v>1655</v>
      </c>
      <c r="N448" t="s">
        <v>1656</v>
      </c>
      <c r="O448" t="s">
        <v>712</v>
      </c>
      <c r="P448">
        <v>624</v>
      </c>
      <c r="Q448" t="s">
        <v>51</v>
      </c>
      <c r="R448">
        <v>1</v>
      </c>
      <c r="S448" s="1">
        <v>42966</v>
      </c>
      <c r="T448" s="1">
        <v>43091</v>
      </c>
      <c r="U448" t="s">
        <v>1657</v>
      </c>
      <c r="V448" t="s">
        <v>39</v>
      </c>
      <c r="W448">
        <v>87</v>
      </c>
      <c r="X448">
        <v>60</v>
      </c>
      <c r="Y448">
        <v>200</v>
      </c>
      <c r="Z448">
        <v>30</v>
      </c>
      <c r="AD448">
        <v>0</v>
      </c>
      <c r="AE448">
        <v>30</v>
      </c>
      <c r="AF448">
        <v>0</v>
      </c>
      <c r="AG448">
        <v>0</v>
      </c>
      <c r="AH448">
        <v>6.024</v>
      </c>
      <c r="AI448">
        <v>6.024</v>
      </c>
      <c r="AJ448">
        <v>0.4</v>
      </c>
      <c r="AK448" t="s">
        <v>1658</v>
      </c>
      <c r="AL448" t="s">
        <v>1659</v>
      </c>
      <c r="AN448">
        <v>172.5</v>
      </c>
      <c r="AO448">
        <f>Source1718[[#This Row],[TotalFTES]]*525/Source1718[[#This Row],[TotalScheduledHours]]</f>
        <v>18.333913043478262</v>
      </c>
    </row>
    <row r="449" spans="1:41" x14ac:dyDescent="0.25">
      <c r="A449" t="s">
        <v>1769</v>
      </c>
      <c r="B449" t="s">
        <v>32</v>
      </c>
      <c r="C449" t="s">
        <v>92</v>
      </c>
      <c r="D449" t="s">
        <v>93</v>
      </c>
      <c r="E449">
        <v>82133</v>
      </c>
      <c r="F449" t="s">
        <v>106</v>
      </c>
      <c r="G449">
        <v>3780</v>
      </c>
      <c r="H449">
        <v>701</v>
      </c>
      <c r="I449" t="s">
        <v>318</v>
      </c>
      <c r="J449" t="s">
        <v>35</v>
      </c>
      <c r="K449" t="s">
        <v>44</v>
      </c>
      <c r="L449" t="s">
        <v>108</v>
      </c>
      <c r="M449">
        <v>830</v>
      </c>
      <c r="N449">
        <v>1020</v>
      </c>
      <c r="O449" t="s">
        <v>64</v>
      </c>
      <c r="P449">
        <v>367</v>
      </c>
      <c r="Q449" t="s">
        <v>65</v>
      </c>
      <c r="R449">
        <v>1</v>
      </c>
      <c r="S449" s="1">
        <v>42966</v>
      </c>
      <c r="T449" s="1">
        <v>43091</v>
      </c>
      <c r="U449" t="s">
        <v>512</v>
      </c>
      <c r="V449" t="s">
        <v>39</v>
      </c>
      <c r="W449">
        <v>98</v>
      </c>
      <c r="X449">
        <v>23</v>
      </c>
      <c r="Y449">
        <v>400</v>
      </c>
      <c r="Z449">
        <v>5.75</v>
      </c>
      <c r="AD449">
        <v>0</v>
      </c>
      <c r="AE449">
        <v>5.75</v>
      </c>
      <c r="AF449">
        <v>0</v>
      </c>
      <c r="AG449">
        <v>0</v>
      </c>
      <c r="AH449">
        <v>4.7050000000000001</v>
      </c>
      <c r="AI449">
        <v>4.7050000000000001</v>
      </c>
      <c r="AJ449">
        <v>0.4</v>
      </c>
      <c r="AK449" t="s">
        <v>990</v>
      </c>
      <c r="AL449" t="s">
        <v>908</v>
      </c>
      <c r="AN449">
        <v>170</v>
      </c>
      <c r="AO449">
        <f>Source1718[[#This Row],[TotalFTES]]*525/Source1718[[#This Row],[TotalScheduledHours]]</f>
        <v>14.530147058823529</v>
      </c>
    </row>
    <row r="450" spans="1:41" x14ac:dyDescent="0.25">
      <c r="A450" t="s">
        <v>1769</v>
      </c>
      <c r="B450" t="s">
        <v>32</v>
      </c>
      <c r="C450" t="s">
        <v>92</v>
      </c>
      <c r="D450" t="s">
        <v>93</v>
      </c>
      <c r="E450">
        <v>81625</v>
      </c>
      <c r="F450" t="s">
        <v>106</v>
      </c>
      <c r="G450">
        <v>3780</v>
      </c>
      <c r="H450">
        <v>702</v>
      </c>
      <c r="I450" t="s">
        <v>318</v>
      </c>
      <c r="J450" t="s">
        <v>35</v>
      </c>
      <c r="K450" t="s">
        <v>44</v>
      </c>
      <c r="L450" t="s">
        <v>480</v>
      </c>
      <c r="M450" t="s">
        <v>492</v>
      </c>
      <c r="N450" t="s">
        <v>493</v>
      </c>
      <c r="O450" t="s">
        <v>494</v>
      </c>
      <c r="P450" t="s">
        <v>523</v>
      </c>
      <c r="Q450" t="s">
        <v>65</v>
      </c>
      <c r="R450">
        <v>1</v>
      </c>
      <c r="S450" s="1">
        <v>42966</v>
      </c>
      <c r="T450" s="1">
        <v>43091</v>
      </c>
      <c r="U450" t="s">
        <v>1660</v>
      </c>
      <c r="V450" t="s">
        <v>39</v>
      </c>
      <c r="W450">
        <v>66</v>
      </c>
      <c r="X450">
        <v>30</v>
      </c>
      <c r="Y450">
        <v>400</v>
      </c>
      <c r="Z450">
        <v>7.5</v>
      </c>
      <c r="AD450">
        <v>0</v>
      </c>
      <c r="AE450">
        <v>7.5</v>
      </c>
      <c r="AF450">
        <v>0</v>
      </c>
      <c r="AG450">
        <v>0</v>
      </c>
      <c r="AH450">
        <v>3.76</v>
      </c>
      <c r="AI450">
        <v>3.76</v>
      </c>
      <c r="AJ450">
        <v>0.4</v>
      </c>
      <c r="AK450" t="s">
        <v>928</v>
      </c>
      <c r="AL450" t="s">
        <v>1104</v>
      </c>
      <c r="AN450">
        <v>340</v>
      </c>
      <c r="AO450">
        <f>Source1718[[#This Row],[TotalFTES]]*525/Source1718[[#This Row],[TotalScheduledHours]]</f>
        <v>5.8058823529411763</v>
      </c>
    </row>
    <row r="451" spans="1:41" x14ac:dyDescent="0.25">
      <c r="A451" t="s">
        <v>1769</v>
      </c>
      <c r="B451" t="s">
        <v>32</v>
      </c>
      <c r="C451" t="s">
        <v>92</v>
      </c>
      <c r="D451" t="s">
        <v>93</v>
      </c>
      <c r="E451">
        <v>83167</v>
      </c>
      <c r="F451" t="s">
        <v>106</v>
      </c>
      <c r="G451">
        <v>3780</v>
      </c>
      <c r="H451">
        <v>703</v>
      </c>
      <c r="I451" t="s">
        <v>318</v>
      </c>
      <c r="J451" t="s">
        <v>76</v>
      </c>
      <c r="K451" t="s">
        <v>44</v>
      </c>
      <c r="L451" t="s">
        <v>520</v>
      </c>
      <c r="M451" t="s">
        <v>531</v>
      </c>
      <c r="N451" t="s">
        <v>545</v>
      </c>
      <c r="O451" t="s">
        <v>494</v>
      </c>
      <c r="P451" t="s">
        <v>549</v>
      </c>
      <c r="Q451" t="s">
        <v>65</v>
      </c>
      <c r="R451">
        <v>1</v>
      </c>
      <c r="S451" s="1">
        <v>42966</v>
      </c>
      <c r="T451" s="1">
        <v>43091</v>
      </c>
      <c r="U451" t="s">
        <v>1661</v>
      </c>
      <c r="V451" t="s">
        <v>39</v>
      </c>
      <c r="W451">
        <v>80</v>
      </c>
      <c r="X451">
        <v>74</v>
      </c>
      <c r="Y451">
        <v>400</v>
      </c>
      <c r="Z451">
        <v>18.5</v>
      </c>
      <c r="AD451">
        <v>0</v>
      </c>
      <c r="AE451">
        <v>18.5</v>
      </c>
      <c r="AF451">
        <v>0</v>
      </c>
      <c r="AG451">
        <v>0</v>
      </c>
      <c r="AH451">
        <v>3.1030000000000002</v>
      </c>
      <c r="AI451">
        <v>3.1030000000000002</v>
      </c>
      <c r="AJ451">
        <v>0.4</v>
      </c>
      <c r="AK451" t="s">
        <v>1106</v>
      </c>
      <c r="AL451" t="s">
        <v>1662</v>
      </c>
      <c r="AN451">
        <v>345</v>
      </c>
      <c r="AO451">
        <f>Source1718[[#This Row],[TotalFTES]]*525/Source1718[[#This Row],[TotalScheduledHours]]</f>
        <v>4.7219565217391306</v>
      </c>
    </row>
    <row r="452" spans="1:41" x14ac:dyDescent="0.25">
      <c r="A452" t="s">
        <v>1769</v>
      </c>
      <c r="B452" t="s">
        <v>32</v>
      </c>
      <c r="C452" t="s">
        <v>92</v>
      </c>
      <c r="D452" t="s">
        <v>93</v>
      </c>
      <c r="E452">
        <v>83045</v>
      </c>
      <c r="F452" t="s">
        <v>106</v>
      </c>
      <c r="G452">
        <v>3800</v>
      </c>
      <c r="H452">
        <v>201</v>
      </c>
      <c r="I452" t="s">
        <v>319</v>
      </c>
      <c r="J452" t="s">
        <v>35</v>
      </c>
      <c r="K452" t="s">
        <v>44</v>
      </c>
      <c r="L452" t="s">
        <v>108</v>
      </c>
      <c r="M452">
        <v>1015</v>
      </c>
      <c r="N452">
        <v>1205</v>
      </c>
      <c r="O452" t="s">
        <v>46</v>
      </c>
      <c r="P452">
        <v>323</v>
      </c>
      <c r="Q452" t="s">
        <v>47</v>
      </c>
      <c r="R452">
        <v>1</v>
      </c>
      <c r="S452" s="1">
        <v>42966</v>
      </c>
      <c r="T452" s="1">
        <v>43091</v>
      </c>
      <c r="U452" t="s">
        <v>566</v>
      </c>
      <c r="V452" t="s">
        <v>39</v>
      </c>
      <c r="W452">
        <v>130</v>
      </c>
      <c r="X452">
        <v>54</v>
      </c>
      <c r="Y452">
        <v>300</v>
      </c>
      <c r="Z452">
        <v>18</v>
      </c>
      <c r="AD452">
        <v>0</v>
      </c>
      <c r="AE452">
        <v>18</v>
      </c>
      <c r="AF452">
        <v>0</v>
      </c>
      <c r="AG452">
        <v>0</v>
      </c>
      <c r="AH452">
        <v>8.93</v>
      </c>
      <c r="AI452">
        <v>8.93</v>
      </c>
      <c r="AJ452">
        <v>0.4</v>
      </c>
      <c r="AK452" t="s">
        <v>978</v>
      </c>
      <c r="AL452" t="s">
        <v>1155</v>
      </c>
      <c r="AN452">
        <v>170</v>
      </c>
      <c r="AO452">
        <f>Source1718[[#This Row],[TotalFTES]]*525/Source1718[[#This Row],[TotalScheduledHours]]</f>
        <v>27.577941176470588</v>
      </c>
    </row>
    <row r="453" spans="1:41" x14ac:dyDescent="0.25">
      <c r="A453" t="s">
        <v>1769</v>
      </c>
      <c r="B453" t="s">
        <v>32</v>
      </c>
      <c r="C453" t="s">
        <v>92</v>
      </c>
      <c r="D453" t="s">
        <v>93</v>
      </c>
      <c r="E453">
        <v>82379</v>
      </c>
      <c r="F453" t="s">
        <v>106</v>
      </c>
      <c r="G453">
        <v>3800</v>
      </c>
      <c r="H453">
        <v>401</v>
      </c>
      <c r="I453" t="s">
        <v>319</v>
      </c>
      <c r="J453" t="s">
        <v>35</v>
      </c>
      <c r="K453" t="s">
        <v>44</v>
      </c>
      <c r="L453" t="s">
        <v>108</v>
      </c>
      <c r="M453">
        <v>1020</v>
      </c>
      <c r="N453">
        <v>1210</v>
      </c>
      <c r="O453" t="s">
        <v>55</v>
      </c>
      <c r="P453">
        <v>1201</v>
      </c>
      <c r="Q453" t="s">
        <v>56</v>
      </c>
      <c r="R453">
        <v>1</v>
      </c>
      <c r="S453" s="1">
        <v>42966</v>
      </c>
      <c r="T453" s="1">
        <v>43091</v>
      </c>
      <c r="U453" t="s">
        <v>962</v>
      </c>
      <c r="V453" t="s">
        <v>39</v>
      </c>
      <c r="W453">
        <v>90</v>
      </c>
      <c r="X453">
        <v>69</v>
      </c>
      <c r="Y453">
        <v>500</v>
      </c>
      <c r="Z453">
        <v>13.8</v>
      </c>
      <c r="AD453">
        <v>0</v>
      </c>
      <c r="AE453">
        <v>13.8</v>
      </c>
      <c r="AF453">
        <v>0</v>
      </c>
      <c r="AG453">
        <v>0</v>
      </c>
      <c r="AH453">
        <v>9.7260000000000009</v>
      </c>
      <c r="AI453">
        <v>9.7260000000000009</v>
      </c>
      <c r="AJ453">
        <v>0.4</v>
      </c>
      <c r="AK453" t="s">
        <v>899</v>
      </c>
      <c r="AL453" t="s">
        <v>1119</v>
      </c>
      <c r="AN453">
        <v>170</v>
      </c>
      <c r="AO453">
        <f>Source1718[[#This Row],[TotalFTES]]*525/Source1718[[#This Row],[TotalScheduledHours]]</f>
        <v>30.036176470588238</v>
      </c>
    </row>
    <row r="454" spans="1:41" x14ac:dyDescent="0.25">
      <c r="A454" t="s">
        <v>1769</v>
      </c>
      <c r="B454" t="s">
        <v>32</v>
      </c>
      <c r="C454" t="s">
        <v>92</v>
      </c>
      <c r="D454" t="s">
        <v>93</v>
      </c>
      <c r="E454">
        <v>80189</v>
      </c>
      <c r="F454" t="s">
        <v>106</v>
      </c>
      <c r="G454">
        <v>3800</v>
      </c>
      <c r="H454">
        <v>501</v>
      </c>
      <c r="I454" t="s">
        <v>319</v>
      </c>
      <c r="J454" t="s">
        <v>35</v>
      </c>
      <c r="K454" t="s">
        <v>44</v>
      </c>
      <c r="L454" t="s">
        <v>480</v>
      </c>
      <c r="M454" t="s">
        <v>517</v>
      </c>
      <c r="N454" t="s">
        <v>518</v>
      </c>
      <c r="O454" t="s">
        <v>519</v>
      </c>
      <c r="P454" t="s">
        <v>724</v>
      </c>
      <c r="Q454" t="s">
        <v>51</v>
      </c>
      <c r="R454">
        <v>1</v>
      </c>
      <c r="S454" s="1">
        <v>42966</v>
      </c>
      <c r="T454" s="1">
        <v>43091</v>
      </c>
      <c r="U454" t="s">
        <v>1663</v>
      </c>
      <c r="V454" t="s">
        <v>39</v>
      </c>
      <c r="W454">
        <v>80</v>
      </c>
      <c r="X454">
        <v>50</v>
      </c>
      <c r="Y454">
        <v>200</v>
      </c>
      <c r="Z454">
        <v>25</v>
      </c>
      <c r="AD454">
        <v>0</v>
      </c>
      <c r="AE454">
        <v>25</v>
      </c>
      <c r="AF454">
        <v>0</v>
      </c>
      <c r="AG454">
        <v>0</v>
      </c>
      <c r="AH454">
        <v>9.4589999999999996</v>
      </c>
      <c r="AI454">
        <v>9.4589999999999996</v>
      </c>
      <c r="AJ454">
        <v>0.4</v>
      </c>
      <c r="AK454" t="s">
        <v>1083</v>
      </c>
      <c r="AL454" t="s">
        <v>1664</v>
      </c>
      <c r="AN454">
        <v>340</v>
      </c>
      <c r="AO454">
        <f>Source1718[[#This Row],[TotalFTES]]*525/Source1718[[#This Row],[TotalScheduledHours]]</f>
        <v>14.60580882352941</v>
      </c>
    </row>
    <row r="455" spans="1:41" x14ac:dyDescent="0.25">
      <c r="A455" t="s">
        <v>1769</v>
      </c>
      <c r="B455" t="s">
        <v>32</v>
      </c>
      <c r="C455" t="s">
        <v>92</v>
      </c>
      <c r="D455" t="s">
        <v>93</v>
      </c>
      <c r="E455">
        <v>81490</v>
      </c>
      <c r="F455" t="s">
        <v>106</v>
      </c>
      <c r="G455">
        <v>3800</v>
      </c>
      <c r="H455">
        <v>502</v>
      </c>
      <c r="I455" t="s">
        <v>319</v>
      </c>
      <c r="J455" t="s">
        <v>35</v>
      </c>
      <c r="K455" t="s">
        <v>44</v>
      </c>
      <c r="L455" t="s">
        <v>108</v>
      </c>
      <c r="M455">
        <v>1000</v>
      </c>
      <c r="N455">
        <v>1150</v>
      </c>
      <c r="O455" t="s">
        <v>49</v>
      </c>
      <c r="P455">
        <v>718</v>
      </c>
      <c r="Q455" t="s">
        <v>51</v>
      </c>
      <c r="R455">
        <v>1</v>
      </c>
      <c r="S455" s="1">
        <v>42966</v>
      </c>
      <c r="T455" s="1">
        <v>43091</v>
      </c>
      <c r="U455" t="s">
        <v>555</v>
      </c>
      <c r="V455" t="s">
        <v>39</v>
      </c>
      <c r="W455">
        <v>131</v>
      </c>
      <c r="X455">
        <v>63</v>
      </c>
      <c r="Y455">
        <v>200</v>
      </c>
      <c r="Z455">
        <v>31.5</v>
      </c>
      <c r="AD455">
        <v>0</v>
      </c>
      <c r="AE455">
        <v>31.5</v>
      </c>
      <c r="AF455">
        <v>0</v>
      </c>
      <c r="AG455">
        <v>0</v>
      </c>
      <c r="AH455">
        <v>12.061</v>
      </c>
      <c r="AI455">
        <v>12.061</v>
      </c>
      <c r="AJ455">
        <v>0.4</v>
      </c>
      <c r="AK455" t="s">
        <v>883</v>
      </c>
      <c r="AL455" t="s">
        <v>1624</v>
      </c>
      <c r="AN455">
        <v>170</v>
      </c>
      <c r="AO455">
        <f>Source1718[[#This Row],[TotalFTES]]*525/Source1718[[#This Row],[TotalScheduledHours]]</f>
        <v>37.247205882352937</v>
      </c>
    </row>
    <row r="456" spans="1:41" x14ac:dyDescent="0.25">
      <c r="A456" t="s">
        <v>1769</v>
      </c>
      <c r="B456" t="s">
        <v>32</v>
      </c>
      <c r="C456" t="s">
        <v>92</v>
      </c>
      <c r="D456" t="s">
        <v>93</v>
      </c>
      <c r="E456">
        <v>80637</v>
      </c>
      <c r="F456" t="s">
        <v>106</v>
      </c>
      <c r="G456">
        <v>3900</v>
      </c>
      <c r="H456">
        <v>502</v>
      </c>
      <c r="I456" t="s">
        <v>320</v>
      </c>
      <c r="J456" t="s">
        <v>35</v>
      </c>
      <c r="K456" t="s">
        <v>44</v>
      </c>
      <c r="L456" t="s">
        <v>108</v>
      </c>
      <c r="M456">
        <v>800</v>
      </c>
      <c r="N456">
        <v>950</v>
      </c>
      <c r="O456" t="s">
        <v>49</v>
      </c>
      <c r="P456">
        <v>618</v>
      </c>
      <c r="Q456" t="s">
        <v>51</v>
      </c>
      <c r="R456">
        <v>1</v>
      </c>
      <c r="S456" s="1">
        <v>42966</v>
      </c>
      <c r="T456" s="1">
        <v>43091</v>
      </c>
      <c r="U456" t="s">
        <v>394</v>
      </c>
      <c r="V456" t="s">
        <v>39</v>
      </c>
      <c r="W456">
        <v>72</v>
      </c>
      <c r="X456">
        <v>24</v>
      </c>
      <c r="Y456">
        <v>200</v>
      </c>
      <c r="Z456">
        <v>12</v>
      </c>
      <c r="AD456">
        <v>0</v>
      </c>
      <c r="AE456">
        <v>12</v>
      </c>
      <c r="AF456">
        <v>0</v>
      </c>
      <c r="AG456">
        <v>0</v>
      </c>
      <c r="AH456">
        <v>5.5919999999999996</v>
      </c>
      <c r="AI456">
        <v>5.5919999999999996</v>
      </c>
      <c r="AJ456">
        <v>0.4</v>
      </c>
      <c r="AK456" t="s">
        <v>885</v>
      </c>
      <c r="AL456" t="s">
        <v>975</v>
      </c>
      <c r="AN456">
        <v>170</v>
      </c>
      <c r="AO456">
        <f>Source1718[[#This Row],[TotalFTES]]*525/Source1718[[#This Row],[TotalScheduledHours]]</f>
        <v>17.269411764705882</v>
      </c>
    </row>
    <row r="457" spans="1:41" x14ac:dyDescent="0.25">
      <c r="A457" t="s">
        <v>1769</v>
      </c>
      <c r="B457" t="s">
        <v>32</v>
      </c>
      <c r="C457" t="s">
        <v>92</v>
      </c>
      <c r="D457" t="s">
        <v>93</v>
      </c>
      <c r="E457">
        <v>81452</v>
      </c>
      <c r="F457" t="s">
        <v>106</v>
      </c>
      <c r="G457">
        <v>3900</v>
      </c>
      <c r="H457">
        <v>503</v>
      </c>
      <c r="I457" t="s">
        <v>320</v>
      </c>
      <c r="J457" t="s">
        <v>35</v>
      </c>
      <c r="K457" t="s">
        <v>44</v>
      </c>
      <c r="L457" t="s">
        <v>108</v>
      </c>
      <c r="M457">
        <v>1000</v>
      </c>
      <c r="N457">
        <v>1150</v>
      </c>
      <c r="O457" t="s">
        <v>49</v>
      </c>
      <c r="P457">
        <v>724</v>
      </c>
      <c r="Q457" t="s">
        <v>51</v>
      </c>
      <c r="R457">
        <v>1</v>
      </c>
      <c r="S457" s="1">
        <v>42966</v>
      </c>
      <c r="T457" s="1">
        <v>43091</v>
      </c>
      <c r="U457" t="s">
        <v>460</v>
      </c>
      <c r="V457" t="s">
        <v>39</v>
      </c>
      <c r="W457">
        <v>124</v>
      </c>
      <c r="X457">
        <v>66</v>
      </c>
      <c r="Y457">
        <v>200</v>
      </c>
      <c r="Z457">
        <v>33</v>
      </c>
      <c r="AD457">
        <v>0</v>
      </c>
      <c r="AE457">
        <v>33</v>
      </c>
      <c r="AF457">
        <v>0</v>
      </c>
      <c r="AG457">
        <v>0</v>
      </c>
      <c r="AH457">
        <v>10.388999999999999</v>
      </c>
      <c r="AI457">
        <v>10.388999999999999</v>
      </c>
      <c r="AJ457">
        <v>0.4</v>
      </c>
      <c r="AK457" t="s">
        <v>883</v>
      </c>
      <c r="AL457" t="s">
        <v>964</v>
      </c>
      <c r="AN457">
        <v>170</v>
      </c>
      <c r="AO457">
        <f>Source1718[[#This Row],[TotalFTES]]*525/Source1718[[#This Row],[TotalScheduledHours]]</f>
        <v>32.08367647058823</v>
      </c>
    </row>
    <row r="458" spans="1:41" x14ac:dyDescent="0.25">
      <c r="A458" t="s">
        <v>1769</v>
      </c>
      <c r="B458" t="s">
        <v>32</v>
      </c>
      <c r="C458" t="s">
        <v>92</v>
      </c>
      <c r="D458" t="s">
        <v>93</v>
      </c>
      <c r="E458">
        <v>81011</v>
      </c>
      <c r="F458" t="s">
        <v>106</v>
      </c>
      <c r="G458">
        <v>3900</v>
      </c>
      <c r="H458">
        <v>701</v>
      </c>
      <c r="I458" t="s">
        <v>320</v>
      </c>
      <c r="J458" t="s">
        <v>35</v>
      </c>
      <c r="K458" t="s">
        <v>44</v>
      </c>
      <c r="L458" t="s">
        <v>108</v>
      </c>
      <c r="M458">
        <v>1030</v>
      </c>
      <c r="N458">
        <v>1220</v>
      </c>
      <c r="O458" t="s">
        <v>64</v>
      </c>
      <c r="P458">
        <v>321</v>
      </c>
      <c r="Q458" t="s">
        <v>65</v>
      </c>
      <c r="R458">
        <v>1</v>
      </c>
      <c r="S458" s="1">
        <v>42966</v>
      </c>
      <c r="T458" s="1">
        <v>43091</v>
      </c>
      <c r="U458" t="s">
        <v>546</v>
      </c>
      <c r="V458" t="s">
        <v>39</v>
      </c>
      <c r="W458">
        <v>127</v>
      </c>
      <c r="X458">
        <v>85</v>
      </c>
      <c r="Y458">
        <v>400</v>
      </c>
      <c r="Z458">
        <v>21.25</v>
      </c>
      <c r="AD458">
        <v>0</v>
      </c>
      <c r="AE458">
        <v>21.25</v>
      </c>
      <c r="AF458">
        <v>0</v>
      </c>
      <c r="AG458">
        <v>0</v>
      </c>
      <c r="AH458">
        <v>10.183</v>
      </c>
      <c r="AI458">
        <v>10.183</v>
      </c>
      <c r="AJ458">
        <v>0.4</v>
      </c>
      <c r="AK458" t="s">
        <v>988</v>
      </c>
      <c r="AL458" t="s">
        <v>1014</v>
      </c>
      <c r="AN458">
        <v>170</v>
      </c>
      <c r="AO458">
        <f>Source1718[[#This Row],[TotalFTES]]*525/Source1718[[#This Row],[TotalScheduledHours]]</f>
        <v>31.447499999999998</v>
      </c>
    </row>
    <row r="459" spans="1:41" x14ac:dyDescent="0.25">
      <c r="A459" t="s">
        <v>1769</v>
      </c>
      <c r="B459" t="s">
        <v>32</v>
      </c>
      <c r="C459" t="s">
        <v>92</v>
      </c>
      <c r="D459" t="s">
        <v>93</v>
      </c>
      <c r="E459">
        <v>81155</v>
      </c>
      <c r="F459" t="s">
        <v>106</v>
      </c>
      <c r="G459">
        <v>3900</v>
      </c>
      <c r="H459">
        <v>702</v>
      </c>
      <c r="I459" t="s">
        <v>320</v>
      </c>
      <c r="J459" t="s">
        <v>76</v>
      </c>
      <c r="K459" t="s">
        <v>44</v>
      </c>
      <c r="L459" t="s">
        <v>520</v>
      </c>
      <c r="M459" t="s">
        <v>521</v>
      </c>
      <c r="N459" t="s">
        <v>522</v>
      </c>
      <c r="O459" t="s">
        <v>494</v>
      </c>
      <c r="P459" t="s">
        <v>1144</v>
      </c>
      <c r="Q459" t="s">
        <v>65</v>
      </c>
      <c r="R459">
        <v>1</v>
      </c>
      <c r="S459" s="1">
        <v>42966</v>
      </c>
      <c r="T459" s="1">
        <v>43091</v>
      </c>
      <c r="U459" t="s">
        <v>1665</v>
      </c>
      <c r="V459" t="s">
        <v>39</v>
      </c>
      <c r="W459">
        <v>104</v>
      </c>
      <c r="X459">
        <v>100</v>
      </c>
      <c r="Y459">
        <v>400</v>
      </c>
      <c r="Z459">
        <v>25</v>
      </c>
      <c r="AD459">
        <v>0</v>
      </c>
      <c r="AE459">
        <v>25</v>
      </c>
      <c r="AF459">
        <v>0</v>
      </c>
      <c r="AG459">
        <v>0</v>
      </c>
      <c r="AH459">
        <v>5.8239999999999998</v>
      </c>
      <c r="AI459">
        <v>5.8239999999999998</v>
      </c>
      <c r="AJ459">
        <v>0.4</v>
      </c>
      <c r="AK459" t="s">
        <v>1008</v>
      </c>
      <c r="AL459" t="s">
        <v>1147</v>
      </c>
      <c r="AN459">
        <v>345</v>
      </c>
      <c r="AO459">
        <f>Source1718[[#This Row],[TotalFTES]]*525/Source1718[[#This Row],[TotalScheduledHours]]</f>
        <v>8.8626086956521739</v>
      </c>
    </row>
    <row r="460" spans="1:41" x14ac:dyDescent="0.25">
      <c r="A460" t="s">
        <v>1769</v>
      </c>
      <c r="B460" t="s">
        <v>32</v>
      </c>
      <c r="C460" t="s">
        <v>92</v>
      </c>
      <c r="D460" t="s">
        <v>93</v>
      </c>
      <c r="E460">
        <v>80414</v>
      </c>
      <c r="F460" t="s">
        <v>106</v>
      </c>
      <c r="G460">
        <v>4015</v>
      </c>
      <c r="H460">
        <v>404</v>
      </c>
      <c r="I460" t="s">
        <v>568</v>
      </c>
      <c r="J460" t="s">
        <v>73</v>
      </c>
      <c r="K460" t="s">
        <v>44</v>
      </c>
      <c r="L460" t="s">
        <v>48</v>
      </c>
      <c r="M460">
        <v>1040</v>
      </c>
      <c r="N460">
        <v>1255</v>
      </c>
      <c r="O460" t="s">
        <v>55</v>
      </c>
      <c r="P460">
        <v>602</v>
      </c>
      <c r="Q460" t="s">
        <v>56</v>
      </c>
      <c r="R460">
        <v>1</v>
      </c>
      <c r="S460" s="1">
        <v>42966</v>
      </c>
      <c r="T460" s="1">
        <v>43091</v>
      </c>
      <c r="U460" t="s">
        <v>465</v>
      </c>
      <c r="V460" t="s">
        <v>39</v>
      </c>
      <c r="W460">
        <v>138</v>
      </c>
      <c r="X460">
        <v>132</v>
      </c>
      <c r="Y460">
        <v>600</v>
      </c>
      <c r="Z460">
        <v>22</v>
      </c>
      <c r="AD460">
        <v>0</v>
      </c>
      <c r="AE460">
        <v>22</v>
      </c>
      <c r="AF460">
        <v>0</v>
      </c>
      <c r="AG460">
        <v>0</v>
      </c>
      <c r="AH460">
        <v>3.61</v>
      </c>
      <c r="AI460">
        <v>3.61</v>
      </c>
      <c r="AJ460">
        <v>0.1</v>
      </c>
      <c r="AK460" t="s">
        <v>889</v>
      </c>
      <c r="AL460" t="s">
        <v>1163</v>
      </c>
      <c r="AN460">
        <v>40</v>
      </c>
      <c r="AO460">
        <f>Source1718[[#This Row],[TotalFTES]]*525/Source1718[[#This Row],[TotalScheduledHours]]</f>
        <v>47.381250000000001</v>
      </c>
    </row>
    <row r="461" spans="1:41" x14ac:dyDescent="0.25">
      <c r="A461" t="s">
        <v>1769</v>
      </c>
      <c r="B461" t="s">
        <v>32</v>
      </c>
      <c r="C461" t="s">
        <v>92</v>
      </c>
      <c r="D461" t="s">
        <v>93</v>
      </c>
      <c r="E461">
        <v>80607</v>
      </c>
      <c r="F461" t="s">
        <v>106</v>
      </c>
      <c r="G461">
        <v>4015</v>
      </c>
      <c r="H461">
        <v>405</v>
      </c>
      <c r="I461" t="s">
        <v>568</v>
      </c>
      <c r="J461" t="s">
        <v>73</v>
      </c>
      <c r="K461" t="s">
        <v>44</v>
      </c>
      <c r="L461" t="s">
        <v>74</v>
      </c>
      <c r="M461">
        <v>1040</v>
      </c>
      <c r="N461">
        <v>1255</v>
      </c>
      <c r="O461" t="s">
        <v>55</v>
      </c>
      <c r="P461">
        <v>702</v>
      </c>
      <c r="Q461" t="s">
        <v>56</v>
      </c>
      <c r="R461">
        <v>1</v>
      </c>
      <c r="S461" s="1">
        <v>42966</v>
      </c>
      <c r="T461" s="1">
        <v>43091</v>
      </c>
      <c r="U461" t="s">
        <v>945</v>
      </c>
      <c r="V461" t="s">
        <v>39</v>
      </c>
      <c r="W461">
        <v>144</v>
      </c>
      <c r="X461">
        <v>140</v>
      </c>
      <c r="Y461">
        <v>600</v>
      </c>
      <c r="Z461">
        <v>23.333300000000001</v>
      </c>
      <c r="AD461">
        <v>0</v>
      </c>
      <c r="AE461">
        <v>23.333300000000001</v>
      </c>
      <c r="AF461">
        <v>0</v>
      </c>
      <c r="AG461">
        <v>0</v>
      </c>
      <c r="AH461">
        <v>2.319</v>
      </c>
      <c r="AI461">
        <v>2.319</v>
      </c>
      <c r="AJ461">
        <v>0.1</v>
      </c>
      <c r="AK461" t="s">
        <v>889</v>
      </c>
      <c r="AL461" t="s">
        <v>1552</v>
      </c>
      <c r="AN461">
        <v>40</v>
      </c>
      <c r="AO461">
        <f>Source1718[[#This Row],[TotalFTES]]*525/Source1718[[#This Row],[TotalScheduledHours]]</f>
        <v>30.436874999999997</v>
      </c>
    </row>
    <row r="462" spans="1:41" x14ac:dyDescent="0.25">
      <c r="A462" t="s">
        <v>1769</v>
      </c>
      <c r="B462" t="s">
        <v>32</v>
      </c>
      <c r="C462" t="s">
        <v>92</v>
      </c>
      <c r="D462" t="s">
        <v>93</v>
      </c>
      <c r="E462">
        <v>80939</v>
      </c>
      <c r="F462" t="s">
        <v>106</v>
      </c>
      <c r="G462">
        <v>4015</v>
      </c>
      <c r="H462">
        <v>407</v>
      </c>
      <c r="I462" t="s">
        <v>568</v>
      </c>
      <c r="J462" t="s">
        <v>73</v>
      </c>
      <c r="K462" t="s">
        <v>44</v>
      </c>
      <c r="L462" t="s">
        <v>48</v>
      </c>
      <c r="M462">
        <v>1310</v>
      </c>
      <c r="N462">
        <v>1525</v>
      </c>
      <c r="O462" t="s">
        <v>55</v>
      </c>
      <c r="P462">
        <v>501</v>
      </c>
      <c r="Q462" t="s">
        <v>56</v>
      </c>
      <c r="R462">
        <v>1</v>
      </c>
      <c r="S462" s="1">
        <v>42966</v>
      </c>
      <c r="T462" s="1">
        <v>43091</v>
      </c>
      <c r="U462" t="s">
        <v>427</v>
      </c>
      <c r="V462" t="s">
        <v>39</v>
      </c>
      <c r="W462">
        <v>123</v>
      </c>
      <c r="X462">
        <v>93</v>
      </c>
      <c r="Y462">
        <v>600</v>
      </c>
      <c r="Z462">
        <v>15.5</v>
      </c>
      <c r="AD462">
        <v>0</v>
      </c>
      <c r="AE462">
        <v>15.5</v>
      </c>
      <c r="AF462">
        <v>0</v>
      </c>
      <c r="AG462">
        <v>0</v>
      </c>
      <c r="AH462">
        <v>3.4569999999999999</v>
      </c>
      <c r="AI462">
        <v>3.4569999999999999</v>
      </c>
      <c r="AJ462">
        <v>0.1</v>
      </c>
      <c r="AK462" t="s">
        <v>877</v>
      </c>
      <c r="AL462" t="s">
        <v>1546</v>
      </c>
      <c r="AN462">
        <v>40</v>
      </c>
      <c r="AO462">
        <f>Source1718[[#This Row],[TotalFTES]]*525/Source1718[[#This Row],[TotalScheduledHours]]</f>
        <v>45.373125000000002</v>
      </c>
    </row>
    <row r="463" spans="1:41" x14ac:dyDescent="0.25">
      <c r="A463" t="s">
        <v>1769</v>
      </c>
      <c r="B463" t="s">
        <v>32</v>
      </c>
      <c r="C463" t="s">
        <v>92</v>
      </c>
      <c r="D463" t="s">
        <v>93</v>
      </c>
      <c r="E463">
        <v>80191</v>
      </c>
      <c r="F463" t="s">
        <v>107</v>
      </c>
      <c r="G463">
        <v>3804</v>
      </c>
      <c r="H463">
        <v>501</v>
      </c>
      <c r="I463" t="s">
        <v>321</v>
      </c>
      <c r="J463" t="s">
        <v>35</v>
      </c>
      <c r="K463" t="s">
        <v>44</v>
      </c>
      <c r="L463" t="s">
        <v>108</v>
      </c>
      <c r="M463">
        <v>1000</v>
      </c>
      <c r="N463">
        <v>1150</v>
      </c>
      <c r="O463" t="s">
        <v>49</v>
      </c>
      <c r="P463">
        <v>321</v>
      </c>
      <c r="Q463" t="s">
        <v>51</v>
      </c>
      <c r="R463">
        <v>1</v>
      </c>
      <c r="S463" s="1">
        <v>42966</v>
      </c>
      <c r="T463" s="1">
        <v>43091</v>
      </c>
      <c r="U463" t="s">
        <v>428</v>
      </c>
      <c r="V463" t="s">
        <v>39</v>
      </c>
      <c r="W463">
        <v>29</v>
      </c>
      <c r="X463">
        <v>23</v>
      </c>
      <c r="Y463">
        <v>49</v>
      </c>
      <c r="Z463">
        <v>46.938800000000001</v>
      </c>
      <c r="AD463">
        <v>0</v>
      </c>
      <c r="AE463">
        <v>46.938800000000001</v>
      </c>
      <c r="AF463">
        <v>0</v>
      </c>
      <c r="AG463">
        <v>0</v>
      </c>
      <c r="AH463">
        <v>6.45</v>
      </c>
      <c r="AI463">
        <v>6.45</v>
      </c>
      <c r="AJ463">
        <v>0.4</v>
      </c>
      <c r="AK463" t="s">
        <v>883</v>
      </c>
      <c r="AL463" t="s">
        <v>1164</v>
      </c>
      <c r="AN463">
        <v>170</v>
      </c>
      <c r="AO463">
        <f>Source1718[[#This Row],[TotalFTES]]*525/Source1718[[#This Row],[TotalScheduledHours]]</f>
        <v>19.919117647058822</v>
      </c>
    </row>
    <row r="464" spans="1:41" x14ac:dyDescent="0.25">
      <c r="A464" t="s">
        <v>1769</v>
      </c>
      <c r="B464" t="s">
        <v>32</v>
      </c>
      <c r="C464" t="s">
        <v>92</v>
      </c>
      <c r="D464" t="s">
        <v>93</v>
      </c>
      <c r="E464">
        <v>80163</v>
      </c>
      <c r="F464" t="s">
        <v>107</v>
      </c>
      <c r="G464">
        <v>3814</v>
      </c>
      <c r="H464">
        <v>401</v>
      </c>
      <c r="I464" t="s">
        <v>322</v>
      </c>
      <c r="J464" t="s">
        <v>35</v>
      </c>
      <c r="K464" t="s">
        <v>44</v>
      </c>
      <c r="L464" t="s">
        <v>108</v>
      </c>
      <c r="M464">
        <v>800</v>
      </c>
      <c r="N464">
        <v>850</v>
      </c>
      <c r="O464" t="s">
        <v>55</v>
      </c>
      <c r="Q464" t="s">
        <v>56</v>
      </c>
      <c r="R464">
        <v>1</v>
      </c>
      <c r="S464" s="1">
        <v>42966</v>
      </c>
      <c r="T464" s="1">
        <v>43091</v>
      </c>
      <c r="U464" t="s">
        <v>570</v>
      </c>
      <c r="V464" t="s">
        <v>39</v>
      </c>
      <c r="W464">
        <v>22</v>
      </c>
      <c r="X464">
        <v>22</v>
      </c>
      <c r="Y464">
        <v>500</v>
      </c>
      <c r="Z464">
        <v>4.4000000000000004</v>
      </c>
      <c r="AD464">
        <v>0</v>
      </c>
      <c r="AE464">
        <v>4.4000000000000004</v>
      </c>
      <c r="AF464">
        <v>0</v>
      </c>
      <c r="AG464">
        <v>0</v>
      </c>
      <c r="AH464">
        <v>1.853</v>
      </c>
      <c r="AI464">
        <v>1.853</v>
      </c>
      <c r="AJ464">
        <v>0.2</v>
      </c>
      <c r="AK464" t="s">
        <v>1165</v>
      </c>
      <c r="AL464" t="s">
        <v>829</v>
      </c>
      <c r="AN464">
        <v>85</v>
      </c>
      <c r="AO464">
        <f>Source1718[[#This Row],[TotalFTES]]*525/Source1718[[#This Row],[TotalScheduledHours]]</f>
        <v>11.445</v>
      </c>
    </row>
    <row r="465" spans="1:41" x14ac:dyDescent="0.25">
      <c r="A465" t="s">
        <v>1769</v>
      </c>
      <c r="B465" t="s">
        <v>32</v>
      </c>
      <c r="C465" t="s">
        <v>92</v>
      </c>
      <c r="D465" t="s">
        <v>93</v>
      </c>
      <c r="E465">
        <v>80164</v>
      </c>
      <c r="F465" t="s">
        <v>107</v>
      </c>
      <c r="G465">
        <v>3814</v>
      </c>
      <c r="H465">
        <v>402</v>
      </c>
      <c r="I465" t="s">
        <v>322</v>
      </c>
      <c r="J465" t="s">
        <v>35</v>
      </c>
      <c r="K465" t="s">
        <v>44</v>
      </c>
      <c r="L465" t="s">
        <v>108</v>
      </c>
      <c r="M465">
        <v>900</v>
      </c>
      <c r="N465">
        <v>950</v>
      </c>
      <c r="O465" t="s">
        <v>55</v>
      </c>
      <c r="Q465" t="s">
        <v>56</v>
      </c>
      <c r="R465">
        <v>1</v>
      </c>
      <c r="S465" s="1">
        <v>42966</v>
      </c>
      <c r="T465" s="1">
        <v>43091</v>
      </c>
      <c r="U465" t="s">
        <v>570</v>
      </c>
      <c r="V465" t="s">
        <v>39</v>
      </c>
      <c r="W465">
        <v>21</v>
      </c>
      <c r="X465">
        <v>21</v>
      </c>
      <c r="Y465">
        <v>500</v>
      </c>
      <c r="Z465">
        <v>4.2</v>
      </c>
      <c r="AD465">
        <v>0</v>
      </c>
      <c r="AE465">
        <v>4.2</v>
      </c>
      <c r="AF465">
        <v>0</v>
      </c>
      <c r="AG465">
        <v>0</v>
      </c>
      <c r="AH465">
        <v>1.85</v>
      </c>
      <c r="AI465">
        <v>1.85</v>
      </c>
      <c r="AJ465">
        <v>0.2</v>
      </c>
      <c r="AK465" t="s">
        <v>1166</v>
      </c>
      <c r="AL465" t="s">
        <v>829</v>
      </c>
      <c r="AN465">
        <v>85</v>
      </c>
      <c r="AO465">
        <f>Source1718[[#This Row],[TotalFTES]]*525/Source1718[[#This Row],[TotalScheduledHours]]</f>
        <v>11.426470588235293</v>
      </c>
    </row>
    <row r="466" spans="1:41" x14ac:dyDescent="0.25">
      <c r="A466" t="s">
        <v>1769</v>
      </c>
      <c r="B466" t="s">
        <v>32</v>
      </c>
      <c r="C466" t="s">
        <v>92</v>
      </c>
      <c r="D466" t="s">
        <v>93</v>
      </c>
      <c r="E466">
        <v>80048</v>
      </c>
      <c r="F466" t="s">
        <v>107</v>
      </c>
      <c r="G466">
        <v>3819</v>
      </c>
      <c r="H466">
        <v>301</v>
      </c>
      <c r="I466" t="s">
        <v>323</v>
      </c>
      <c r="J466" t="s">
        <v>35</v>
      </c>
      <c r="K466" t="s">
        <v>44</v>
      </c>
      <c r="L466" t="s">
        <v>45</v>
      </c>
      <c r="M466">
        <v>1445</v>
      </c>
      <c r="N466">
        <v>1700</v>
      </c>
      <c r="O466" t="s">
        <v>399</v>
      </c>
      <c r="P466">
        <v>318</v>
      </c>
      <c r="Q466" t="s">
        <v>97</v>
      </c>
      <c r="R466" t="s">
        <v>38</v>
      </c>
      <c r="S466" s="1">
        <v>42966</v>
      </c>
      <c r="T466" s="1">
        <v>43028</v>
      </c>
      <c r="U466" t="s">
        <v>516</v>
      </c>
      <c r="V466" t="s">
        <v>39</v>
      </c>
      <c r="W466">
        <v>90</v>
      </c>
      <c r="X466">
        <v>72</v>
      </c>
      <c r="Y466">
        <v>100</v>
      </c>
      <c r="Z466">
        <v>72</v>
      </c>
      <c r="AD466">
        <v>0</v>
      </c>
      <c r="AE466">
        <v>72</v>
      </c>
      <c r="AF466">
        <v>0</v>
      </c>
      <c r="AG466">
        <v>0</v>
      </c>
      <c r="AH466">
        <v>2.7810000000000001</v>
      </c>
      <c r="AI466">
        <v>2.7810000000000001</v>
      </c>
      <c r="AJ466">
        <v>0.2</v>
      </c>
      <c r="AK466" t="s">
        <v>1028</v>
      </c>
      <c r="AL466" t="s">
        <v>1602</v>
      </c>
      <c r="AN466">
        <v>85</v>
      </c>
      <c r="AO466">
        <f>Source1718[[#This Row],[TotalFTES]]*525/Source1718[[#This Row],[TotalScheduledHours]]</f>
        <v>17.176764705882356</v>
      </c>
    </row>
    <row r="467" spans="1:41" x14ac:dyDescent="0.25">
      <c r="A467" t="s">
        <v>1769</v>
      </c>
      <c r="B467" t="s">
        <v>32</v>
      </c>
      <c r="C467" t="s">
        <v>92</v>
      </c>
      <c r="D467" t="s">
        <v>93</v>
      </c>
      <c r="E467">
        <v>80367</v>
      </c>
      <c r="F467" t="s">
        <v>107</v>
      </c>
      <c r="G467">
        <v>3819</v>
      </c>
      <c r="H467">
        <v>302</v>
      </c>
      <c r="I467" t="s">
        <v>323</v>
      </c>
      <c r="J467" t="s">
        <v>35</v>
      </c>
      <c r="K467" t="s">
        <v>44</v>
      </c>
      <c r="L467" t="s">
        <v>45</v>
      </c>
      <c r="M467">
        <v>1445</v>
      </c>
      <c r="N467">
        <v>1700</v>
      </c>
      <c r="O467" t="s">
        <v>399</v>
      </c>
      <c r="Q467" t="s">
        <v>97</v>
      </c>
      <c r="R467" t="s">
        <v>38</v>
      </c>
      <c r="S467" s="1">
        <v>43029</v>
      </c>
      <c r="T467" s="1">
        <v>43091</v>
      </c>
      <c r="U467" t="s">
        <v>516</v>
      </c>
      <c r="V467" t="s">
        <v>39</v>
      </c>
      <c r="W467">
        <v>77</v>
      </c>
      <c r="X467">
        <v>36</v>
      </c>
      <c r="Y467">
        <v>100</v>
      </c>
      <c r="Z467">
        <v>36</v>
      </c>
      <c r="AD467">
        <v>0</v>
      </c>
      <c r="AE467">
        <v>36</v>
      </c>
      <c r="AF467">
        <v>0</v>
      </c>
      <c r="AG467">
        <v>0</v>
      </c>
      <c r="AH467">
        <v>2.2759999999999998</v>
      </c>
      <c r="AI467">
        <v>2.2759999999999998</v>
      </c>
      <c r="AJ467">
        <v>0.2</v>
      </c>
      <c r="AK467" t="s">
        <v>1028</v>
      </c>
      <c r="AL467" t="s">
        <v>933</v>
      </c>
      <c r="AN467">
        <v>87.5</v>
      </c>
      <c r="AO467">
        <f>Source1718[[#This Row],[TotalFTES]]*525/Source1718[[#This Row],[TotalScheduledHours]]</f>
        <v>13.655999999999999</v>
      </c>
    </row>
    <row r="468" spans="1:41" x14ac:dyDescent="0.25">
      <c r="A468" t="s">
        <v>1769</v>
      </c>
      <c r="B468" t="s">
        <v>32</v>
      </c>
      <c r="C468" t="s">
        <v>92</v>
      </c>
      <c r="D468" t="s">
        <v>93</v>
      </c>
      <c r="E468">
        <v>80165</v>
      </c>
      <c r="F468" t="s">
        <v>107</v>
      </c>
      <c r="G468">
        <v>3819</v>
      </c>
      <c r="H468">
        <v>401</v>
      </c>
      <c r="I468" t="s">
        <v>323</v>
      </c>
      <c r="J468" t="s">
        <v>35</v>
      </c>
      <c r="K468" t="s">
        <v>44</v>
      </c>
      <c r="L468" t="s">
        <v>189</v>
      </c>
      <c r="M468">
        <v>1320</v>
      </c>
      <c r="N468">
        <v>1535</v>
      </c>
      <c r="O468" t="s">
        <v>55</v>
      </c>
      <c r="Q468" t="s">
        <v>56</v>
      </c>
      <c r="R468">
        <v>1</v>
      </c>
      <c r="S468" s="1">
        <v>42966</v>
      </c>
      <c r="T468" s="1">
        <v>43091</v>
      </c>
      <c r="U468" t="s">
        <v>453</v>
      </c>
      <c r="V468" t="s">
        <v>39</v>
      </c>
      <c r="W468">
        <v>114</v>
      </c>
      <c r="X468">
        <v>49</v>
      </c>
      <c r="Y468">
        <v>600</v>
      </c>
      <c r="Z468">
        <v>8.1667000000000005</v>
      </c>
      <c r="AD468">
        <v>0</v>
      </c>
      <c r="AE468">
        <v>8.1667000000000005</v>
      </c>
      <c r="AF468">
        <v>0</v>
      </c>
      <c r="AG468">
        <v>0</v>
      </c>
      <c r="AH468">
        <v>6.7140000000000004</v>
      </c>
      <c r="AI468">
        <v>6.7140000000000004</v>
      </c>
      <c r="AJ468">
        <v>0.2</v>
      </c>
      <c r="AK468" t="s">
        <v>914</v>
      </c>
      <c r="AL468" t="s">
        <v>829</v>
      </c>
      <c r="AN468">
        <v>87.5</v>
      </c>
      <c r="AO468">
        <f>Source1718[[#This Row],[TotalFTES]]*525/Source1718[[#This Row],[TotalScheduledHours]]</f>
        <v>40.284000000000006</v>
      </c>
    </row>
    <row r="469" spans="1:41" x14ac:dyDescent="0.25">
      <c r="A469" t="s">
        <v>1769</v>
      </c>
      <c r="B469" t="s">
        <v>32</v>
      </c>
      <c r="C469" t="s">
        <v>92</v>
      </c>
      <c r="D469" t="s">
        <v>93</v>
      </c>
      <c r="E469">
        <v>83068</v>
      </c>
      <c r="F469" t="s">
        <v>107</v>
      </c>
      <c r="G469">
        <v>3819</v>
      </c>
      <c r="H469">
        <v>402</v>
      </c>
      <c r="I469" t="s">
        <v>323</v>
      </c>
      <c r="J469" t="s">
        <v>35</v>
      </c>
      <c r="K469" t="s">
        <v>44</v>
      </c>
      <c r="L469" t="s">
        <v>72</v>
      </c>
      <c r="M469">
        <v>1520</v>
      </c>
      <c r="N469">
        <v>1735</v>
      </c>
      <c r="O469" t="s">
        <v>55</v>
      </c>
      <c r="Q469" t="s">
        <v>56</v>
      </c>
      <c r="R469">
        <v>1</v>
      </c>
      <c r="S469" s="1">
        <v>42966</v>
      </c>
      <c r="T469" s="1">
        <v>43091</v>
      </c>
      <c r="U469" t="s">
        <v>941</v>
      </c>
      <c r="V469" t="s">
        <v>39</v>
      </c>
      <c r="W469">
        <v>103</v>
      </c>
      <c r="X469">
        <v>35</v>
      </c>
      <c r="Y469">
        <v>600</v>
      </c>
      <c r="Z469">
        <v>5.8333000000000004</v>
      </c>
      <c r="AD469">
        <v>0</v>
      </c>
      <c r="AE469">
        <v>5.8333000000000004</v>
      </c>
      <c r="AF469">
        <v>0</v>
      </c>
      <c r="AG469">
        <v>0</v>
      </c>
      <c r="AH469">
        <v>4.0049999999999999</v>
      </c>
      <c r="AI469">
        <v>4.0049999999999999</v>
      </c>
      <c r="AJ469">
        <v>0.2</v>
      </c>
      <c r="AK469" t="s">
        <v>960</v>
      </c>
      <c r="AL469" t="s">
        <v>829</v>
      </c>
      <c r="AN469">
        <v>85</v>
      </c>
      <c r="AO469">
        <f>Source1718[[#This Row],[TotalFTES]]*525/Source1718[[#This Row],[TotalScheduledHours]]</f>
        <v>24.736764705882354</v>
      </c>
    </row>
    <row r="470" spans="1:41" x14ac:dyDescent="0.25">
      <c r="A470" t="s">
        <v>1769</v>
      </c>
      <c r="B470" t="s">
        <v>32</v>
      </c>
      <c r="C470" t="s">
        <v>92</v>
      </c>
      <c r="D470" t="s">
        <v>93</v>
      </c>
      <c r="E470">
        <v>80623</v>
      </c>
      <c r="F470" t="s">
        <v>107</v>
      </c>
      <c r="G470">
        <v>3819</v>
      </c>
      <c r="H470">
        <v>701</v>
      </c>
      <c r="I470" t="s">
        <v>323</v>
      </c>
      <c r="J470" t="s">
        <v>73</v>
      </c>
      <c r="K470" t="s">
        <v>44</v>
      </c>
      <c r="L470" t="s">
        <v>74</v>
      </c>
      <c r="M470">
        <v>900</v>
      </c>
      <c r="N470">
        <v>1350</v>
      </c>
      <c r="O470" t="s">
        <v>64</v>
      </c>
      <c r="P470">
        <v>322</v>
      </c>
      <c r="Q470" t="s">
        <v>65</v>
      </c>
      <c r="R470">
        <v>1</v>
      </c>
      <c r="S470" s="1">
        <v>42966</v>
      </c>
      <c r="T470" s="1">
        <v>43091</v>
      </c>
      <c r="U470" t="s">
        <v>907</v>
      </c>
      <c r="V470" t="s">
        <v>39</v>
      </c>
      <c r="W470">
        <v>144</v>
      </c>
      <c r="X470">
        <v>55</v>
      </c>
      <c r="Y470">
        <v>400</v>
      </c>
      <c r="Z470">
        <v>13.75</v>
      </c>
      <c r="AD470">
        <v>0</v>
      </c>
      <c r="AE470">
        <v>13.75</v>
      </c>
      <c r="AF470">
        <v>0</v>
      </c>
      <c r="AG470">
        <v>0</v>
      </c>
      <c r="AH470">
        <v>4.3239999999999998</v>
      </c>
      <c r="AI470">
        <v>4.3239999999999998</v>
      </c>
      <c r="AJ470">
        <v>0.2</v>
      </c>
      <c r="AK470" t="s">
        <v>826</v>
      </c>
      <c r="AL470" t="s">
        <v>1003</v>
      </c>
      <c r="AN470">
        <v>80</v>
      </c>
      <c r="AO470">
        <f>Source1718[[#This Row],[TotalFTES]]*525/Source1718[[#This Row],[TotalScheduledHours]]</f>
        <v>28.376249999999999</v>
      </c>
    </row>
    <row r="471" spans="1:41" x14ac:dyDescent="0.25">
      <c r="A471" t="s">
        <v>1769</v>
      </c>
      <c r="B471" t="s">
        <v>32</v>
      </c>
      <c r="C471" t="s">
        <v>92</v>
      </c>
      <c r="D471" t="s">
        <v>93</v>
      </c>
      <c r="E471">
        <v>81492</v>
      </c>
      <c r="F471" t="s">
        <v>107</v>
      </c>
      <c r="G471">
        <v>3819</v>
      </c>
      <c r="H471">
        <v>702</v>
      </c>
      <c r="I471" t="s">
        <v>323</v>
      </c>
      <c r="J471" t="s">
        <v>73</v>
      </c>
      <c r="K471" t="s">
        <v>44</v>
      </c>
      <c r="L471" t="s">
        <v>74</v>
      </c>
      <c r="M471">
        <v>900</v>
      </c>
      <c r="N471">
        <v>1350</v>
      </c>
      <c r="O471" t="s">
        <v>64</v>
      </c>
      <c r="P471">
        <v>319</v>
      </c>
      <c r="Q471" t="s">
        <v>65</v>
      </c>
      <c r="R471">
        <v>1</v>
      </c>
      <c r="S471" s="1">
        <v>42966</v>
      </c>
      <c r="T471" s="1">
        <v>43091</v>
      </c>
      <c r="U471" t="s">
        <v>551</v>
      </c>
      <c r="V471" t="s">
        <v>39</v>
      </c>
      <c r="W471">
        <v>147</v>
      </c>
      <c r="X471">
        <v>87</v>
      </c>
      <c r="Y471">
        <v>400</v>
      </c>
      <c r="Z471">
        <v>21.75</v>
      </c>
      <c r="AD471">
        <v>0</v>
      </c>
      <c r="AE471">
        <v>21.75</v>
      </c>
      <c r="AF471">
        <v>0</v>
      </c>
      <c r="AG471">
        <v>0</v>
      </c>
      <c r="AH471">
        <v>4.7619999999999996</v>
      </c>
      <c r="AI471">
        <v>4.7619999999999996</v>
      </c>
      <c r="AJ471">
        <v>0.2</v>
      </c>
      <c r="AK471" t="s">
        <v>826</v>
      </c>
      <c r="AL471" t="s">
        <v>906</v>
      </c>
      <c r="AN471">
        <v>80</v>
      </c>
      <c r="AO471">
        <f>Source1718[[#This Row],[TotalFTES]]*525/Source1718[[#This Row],[TotalScheduledHours]]</f>
        <v>31.250624999999996</v>
      </c>
    </row>
    <row r="472" spans="1:41" x14ac:dyDescent="0.25">
      <c r="A472" t="s">
        <v>1769</v>
      </c>
      <c r="B472" t="s">
        <v>32</v>
      </c>
      <c r="C472" t="s">
        <v>92</v>
      </c>
      <c r="D472" t="s">
        <v>93</v>
      </c>
      <c r="E472">
        <v>83052</v>
      </c>
      <c r="F472" t="s">
        <v>107</v>
      </c>
      <c r="G472">
        <v>3832</v>
      </c>
      <c r="H472" t="s">
        <v>95</v>
      </c>
      <c r="I472" t="s">
        <v>110</v>
      </c>
      <c r="J472" t="s">
        <v>35</v>
      </c>
      <c r="K472" t="s">
        <v>44</v>
      </c>
      <c r="L472" t="s">
        <v>111</v>
      </c>
      <c r="M472">
        <v>1530</v>
      </c>
      <c r="N472">
        <v>1750</v>
      </c>
      <c r="O472" t="s">
        <v>112</v>
      </c>
      <c r="Q472" t="s">
        <v>113</v>
      </c>
      <c r="R472" t="s">
        <v>38</v>
      </c>
      <c r="S472" s="1">
        <v>42966</v>
      </c>
      <c r="T472" s="1">
        <v>43028</v>
      </c>
      <c r="U472" t="s">
        <v>1171</v>
      </c>
      <c r="V472" t="s">
        <v>39</v>
      </c>
      <c r="W472">
        <v>14</v>
      </c>
      <c r="X472">
        <v>13</v>
      </c>
      <c r="Y472">
        <v>120</v>
      </c>
      <c r="Z472">
        <v>10.833299999999999</v>
      </c>
      <c r="AD472">
        <v>0</v>
      </c>
      <c r="AE472">
        <v>10.833299999999999</v>
      </c>
      <c r="AF472">
        <v>0</v>
      </c>
      <c r="AG472">
        <v>0</v>
      </c>
      <c r="AH472">
        <v>0.10299999999999999</v>
      </c>
      <c r="AI472">
        <v>0.10299999999999999</v>
      </c>
      <c r="AJ472">
        <v>0.1</v>
      </c>
      <c r="AK472" t="s">
        <v>1666</v>
      </c>
      <c r="AL472" t="s">
        <v>1179</v>
      </c>
      <c r="AN472">
        <v>46.8</v>
      </c>
      <c r="AO472">
        <f>Source1718[[#This Row],[TotalFTES]]*525/Source1718[[#This Row],[TotalScheduledHours]]</f>
        <v>1.1554487179487178</v>
      </c>
    </row>
    <row r="473" spans="1:41" x14ac:dyDescent="0.25">
      <c r="A473" t="s">
        <v>1769</v>
      </c>
      <c r="B473" t="s">
        <v>32</v>
      </c>
      <c r="C473" t="s">
        <v>92</v>
      </c>
      <c r="D473" t="s">
        <v>93</v>
      </c>
      <c r="E473">
        <v>83053</v>
      </c>
      <c r="F473" t="s">
        <v>107</v>
      </c>
      <c r="G473">
        <v>3844</v>
      </c>
      <c r="H473">
        <v>501</v>
      </c>
      <c r="I473" t="s">
        <v>327</v>
      </c>
      <c r="J473" t="s">
        <v>35</v>
      </c>
      <c r="K473" t="s">
        <v>44</v>
      </c>
      <c r="L473" t="s">
        <v>189</v>
      </c>
      <c r="M473">
        <v>1000</v>
      </c>
      <c r="N473">
        <v>1250</v>
      </c>
      <c r="O473" t="s">
        <v>49</v>
      </c>
      <c r="P473">
        <v>621</v>
      </c>
      <c r="Q473" t="s">
        <v>51</v>
      </c>
      <c r="R473">
        <v>1</v>
      </c>
      <c r="S473" s="1">
        <v>42966</v>
      </c>
      <c r="T473" s="1">
        <v>43091</v>
      </c>
      <c r="U473" t="s">
        <v>490</v>
      </c>
      <c r="V473" t="s">
        <v>39</v>
      </c>
      <c r="W473">
        <v>63</v>
      </c>
      <c r="X473">
        <v>28</v>
      </c>
      <c r="Y473">
        <v>120</v>
      </c>
      <c r="Z473">
        <v>23.333300000000001</v>
      </c>
      <c r="AD473">
        <v>0</v>
      </c>
      <c r="AE473">
        <v>23.333300000000001</v>
      </c>
      <c r="AF473">
        <v>0</v>
      </c>
      <c r="AG473">
        <v>0</v>
      </c>
      <c r="AH473">
        <v>3.5030000000000001</v>
      </c>
      <c r="AI473">
        <v>3.5030000000000001</v>
      </c>
      <c r="AJ473">
        <v>0.24</v>
      </c>
      <c r="AK473" t="s">
        <v>1175</v>
      </c>
      <c r="AL473" t="s">
        <v>1667</v>
      </c>
      <c r="AN473">
        <v>105</v>
      </c>
      <c r="AO473">
        <f>Source1718[[#This Row],[TotalFTES]]*525/Source1718[[#This Row],[TotalScheduledHours]]</f>
        <v>17.515000000000001</v>
      </c>
    </row>
    <row r="474" spans="1:41" x14ac:dyDescent="0.25">
      <c r="A474" t="s">
        <v>1769</v>
      </c>
      <c r="B474" t="s">
        <v>32</v>
      </c>
      <c r="C474" t="s">
        <v>92</v>
      </c>
      <c r="D474" t="s">
        <v>93</v>
      </c>
      <c r="E474">
        <v>83054</v>
      </c>
      <c r="F474" t="s">
        <v>107</v>
      </c>
      <c r="G474">
        <v>4816</v>
      </c>
      <c r="H474">
        <v>811</v>
      </c>
      <c r="I474" t="s">
        <v>737</v>
      </c>
      <c r="J474" t="s">
        <v>73</v>
      </c>
      <c r="K474" t="s">
        <v>44</v>
      </c>
      <c r="L474" t="s">
        <v>74</v>
      </c>
      <c r="M474">
        <v>800</v>
      </c>
      <c r="N474">
        <v>1250</v>
      </c>
      <c r="O474" t="s">
        <v>112</v>
      </c>
      <c r="Q474" t="s">
        <v>113</v>
      </c>
      <c r="R474">
        <v>1</v>
      </c>
      <c r="S474" s="1">
        <v>42966</v>
      </c>
      <c r="T474" s="1">
        <v>43091</v>
      </c>
      <c r="U474" t="s">
        <v>738</v>
      </c>
      <c r="V474" t="s">
        <v>39</v>
      </c>
      <c r="W474">
        <v>73</v>
      </c>
      <c r="X474">
        <v>69</v>
      </c>
      <c r="Y474">
        <v>120</v>
      </c>
      <c r="Z474">
        <v>57.5</v>
      </c>
      <c r="AD474">
        <v>0</v>
      </c>
      <c r="AE474">
        <v>57.5</v>
      </c>
      <c r="AF474">
        <v>0</v>
      </c>
      <c r="AG474">
        <v>0</v>
      </c>
      <c r="AH474">
        <v>5.1710000000000003</v>
      </c>
      <c r="AI474">
        <v>5.1710000000000003</v>
      </c>
      <c r="AJ474">
        <v>0.2</v>
      </c>
      <c r="AK474" t="s">
        <v>1178</v>
      </c>
      <c r="AL474" t="s">
        <v>1179</v>
      </c>
      <c r="AN474">
        <v>80</v>
      </c>
      <c r="AO474">
        <f>Source1718[[#This Row],[TotalFTES]]*525/Source1718[[#This Row],[TotalScheduledHours]]</f>
        <v>33.934687500000003</v>
      </c>
    </row>
    <row r="475" spans="1:41" x14ac:dyDescent="0.25">
      <c r="A475" t="s">
        <v>1769</v>
      </c>
      <c r="B475" t="s">
        <v>32</v>
      </c>
      <c r="C475" t="s">
        <v>92</v>
      </c>
      <c r="D475" t="s">
        <v>93</v>
      </c>
      <c r="E475">
        <v>83232</v>
      </c>
      <c r="F475" t="s">
        <v>107</v>
      </c>
      <c r="G475">
        <v>5822</v>
      </c>
      <c r="H475">
        <v>101</v>
      </c>
      <c r="I475" t="s">
        <v>1668</v>
      </c>
      <c r="J475" t="s">
        <v>35</v>
      </c>
      <c r="K475" t="s">
        <v>44</v>
      </c>
      <c r="L475" t="s">
        <v>73</v>
      </c>
      <c r="M475">
        <v>1530</v>
      </c>
      <c r="N475">
        <v>1640</v>
      </c>
      <c r="O475" t="s">
        <v>1669</v>
      </c>
      <c r="Q475" t="s">
        <v>37</v>
      </c>
      <c r="R475" t="s">
        <v>38</v>
      </c>
      <c r="S475" s="1">
        <v>42977</v>
      </c>
      <c r="T475" s="1">
        <v>43082</v>
      </c>
      <c r="U475" t="s">
        <v>573</v>
      </c>
      <c r="V475" t="s">
        <v>39</v>
      </c>
      <c r="W475">
        <v>27</v>
      </c>
      <c r="X475">
        <v>26</v>
      </c>
      <c r="Y475">
        <v>40</v>
      </c>
      <c r="Z475">
        <v>65</v>
      </c>
      <c r="AD475">
        <v>0</v>
      </c>
      <c r="AE475">
        <v>65</v>
      </c>
      <c r="AF475">
        <v>0</v>
      </c>
      <c r="AG475">
        <v>0</v>
      </c>
      <c r="AH475">
        <v>0.52</v>
      </c>
      <c r="AI475">
        <v>0.52</v>
      </c>
      <c r="AJ475">
        <v>0.05</v>
      </c>
      <c r="AK475" t="s">
        <v>1670</v>
      </c>
      <c r="AL475" t="s">
        <v>1671</v>
      </c>
      <c r="AN475">
        <v>22.4</v>
      </c>
      <c r="AO475">
        <f>Source1718[[#This Row],[TotalFTES]]*525/Source1718[[#This Row],[TotalScheduledHours]]</f>
        <v>12.1875</v>
      </c>
    </row>
    <row r="476" spans="1:41" x14ac:dyDescent="0.25">
      <c r="A476" t="s">
        <v>1769</v>
      </c>
      <c r="B476" t="s">
        <v>32</v>
      </c>
      <c r="C476" t="s">
        <v>92</v>
      </c>
      <c r="D476" t="s">
        <v>93</v>
      </c>
      <c r="E476">
        <v>83206</v>
      </c>
      <c r="F476" t="s">
        <v>107</v>
      </c>
      <c r="G476">
        <v>5822</v>
      </c>
      <c r="H476">
        <v>801</v>
      </c>
      <c r="I476" t="s">
        <v>1668</v>
      </c>
      <c r="J476" t="s">
        <v>35</v>
      </c>
      <c r="K476" t="s">
        <v>44</v>
      </c>
      <c r="L476" t="s">
        <v>75</v>
      </c>
      <c r="M476">
        <v>1545</v>
      </c>
      <c r="N476">
        <v>1700</v>
      </c>
      <c r="O476" t="s">
        <v>36</v>
      </c>
      <c r="Q476" t="s">
        <v>113</v>
      </c>
      <c r="R476" t="s">
        <v>38</v>
      </c>
      <c r="S476" s="1">
        <v>42976</v>
      </c>
      <c r="T476" s="1">
        <v>43074</v>
      </c>
      <c r="U476" t="s">
        <v>489</v>
      </c>
      <c r="V476" t="s">
        <v>39</v>
      </c>
      <c r="W476">
        <v>33</v>
      </c>
      <c r="X476">
        <v>18</v>
      </c>
      <c r="Y476">
        <v>80</v>
      </c>
      <c r="Z476">
        <v>22.5</v>
      </c>
      <c r="AD476">
        <v>0</v>
      </c>
      <c r="AE476">
        <v>22.5</v>
      </c>
      <c r="AF476">
        <v>0</v>
      </c>
      <c r="AG476">
        <v>0</v>
      </c>
      <c r="AH476">
        <v>0.44900000000000001</v>
      </c>
      <c r="AI476">
        <v>0.44900000000000001</v>
      </c>
      <c r="AJ476">
        <v>0.05</v>
      </c>
      <c r="AK476" t="s">
        <v>1672</v>
      </c>
      <c r="AL476" t="s">
        <v>36</v>
      </c>
      <c r="AN476">
        <v>22.5</v>
      </c>
      <c r="AO476">
        <f>Source1718[[#This Row],[TotalFTES]]*525/Source1718[[#This Row],[TotalScheduledHours]]</f>
        <v>10.476666666666667</v>
      </c>
    </row>
    <row r="477" spans="1:41" x14ac:dyDescent="0.25">
      <c r="A477" t="s">
        <v>1769</v>
      </c>
      <c r="B477" t="s">
        <v>32</v>
      </c>
      <c r="C477" t="s">
        <v>92</v>
      </c>
      <c r="D477" t="s">
        <v>114</v>
      </c>
      <c r="E477">
        <v>83071</v>
      </c>
      <c r="F477" t="s">
        <v>115</v>
      </c>
      <c r="G477">
        <v>1322</v>
      </c>
      <c r="H477">
        <v>201</v>
      </c>
      <c r="I477" t="s">
        <v>329</v>
      </c>
      <c r="J477" t="s">
        <v>35</v>
      </c>
      <c r="K477" t="s">
        <v>44</v>
      </c>
      <c r="L477" t="s">
        <v>189</v>
      </c>
      <c r="M477">
        <v>815</v>
      </c>
      <c r="N477">
        <v>1030</v>
      </c>
      <c r="O477" t="s">
        <v>46</v>
      </c>
      <c r="P477">
        <v>220</v>
      </c>
      <c r="Q477" t="s">
        <v>47</v>
      </c>
      <c r="R477">
        <v>1</v>
      </c>
      <c r="S477" s="1">
        <v>42966</v>
      </c>
      <c r="T477" s="1">
        <v>43091</v>
      </c>
      <c r="U477" t="s">
        <v>1181</v>
      </c>
      <c r="V477" t="s">
        <v>39</v>
      </c>
      <c r="W477">
        <v>28</v>
      </c>
      <c r="X477">
        <v>21</v>
      </c>
      <c r="Y477">
        <v>30</v>
      </c>
      <c r="Z477">
        <v>70</v>
      </c>
      <c r="AD477">
        <v>0</v>
      </c>
      <c r="AE477">
        <v>70</v>
      </c>
      <c r="AF477">
        <v>0</v>
      </c>
      <c r="AG477">
        <v>10</v>
      </c>
      <c r="AH477">
        <v>1.486</v>
      </c>
      <c r="AI477">
        <v>1.486</v>
      </c>
      <c r="AJ477">
        <v>0.2</v>
      </c>
      <c r="AK477" t="s">
        <v>776</v>
      </c>
      <c r="AL477" t="s">
        <v>1673</v>
      </c>
      <c r="AN477">
        <v>87.5</v>
      </c>
      <c r="AO477">
        <f>Source1718[[#This Row],[TotalFTES]]*525/Source1718[[#This Row],[TotalScheduledHours]]</f>
        <v>8.9160000000000004</v>
      </c>
    </row>
    <row r="478" spans="1:41" x14ac:dyDescent="0.25">
      <c r="A478" t="s">
        <v>1769</v>
      </c>
      <c r="B478" t="s">
        <v>32</v>
      </c>
      <c r="C478" t="s">
        <v>92</v>
      </c>
      <c r="D478" t="s">
        <v>114</v>
      </c>
      <c r="E478">
        <v>83072</v>
      </c>
      <c r="F478" t="s">
        <v>115</v>
      </c>
      <c r="G478">
        <v>2322</v>
      </c>
      <c r="H478">
        <v>201</v>
      </c>
      <c r="I478" t="s">
        <v>330</v>
      </c>
      <c r="J478" t="s">
        <v>35</v>
      </c>
      <c r="K478" t="s">
        <v>44</v>
      </c>
      <c r="L478" t="s">
        <v>72</v>
      </c>
      <c r="M478">
        <v>815</v>
      </c>
      <c r="N478">
        <v>1030</v>
      </c>
      <c r="O478" t="s">
        <v>46</v>
      </c>
      <c r="P478">
        <v>216</v>
      </c>
      <c r="Q478" t="s">
        <v>47</v>
      </c>
      <c r="R478">
        <v>1</v>
      </c>
      <c r="S478" s="1">
        <v>42966</v>
      </c>
      <c r="T478" s="1">
        <v>43091</v>
      </c>
      <c r="U478" t="s">
        <v>586</v>
      </c>
      <c r="V478" t="s">
        <v>39</v>
      </c>
      <c r="W478">
        <v>26</v>
      </c>
      <c r="X478">
        <v>12</v>
      </c>
      <c r="Y478">
        <v>30</v>
      </c>
      <c r="Z478">
        <v>40</v>
      </c>
      <c r="AD478">
        <v>0</v>
      </c>
      <c r="AE478">
        <v>40</v>
      </c>
      <c r="AF478">
        <v>0</v>
      </c>
      <c r="AG478">
        <v>10</v>
      </c>
      <c r="AH478">
        <v>1.4810000000000001</v>
      </c>
      <c r="AI478">
        <v>1.4810000000000001</v>
      </c>
      <c r="AJ478">
        <v>0.2</v>
      </c>
      <c r="AK478" t="s">
        <v>776</v>
      </c>
      <c r="AL478" t="s">
        <v>1674</v>
      </c>
      <c r="AN478">
        <v>85</v>
      </c>
      <c r="AO478">
        <f>Source1718[[#This Row],[TotalFTES]]*525/Source1718[[#This Row],[TotalScheduledHours]]</f>
        <v>9.1473529411764716</v>
      </c>
    </row>
    <row r="479" spans="1:41" x14ac:dyDescent="0.25">
      <c r="A479" t="s">
        <v>1769</v>
      </c>
      <c r="B479" t="s">
        <v>32</v>
      </c>
      <c r="C479" t="s">
        <v>92</v>
      </c>
      <c r="D479" t="s">
        <v>114</v>
      </c>
      <c r="E479">
        <v>82816</v>
      </c>
      <c r="F479" t="s">
        <v>115</v>
      </c>
      <c r="G479">
        <v>2323</v>
      </c>
      <c r="H479">
        <v>701</v>
      </c>
      <c r="I479" t="s">
        <v>331</v>
      </c>
      <c r="J479" t="s">
        <v>35</v>
      </c>
      <c r="K479" t="s">
        <v>44</v>
      </c>
      <c r="L479" t="s">
        <v>54</v>
      </c>
      <c r="M479">
        <v>800</v>
      </c>
      <c r="N479">
        <v>1250</v>
      </c>
      <c r="O479" t="s">
        <v>64</v>
      </c>
      <c r="P479">
        <v>304</v>
      </c>
      <c r="Q479" t="s">
        <v>65</v>
      </c>
      <c r="R479">
        <v>1</v>
      </c>
      <c r="S479" s="1">
        <v>42966</v>
      </c>
      <c r="T479" s="1">
        <v>43091</v>
      </c>
      <c r="U479" t="s">
        <v>406</v>
      </c>
      <c r="V479" t="s">
        <v>39</v>
      </c>
      <c r="W479">
        <v>48</v>
      </c>
      <c r="X479">
        <v>29</v>
      </c>
      <c r="Y479">
        <v>30</v>
      </c>
      <c r="Z479">
        <v>96.666700000000006</v>
      </c>
      <c r="AD479">
        <v>0</v>
      </c>
      <c r="AE479">
        <v>96.666700000000006</v>
      </c>
      <c r="AF479">
        <v>0</v>
      </c>
      <c r="AG479">
        <v>10</v>
      </c>
      <c r="AH479">
        <v>3.0859999999999999</v>
      </c>
      <c r="AI479">
        <v>3.0859999999999999</v>
      </c>
      <c r="AJ479">
        <v>0.2</v>
      </c>
      <c r="AK479" t="s">
        <v>1178</v>
      </c>
      <c r="AL479" t="s">
        <v>1203</v>
      </c>
      <c r="AN479">
        <v>80</v>
      </c>
      <c r="AO479">
        <f>Source1718[[#This Row],[TotalFTES]]*525/Source1718[[#This Row],[TotalScheduledHours]]</f>
        <v>20.251874999999998</v>
      </c>
    </row>
    <row r="480" spans="1:41" x14ac:dyDescent="0.25">
      <c r="A480" t="s">
        <v>1769</v>
      </c>
      <c r="B480" t="s">
        <v>32</v>
      </c>
      <c r="C480" t="s">
        <v>92</v>
      </c>
      <c r="D480" t="s">
        <v>114</v>
      </c>
      <c r="E480">
        <v>82823</v>
      </c>
      <c r="F480" t="s">
        <v>115</v>
      </c>
      <c r="G480">
        <v>2422</v>
      </c>
      <c r="H480">
        <v>201</v>
      </c>
      <c r="I480" t="s">
        <v>181</v>
      </c>
      <c r="J480" t="s">
        <v>35</v>
      </c>
      <c r="K480" t="s">
        <v>44</v>
      </c>
      <c r="L480" t="s">
        <v>189</v>
      </c>
      <c r="M480">
        <v>1045</v>
      </c>
      <c r="N480">
        <v>1300</v>
      </c>
      <c r="O480" t="s">
        <v>46</v>
      </c>
      <c r="P480">
        <v>225</v>
      </c>
      <c r="Q480" t="s">
        <v>47</v>
      </c>
      <c r="R480">
        <v>1</v>
      </c>
      <c r="S480" s="1">
        <v>42966</v>
      </c>
      <c r="T480" s="1">
        <v>43091</v>
      </c>
      <c r="U480" t="s">
        <v>577</v>
      </c>
      <c r="V480" t="s">
        <v>39</v>
      </c>
      <c r="W480">
        <v>57</v>
      </c>
      <c r="X480">
        <v>52</v>
      </c>
      <c r="Y480">
        <v>30</v>
      </c>
      <c r="Z480">
        <v>173.33330000000001</v>
      </c>
      <c r="AD480">
        <v>0</v>
      </c>
      <c r="AE480">
        <v>173.33330000000001</v>
      </c>
      <c r="AF480">
        <v>0</v>
      </c>
      <c r="AG480">
        <v>10</v>
      </c>
      <c r="AH480">
        <v>3.1949999999999998</v>
      </c>
      <c r="AI480">
        <v>3.1949999999999998</v>
      </c>
      <c r="AJ480">
        <v>0.2</v>
      </c>
      <c r="AK480" t="s">
        <v>770</v>
      </c>
      <c r="AL480" t="s">
        <v>1369</v>
      </c>
      <c r="AN480">
        <v>87.5</v>
      </c>
      <c r="AO480">
        <f>Source1718[[#This Row],[TotalFTES]]*525/Source1718[[#This Row],[TotalScheduledHours]]</f>
        <v>19.170000000000002</v>
      </c>
    </row>
    <row r="481" spans="1:41" x14ac:dyDescent="0.25">
      <c r="A481" t="s">
        <v>1769</v>
      </c>
      <c r="B481" t="s">
        <v>32</v>
      </c>
      <c r="C481" t="s">
        <v>92</v>
      </c>
      <c r="D481" t="s">
        <v>114</v>
      </c>
      <c r="E481">
        <v>82822</v>
      </c>
      <c r="F481" t="s">
        <v>115</v>
      </c>
      <c r="G481">
        <v>2422</v>
      </c>
      <c r="H481">
        <v>301</v>
      </c>
      <c r="I481" t="s">
        <v>181</v>
      </c>
      <c r="J481" t="s">
        <v>35</v>
      </c>
      <c r="K481" t="s">
        <v>44</v>
      </c>
      <c r="L481" t="s">
        <v>189</v>
      </c>
      <c r="M481">
        <v>1330</v>
      </c>
      <c r="N481">
        <v>1545</v>
      </c>
      <c r="O481" t="s">
        <v>399</v>
      </c>
      <c r="P481">
        <v>401</v>
      </c>
      <c r="Q481" t="s">
        <v>97</v>
      </c>
      <c r="R481">
        <v>1</v>
      </c>
      <c r="S481" s="1">
        <v>42966</v>
      </c>
      <c r="T481" s="1">
        <v>43091</v>
      </c>
      <c r="U481" t="s">
        <v>574</v>
      </c>
      <c r="V481" t="s">
        <v>39</v>
      </c>
      <c r="W481">
        <v>52</v>
      </c>
      <c r="X481">
        <v>49</v>
      </c>
      <c r="Y481">
        <v>30</v>
      </c>
      <c r="Z481">
        <v>163.33330000000001</v>
      </c>
      <c r="AD481">
        <v>0</v>
      </c>
      <c r="AE481">
        <v>163.33330000000001</v>
      </c>
      <c r="AF481">
        <v>0</v>
      </c>
      <c r="AG481">
        <v>10</v>
      </c>
      <c r="AH481">
        <v>2.1709999999999998</v>
      </c>
      <c r="AI481">
        <v>2.1709999999999998</v>
      </c>
      <c r="AJ481">
        <v>0.2</v>
      </c>
      <c r="AK481" t="s">
        <v>924</v>
      </c>
      <c r="AL481" t="s">
        <v>1225</v>
      </c>
      <c r="AN481">
        <v>87.5</v>
      </c>
      <c r="AO481">
        <f>Source1718[[#This Row],[TotalFTES]]*525/Source1718[[#This Row],[TotalScheduledHours]]</f>
        <v>13.025999999999998</v>
      </c>
    </row>
    <row r="482" spans="1:41" x14ac:dyDescent="0.25">
      <c r="A482" t="s">
        <v>1769</v>
      </c>
      <c r="B482" t="s">
        <v>32</v>
      </c>
      <c r="C482" t="s">
        <v>92</v>
      </c>
      <c r="D482" t="s">
        <v>114</v>
      </c>
      <c r="E482">
        <v>81978</v>
      </c>
      <c r="F482" t="s">
        <v>115</v>
      </c>
      <c r="G482">
        <v>2422</v>
      </c>
      <c r="H482">
        <v>701</v>
      </c>
      <c r="I482" t="s">
        <v>181</v>
      </c>
      <c r="J482" t="s">
        <v>35</v>
      </c>
      <c r="K482" t="s">
        <v>44</v>
      </c>
      <c r="L482" t="s">
        <v>189</v>
      </c>
      <c r="M482">
        <v>800</v>
      </c>
      <c r="N482">
        <v>1015</v>
      </c>
      <c r="O482" t="s">
        <v>64</v>
      </c>
      <c r="P482">
        <v>306</v>
      </c>
      <c r="Q482" t="s">
        <v>65</v>
      </c>
      <c r="R482">
        <v>1</v>
      </c>
      <c r="S482" s="1">
        <v>42966</v>
      </c>
      <c r="T482" s="1">
        <v>43091</v>
      </c>
      <c r="U482" t="s">
        <v>580</v>
      </c>
      <c r="V482" t="s">
        <v>39</v>
      </c>
      <c r="W482">
        <v>50</v>
      </c>
      <c r="X482">
        <v>21</v>
      </c>
      <c r="Y482">
        <v>30</v>
      </c>
      <c r="Z482">
        <v>70</v>
      </c>
      <c r="AD482">
        <v>0</v>
      </c>
      <c r="AE482">
        <v>70</v>
      </c>
      <c r="AF482">
        <v>0</v>
      </c>
      <c r="AG482">
        <v>10</v>
      </c>
      <c r="AH482">
        <v>2.371</v>
      </c>
      <c r="AI482">
        <v>2.371</v>
      </c>
      <c r="AJ482">
        <v>0.2</v>
      </c>
      <c r="AK482" t="s">
        <v>809</v>
      </c>
      <c r="AL482" t="s">
        <v>1188</v>
      </c>
      <c r="AN482">
        <v>87.5</v>
      </c>
      <c r="AO482">
        <f>Source1718[[#This Row],[TotalFTES]]*525/Source1718[[#This Row],[TotalScheduledHours]]</f>
        <v>14.226000000000001</v>
      </c>
    </row>
    <row r="483" spans="1:41" x14ac:dyDescent="0.25">
      <c r="A483" t="s">
        <v>1769</v>
      </c>
      <c r="B483" t="s">
        <v>32</v>
      </c>
      <c r="C483" t="s">
        <v>92</v>
      </c>
      <c r="D483" t="s">
        <v>114</v>
      </c>
      <c r="E483">
        <v>83073</v>
      </c>
      <c r="F483" t="s">
        <v>115</v>
      </c>
      <c r="G483">
        <v>2533</v>
      </c>
      <c r="H483">
        <v>201</v>
      </c>
      <c r="I483" t="s">
        <v>132</v>
      </c>
      <c r="J483" t="s">
        <v>35</v>
      </c>
      <c r="K483" t="s">
        <v>44</v>
      </c>
      <c r="L483" t="s">
        <v>189</v>
      </c>
      <c r="M483">
        <v>1315</v>
      </c>
      <c r="N483">
        <v>1530</v>
      </c>
      <c r="O483" t="s">
        <v>46</v>
      </c>
      <c r="P483">
        <v>222</v>
      </c>
      <c r="Q483" t="s">
        <v>47</v>
      </c>
      <c r="R483">
        <v>1</v>
      </c>
      <c r="S483" s="1">
        <v>42966</v>
      </c>
      <c r="T483" s="1">
        <v>43091</v>
      </c>
      <c r="U483" t="s">
        <v>587</v>
      </c>
      <c r="V483" t="s">
        <v>39</v>
      </c>
      <c r="W483">
        <v>34</v>
      </c>
      <c r="X483">
        <v>27</v>
      </c>
      <c r="Y483">
        <v>30</v>
      </c>
      <c r="Z483">
        <v>90</v>
      </c>
      <c r="AD483">
        <v>0</v>
      </c>
      <c r="AE483">
        <v>90</v>
      </c>
      <c r="AF483">
        <v>0</v>
      </c>
      <c r="AG483">
        <v>10</v>
      </c>
      <c r="AH483">
        <v>1.79</v>
      </c>
      <c r="AI483">
        <v>1.79</v>
      </c>
      <c r="AJ483">
        <v>0.2</v>
      </c>
      <c r="AK483" t="s">
        <v>762</v>
      </c>
      <c r="AL483" t="s">
        <v>1675</v>
      </c>
      <c r="AN483">
        <v>87.5</v>
      </c>
      <c r="AO483">
        <f>Source1718[[#This Row],[TotalFTES]]*525/Source1718[[#This Row],[TotalScheduledHours]]</f>
        <v>10.74</v>
      </c>
    </row>
    <row r="484" spans="1:41" x14ac:dyDescent="0.25">
      <c r="A484" t="s">
        <v>1769</v>
      </c>
      <c r="B484" t="s">
        <v>32</v>
      </c>
      <c r="C484" t="s">
        <v>92</v>
      </c>
      <c r="D484" t="s">
        <v>114</v>
      </c>
      <c r="E484">
        <v>83075</v>
      </c>
      <c r="F484" t="s">
        <v>115</v>
      </c>
      <c r="G484">
        <v>3331</v>
      </c>
      <c r="H484">
        <v>701</v>
      </c>
      <c r="I484" t="s">
        <v>584</v>
      </c>
      <c r="J484" t="s">
        <v>35</v>
      </c>
      <c r="K484" t="s">
        <v>44</v>
      </c>
      <c r="L484" t="s">
        <v>72</v>
      </c>
      <c r="M484">
        <v>1600</v>
      </c>
      <c r="N484">
        <v>1850</v>
      </c>
      <c r="O484" t="s">
        <v>1197</v>
      </c>
      <c r="Q484" t="s">
        <v>65</v>
      </c>
      <c r="R484" t="s">
        <v>38</v>
      </c>
      <c r="S484" s="1">
        <v>42989</v>
      </c>
      <c r="T484" s="1">
        <v>43091</v>
      </c>
      <c r="U484" t="s">
        <v>578</v>
      </c>
      <c r="V484" t="s">
        <v>39</v>
      </c>
      <c r="W484">
        <v>45</v>
      </c>
      <c r="X484">
        <v>22</v>
      </c>
      <c r="Y484">
        <v>30</v>
      </c>
      <c r="Z484">
        <v>73.333299999999994</v>
      </c>
      <c r="AD484">
        <v>0</v>
      </c>
      <c r="AE484">
        <v>73.333299999999994</v>
      </c>
      <c r="AF484">
        <v>0</v>
      </c>
      <c r="AG484">
        <v>10</v>
      </c>
      <c r="AH484">
        <v>1.88</v>
      </c>
      <c r="AI484">
        <v>1.88</v>
      </c>
      <c r="AJ484">
        <v>0.2</v>
      </c>
      <c r="AK484" t="s">
        <v>1676</v>
      </c>
      <c r="AL484" t="s">
        <v>1199</v>
      </c>
      <c r="AN484">
        <v>87</v>
      </c>
      <c r="AO484">
        <f>Source1718[[#This Row],[TotalFTES]]*525/Source1718[[#This Row],[TotalScheduledHours]]</f>
        <v>11.344827586206897</v>
      </c>
    </row>
    <row r="485" spans="1:41" x14ac:dyDescent="0.25">
      <c r="A485" t="s">
        <v>1769</v>
      </c>
      <c r="B485" t="s">
        <v>32</v>
      </c>
      <c r="C485" t="s">
        <v>92</v>
      </c>
      <c r="D485" t="s">
        <v>114</v>
      </c>
      <c r="E485">
        <v>83076</v>
      </c>
      <c r="F485" t="s">
        <v>115</v>
      </c>
      <c r="G485">
        <v>3331</v>
      </c>
      <c r="H485">
        <v>702</v>
      </c>
      <c r="I485" t="s">
        <v>584</v>
      </c>
      <c r="J485" t="s">
        <v>35</v>
      </c>
      <c r="K485" t="s">
        <v>44</v>
      </c>
      <c r="L485" t="s">
        <v>189</v>
      </c>
      <c r="M485">
        <v>1610</v>
      </c>
      <c r="N485">
        <v>1900</v>
      </c>
      <c r="O485" t="s">
        <v>1200</v>
      </c>
      <c r="Q485" t="s">
        <v>65</v>
      </c>
      <c r="R485" t="s">
        <v>38</v>
      </c>
      <c r="S485" s="1">
        <v>42989</v>
      </c>
      <c r="T485" s="1">
        <v>43091</v>
      </c>
      <c r="U485" t="s">
        <v>1204</v>
      </c>
      <c r="V485" t="s">
        <v>39</v>
      </c>
      <c r="W485">
        <v>26</v>
      </c>
      <c r="X485">
        <v>14</v>
      </c>
      <c r="Y485">
        <v>30</v>
      </c>
      <c r="Z485">
        <v>46.666699999999999</v>
      </c>
      <c r="AD485">
        <v>0</v>
      </c>
      <c r="AE485">
        <v>46.666699999999999</v>
      </c>
      <c r="AF485">
        <v>0</v>
      </c>
      <c r="AG485">
        <v>10</v>
      </c>
      <c r="AH485">
        <v>1.714</v>
      </c>
      <c r="AI485">
        <v>1.714</v>
      </c>
      <c r="AJ485">
        <v>0.2</v>
      </c>
      <c r="AK485" t="s">
        <v>1677</v>
      </c>
      <c r="AL485" t="s">
        <v>1202</v>
      </c>
      <c r="AN485">
        <v>87</v>
      </c>
      <c r="AO485">
        <f>Source1718[[#This Row],[TotalFTES]]*525/Source1718[[#This Row],[TotalScheduledHours]]</f>
        <v>10.343103448275862</v>
      </c>
    </row>
    <row r="486" spans="1:41" x14ac:dyDescent="0.25">
      <c r="A486" t="s">
        <v>1769</v>
      </c>
      <c r="B486" t="s">
        <v>32</v>
      </c>
      <c r="C486" t="s">
        <v>92</v>
      </c>
      <c r="D486" t="s">
        <v>114</v>
      </c>
      <c r="E486">
        <v>83077</v>
      </c>
      <c r="F486" t="s">
        <v>115</v>
      </c>
      <c r="G486">
        <v>3331</v>
      </c>
      <c r="H486">
        <v>703</v>
      </c>
      <c r="I486" t="s">
        <v>584</v>
      </c>
      <c r="J486" t="s">
        <v>35</v>
      </c>
      <c r="K486" t="s">
        <v>44</v>
      </c>
      <c r="L486" t="s">
        <v>72</v>
      </c>
      <c r="M486">
        <v>1610</v>
      </c>
      <c r="N486">
        <v>1900</v>
      </c>
      <c r="O486" t="s">
        <v>1200</v>
      </c>
      <c r="Q486" t="s">
        <v>65</v>
      </c>
      <c r="R486" t="s">
        <v>38</v>
      </c>
      <c r="S486" s="1">
        <v>42989</v>
      </c>
      <c r="T486" s="1">
        <v>43091</v>
      </c>
      <c r="U486" t="s">
        <v>1204</v>
      </c>
      <c r="V486" t="s">
        <v>39</v>
      </c>
      <c r="W486">
        <v>34</v>
      </c>
      <c r="X486">
        <v>26</v>
      </c>
      <c r="Y486">
        <v>30</v>
      </c>
      <c r="Z486">
        <v>86.666700000000006</v>
      </c>
      <c r="AD486">
        <v>0</v>
      </c>
      <c r="AE486">
        <v>86.666700000000006</v>
      </c>
      <c r="AF486">
        <v>0</v>
      </c>
      <c r="AG486">
        <v>10</v>
      </c>
      <c r="AH486">
        <v>2.9710000000000001</v>
      </c>
      <c r="AI486">
        <v>2.9710000000000001</v>
      </c>
      <c r="AJ486">
        <v>0.2</v>
      </c>
      <c r="AK486" t="s">
        <v>1677</v>
      </c>
      <c r="AL486" t="s">
        <v>1202</v>
      </c>
      <c r="AN486">
        <v>87</v>
      </c>
      <c r="AO486">
        <f>Source1718[[#This Row],[TotalFTES]]*525/Source1718[[#This Row],[TotalScheduledHours]]</f>
        <v>17.92844827586207</v>
      </c>
    </row>
    <row r="487" spans="1:41" x14ac:dyDescent="0.25">
      <c r="A487" t="s">
        <v>1769</v>
      </c>
      <c r="B487" t="s">
        <v>32</v>
      </c>
      <c r="C487" t="s">
        <v>92</v>
      </c>
      <c r="D487" t="s">
        <v>114</v>
      </c>
      <c r="E487">
        <v>83078</v>
      </c>
      <c r="F487" t="s">
        <v>115</v>
      </c>
      <c r="G487">
        <v>3331</v>
      </c>
      <c r="H487">
        <v>704</v>
      </c>
      <c r="I487" t="s">
        <v>584</v>
      </c>
      <c r="J487" t="s">
        <v>35</v>
      </c>
      <c r="K487" t="s">
        <v>44</v>
      </c>
      <c r="L487" t="s">
        <v>189</v>
      </c>
      <c r="M487">
        <v>1610</v>
      </c>
      <c r="N487">
        <v>1900</v>
      </c>
      <c r="O487" t="s">
        <v>1200</v>
      </c>
      <c r="Q487" t="s">
        <v>65</v>
      </c>
      <c r="R487" t="s">
        <v>38</v>
      </c>
      <c r="S487" s="1">
        <v>42989</v>
      </c>
      <c r="T487" s="1">
        <v>43091</v>
      </c>
      <c r="U487" t="s">
        <v>1191</v>
      </c>
      <c r="V487" t="s">
        <v>39</v>
      </c>
      <c r="W487">
        <v>32</v>
      </c>
      <c r="X487">
        <v>32</v>
      </c>
      <c r="Y487">
        <v>30</v>
      </c>
      <c r="Z487">
        <v>106.66670000000001</v>
      </c>
      <c r="AD487">
        <v>0</v>
      </c>
      <c r="AE487">
        <v>106.66670000000001</v>
      </c>
      <c r="AF487">
        <v>0</v>
      </c>
      <c r="AG487">
        <v>10</v>
      </c>
      <c r="AH487">
        <v>3.3849999999999998</v>
      </c>
      <c r="AI487">
        <v>3.3849999999999998</v>
      </c>
      <c r="AJ487">
        <v>0.2</v>
      </c>
      <c r="AK487" t="s">
        <v>1677</v>
      </c>
      <c r="AL487" t="s">
        <v>1202</v>
      </c>
      <c r="AN487">
        <v>87</v>
      </c>
      <c r="AO487">
        <f>Source1718[[#This Row],[TotalFTES]]*525/Source1718[[#This Row],[TotalScheduledHours]]</f>
        <v>20.426724137931036</v>
      </c>
    </row>
    <row r="488" spans="1:41" x14ac:dyDescent="0.25">
      <c r="A488" t="s">
        <v>1769</v>
      </c>
      <c r="B488" t="s">
        <v>32</v>
      </c>
      <c r="C488" t="s">
        <v>92</v>
      </c>
      <c r="D488" t="s">
        <v>114</v>
      </c>
      <c r="E488">
        <v>83079</v>
      </c>
      <c r="F488" t="s">
        <v>115</v>
      </c>
      <c r="G488">
        <v>3331</v>
      </c>
      <c r="H488">
        <v>705</v>
      </c>
      <c r="I488" t="s">
        <v>584</v>
      </c>
      <c r="J488" t="s">
        <v>35</v>
      </c>
      <c r="K488" t="s">
        <v>44</v>
      </c>
      <c r="L488" t="s">
        <v>189</v>
      </c>
      <c r="M488">
        <v>1610</v>
      </c>
      <c r="N488">
        <v>1900</v>
      </c>
      <c r="O488" t="s">
        <v>64</v>
      </c>
      <c r="P488">
        <v>315</v>
      </c>
      <c r="Q488" t="s">
        <v>65</v>
      </c>
      <c r="R488" t="s">
        <v>38</v>
      </c>
      <c r="S488" s="1">
        <v>42989</v>
      </c>
      <c r="T488" s="1">
        <v>43091</v>
      </c>
      <c r="U488" t="s">
        <v>1201</v>
      </c>
      <c r="V488" t="s">
        <v>39</v>
      </c>
      <c r="W488">
        <v>18</v>
      </c>
      <c r="X488">
        <v>10</v>
      </c>
      <c r="Y488">
        <v>30</v>
      </c>
      <c r="Z488">
        <v>33.333300000000001</v>
      </c>
      <c r="AD488">
        <v>0</v>
      </c>
      <c r="AE488">
        <v>33.333300000000001</v>
      </c>
      <c r="AF488">
        <v>0</v>
      </c>
      <c r="AG488">
        <v>10</v>
      </c>
      <c r="AH488">
        <v>0.96599999999999997</v>
      </c>
      <c r="AI488">
        <v>0.96599999999999997</v>
      </c>
      <c r="AJ488">
        <v>0.2</v>
      </c>
      <c r="AK488" t="s">
        <v>1677</v>
      </c>
      <c r="AL488" t="s">
        <v>1189</v>
      </c>
      <c r="AN488">
        <v>87</v>
      </c>
      <c r="AO488">
        <f>Source1718[[#This Row],[TotalFTES]]*525/Source1718[[#This Row],[TotalScheduledHours]]</f>
        <v>5.8293103448275856</v>
      </c>
    </row>
    <row r="489" spans="1:41" x14ac:dyDescent="0.25">
      <c r="A489" t="s">
        <v>1769</v>
      </c>
      <c r="B489" t="s">
        <v>32</v>
      </c>
      <c r="C489" t="s">
        <v>92</v>
      </c>
      <c r="D489" t="s">
        <v>114</v>
      </c>
      <c r="E489">
        <v>82536</v>
      </c>
      <c r="F489" t="s">
        <v>115</v>
      </c>
      <c r="G489">
        <v>3332</v>
      </c>
      <c r="H489">
        <v>201</v>
      </c>
      <c r="I489" t="s">
        <v>194</v>
      </c>
      <c r="J489" t="s">
        <v>35</v>
      </c>
      <c r="K489" t="s">
        <v>44</v>
      </c>
      <c r="L489" t="s">
        <v>189</v>
      </c>
      <c r="M489">
        <v>1045</v>
      </c>
      <c r="N489">
        <v>1300</v>
      </c>
      <c r="O489" t="s">
        <v>46</v>
      </c>
      <c r="P489">
        <v>220</v>
      </c>
      <c r="Q489" t="s">
        <v>47</v>
      </c>
      <c r="R489">
        <v>1</v>
      </c>
      <c r="S489" s="1">
        <v>42966</v>
      </c>
      <c r="T489" s="1">
        <v>43091</v>
      </c>
      <c r="U489" t="s">
        <v>1181</v>
      </c>
      <c r="V489" t="s">
        <v>39</v>
      </c>
      <c r="W489">
        <v>40</v>
      </c>
      <c r="X489">
        <v>33</v>
      </c>
      <c r="Y489">
        <v>30</v>
      </c>
      <c r="Z489">
        <v>110</v>
      </c>
      <c r="AD489">
        <v>0</v>
      </c>
      <c r="AE489">
        <v>110</v>
      </c>
      <c r="AF489">
        <v>0</v>
      </c>
      <c r="AG489">
        <v>10</v>
      </c>
      <c r="AH489">
        <v>3.048</v>
      </c>
      <c r="AI489">
        <v>3.048</v>
      </c>
      <c r="AJ489">
        <v>0.2</v>
      </c>
      <c r="AK489" t="s">
        <v>770</v>
      </c>
      <c r="AL489" t="s">
        <v>1673</v>
      </c>
      <c r="AN489">
        <v>87.5</v>
      </c>
      <c r="AO489">
        <f>Source1718[[#This Row],[TotalFTES]]*525/Source1718[[#This Row],[TotalScheduledHours]]</f>
        <v>18.288</v>
      </c>
    </row>
    <row r="490" spans="1:41" x14ac:dyDescent="0.25">
      <c r="A490" t="s">
        <v>1769</v>
      </c>
      <c r="B490" t="s">
        <v>32</v>
      </c>
      <c r="C490" t="s">
        <v>92</v>
      </c>
      <c r="D490" t="s">
        <v>114</v>
      </c>
      <c r="E490">
        <v>82360</v>
      </c>
      <c r="F490" t="s">
        <v>115</v>
      </c>
      <c r="G490">
        <v>3332</v>
      </c>
      <c r="H490">
        <v>701</v>
      </c>
      <c r="I490" t="s">
        <v>194</v>
      </c>
      <c r="J490" t="s">
        <v>35</v>
      </c>
      <c r="K490" t="s">
        <v>44</v>
      </c>
      <c r="L490" t="s">
        <v>72</v>
      </c>
      <c r="M490">
        <v>1030</v>
      </c>
      <c r="N490">
        <v>1245</v>
      </c>
      <c r="O490" t="s">
        <v>64</v>
      </c>
      <c r="P490">
        <v>229</v>
      </c>
      <c r="Q490" t="s">
        <v>65</v>
      </c>
      <c r="R490">
        <v>1</v>
      </c>
      <c r="S490" s="1">
        <v>42966</v>
      </c>
      <c r="T490" s="1">
        <v>43091</v>
      </c>
      <c r="U490" t="s">
        <v>1181</v>
      </c>
      <c r="V490" t="s">
        <v>39</v>
      </c>
      <c r="W490">
        <v>40</v>
      </c>
      <c r="X490">
        <v>25</v>
      </c>
      <c r="Y490">
        <v>30</v>
      </c>
      <c r="Z490">
        <v>83.333299999999994</v>
      </c>
      <c r="AD490">
        <v>0</v>
      </c>
      <c r="AE490">
        <v>83.333299999999994</v>
      </c>
      <c r="AF490">
        <v>0</v>
      </c>
      <c r="AG490">
        <v>10</v>
      </c>
      <c r="AH490">
        <v>3.19</v>
      </c>
      <c r="AI490">
        <v>3.19</v>
      </c>
      <c r="AJ490">
        <v>0.2</v>
      </c>
      <c r="AK490" t="s">
        <v>766</v>
      </c>
      <c r="AL490" t="s">
        <v>1182</v>
      </c>
      <c r="AN490">
        <v>85</v>
      </c>
      <c r="AO490">
        <f>Source1718[[#This Row],[TotalFTES]]*525/Source1718[[#This Row],[TotalScheduledHours]]</f>
        <v>19.702941176470588</v>
      </c>
    </row>
    <row r="491" spans="1:41" x14ac:dyDescent="0.25">
      <c r="A491" t="s">
        <v>1769</v>
      </c>
      <c r="B491" t="s">
        <v>32</v>
      </c>
      <c r="C491" t="s">
        <v>92</v>
      </c>
      <c r="D491" t="s">
        <v>114</v>
      </c>
      <c r="E491">
        <v>83080</v>
      </c>
      <c r="F491" t="s">
        <v>115</v>
      </c>
      <c r="G491">
        <v>3334</v>
      </c>
      <c r="H491">
        <v>701</v>
      </c>
      <c r="I491" t="s">
        <v>333</v>
      </c>
      <c r="J491" t="s">
        <v>35</v>
      </c>
      <c r="K491" t="s">
        <v>44</v>
      </c>
      <c r="L491" t="s">
        <v>189</v>
      </c>
      <c r="M491">
        <v>800</v>
      </c>
      <c r="N491">
        <v>1015</v>
      </c>
      <c r="O491" t="s">
        <v>64</v>
      </c>
      <c r="P491">
        <v>213</v>
      </c>
      <c r="Q491" t="s">
        <v>65</v>
      </c>
      <c r="R491">
        <v>1</v>
      </c>
      <c r="S491" s="1">
        <v>42966</v>
      </c>
      <c r="T491" s="1">
        <v>43091</v>
      </c>
      <c r="U491" t="s">
        <v>576</v>
      </c>
      <c r="V491" t="s">
        <v>39</v>
      </c>
      <c r="W491">
        <v>44</v>
      </c>
      <c r="X491">
        <v>33</v>
      </c>
      <c r="Y491">
        <v>30</v>
      </c>
      <c r="Z491">
        <v>110</v>
      </c>
      <c r="AD491">
        <v>0</v>
      </c>
      <c r="AE491">
        <v>110</v>
      </c>
      <c r="AF491">
        <v>0</v>
      </c>
      <c r="AG491">
        <v>10</v>
      </c>
      <c r="AH491">
        <v>4.3049999999999997</v>
      </c>
      <c r="AI491">
        <v>4.3049999999999997</v>
      </c>
      <c r="AJ491">
        <v>0.2</v>
      </c>
      <c r="AK491" t="s">
        <v>809</v>
      </c>
      <c r="AL491" t="s">
        <v>1183</v>
      </c>
      <c r="AN491">
        <v>87.5</v>
      </c>
      <c r="AO491">
        <f>Source1718[[#This Row],[TotalFTES]]*525/Source1718[[#This Row],[TotalScheduledHours]]</f>
        <v>25.83</v>
      </c>
    </row>
    <row r="492" spans="1:41" x14ac:dyDescent="0.25">
      <c r="A492" t="s">
        <v>1769</v>
      </c>
      <c r="B492" t="s">
        <v>32</v>
      </c>
      <c r="C492" t="s">
        <v>92</v>
      </c>
      <c r="D492" t="s">
        <v>114</v>
      </c>
      <c r="E492">
        <v>83081</v>
      </c>
      <c r="F492" t="s">
        <v>115</v>
      </c>
      <c r="G492">
        <v>3335</v>
      </c>
      <c r="H492">
        <v>701</v>
      </c>
      <c r="I492" t="s">
        <v>334</v>
      </c>
      <c r="J492" t="s">
        <v>76</v>
      </c>
      <c r="K492" t="s">
        <v>44</v>
      </c>
      <c r="L492" t="s">
        <v>189</v>
      </c>
      <c r="M492">
        <v>1630</v>
      </c>
      <c r="N492">
        <v>1845</v>
      </c>
      <c r="O492" t="s">
        <v>64</v>
      </c>
      <c r="P492">
        <v>213</v>
      </c>
      <c r="Q492" t="s">
        <v>65</v>
      </c>
      <c r="R492">
        <v>1</v>
      </c>
      <c r="S492" s="1">
        <v>42966</v>
      </c>
      <c r="T492" s="1">
        <v>43091</v>
      </c>
      <c r="U492" t="s">
        <v>590</v>
      </c>
      <c r="V492" t="s">
        <v>39</v>
      </c>
      <c r="W492">
        <v>54</v>
      </c>
      <c r="X492">
        <v>49</v>
      </c>
      <c r="Y492">
        <v>30</v>
      </c>
      <c r="Z492">
        <v>163.33330000000001</v>
      </c>
      <c r="AD492">
        <v>0</v>
      </c>
      <c r="AE492">
        <v>163.33330000000001</v>
      </c>
      <c r="AF492">
        <v>0</v>
      </c>
      <c r="AG492">
        <v>10</v>
      </c>
      <c r="AH492">
        <v>3.3759999999999999</v>
      </c>
      <c r="AI492">
        <v>3.3759999999999999</v>
      </c>
      <c r="AJ492">
        <v>0.2</v>
      </c>
      <c r="AK492" t="s">
        <v>1010</v>
      </c>
      <c r="AL492" t="s">
        <v>1183</v>
      </c>
      <c r="AN492">
        <v>87.5</v>
      </c>
      <c r="AO492">
        <f>Source1718[[#This Row],[TotalFTES]]*525/Source1718[[#This Row],[TotalScheduledHours]]</f>
        <v>20.255999999999997</v>
      </c>
    </row>
    <row r="493" spans="1:41" x14ac:dyDescent="0.25">
      <c r="A493" t="s">
        <v>1769</v>
      </c>
      <c r="B493" t="s">
        <v>32</v>
      </c>
      <c r="C493" t="s">
        <v>92</v>
      </c>
      <c r="D493" t="s">
        <v>114</v>
      </c>
      <c r="E493">
        <v>82283</v>
      </c>
      <c r="F493" t="s">
        <v>115</v>
      </c>
      <c r="G493">
        <v>3346</v>
      </c>
      <c r="H493">
        <v>701</v>
      </c>
      <c r="I493" t="s">
        <v>116</v>
      </c>
      <c r="J493" t="s">
        <v>35</v>
      </c>
      <c r="K493" t="s">
        <v>44</v>
      </c>
      <c r="L493" t="s">
        <v>72</v>
      </c>
      <c r="M493">
        <v>1610</v>
      </c>
      <c r="N493">
        <v>1900</v>
      </c>
      <c r="O493" t="s">
        <v>1200</v>
      </c>
      <c r="Q493" t="s">
        <v>65</v>
      </c>
      <c r="R493" t="s">
        <v>38</v>
      </c>
      <c r="S493" s="1">
        <v>42989</v>
      </c>
      <c r="T493" s="1">
        <v>43091</v>
      </c>
      <c r="U493" t="s">
        <v>590</v>
      </c>
      <c r="V493" t="s">
        <v>39</v>
      </c>
      <c r="W493">
        <v>37</v>
      </c>
      <c r="X493">
        <v>31</v>
      </c>
      <c r="Y493">
        <v>30</v>
      </c>
      <c r="Z493">
        <v>103.33329999999999</v>
      </c>
      <c r="AD493">
        <v>0</v>
      </c>
      <c r="AE493">
        <v>103.33329999999999</v>
      </c>
      <c r="AF493">
        <v>0</v>
      </c>
      <c r="AG493">
        <v>10</v>
      </c>
      <c r="AH493">
        <v>3.2320000000000002</v>
      </c>
      <c r="AI493">
        <v>3.2320000000000002</v>
      </c>
      <c r="AJ493">
        <v>0.2</v>
      </c>
      <c r="AK493" t="s">
        <v>1677</v>
      </c>
      <c r="AL493" t="s">
        <v>1202</v>
      </c>
      <c r="AN493">
        <v>87</v>
      </c>
      <c r="AO493">
        <f>Source1718[[#This Row],[TotalFTES]]*525/Source1718[[#This Row],[TotalScheduledHours]]</f>
        <v>19.50344827586207</v>
      </c>
    </row>
    <row r="494" spans="1:41" x14ac:dyDescent="0.25">
      <c r="A494" t="s">
        <v>1769</v>
      </c>
      <c r="B494" t="s">
        <v>32</v>
      </c>
      <c r="C494" t="s">
        <v>92</v>
      </c>
      <c r="D494" t="s">
        <v>114</v>
      </c>
      <c r="E494">
        <v>83082</v>
      </c>
      <c r="F494" t="s">
        <v>115</v>
      </c>
      <c r="G494">
        <v>3346</v>
      </c>
      <c r="H494">
        <v>702</v>
      </c>
      <c r="I494" t="s">
        <v>116</v>
      </c>
      <c r="J494" t="s">
        <v>35</v>
      </c>
      <c r="K494" t="s">
        <v>44</v>
      </c>
      <c r="L494" t="s">
        <v>189</v>
      </c>
      <c r="M494">
        <v>1610</v>
      </c>
      <c r="N494">
        <v>1900</v>
      </c>
      <c r="O494" t="s">
        <v>1200</v>
      </c>
      <c r="Q494" t="s">
        <v>65</v>
      </c>
      <c r="R494" t="s">
        <v>38</v>
      </c>
      <c r="S494" s="1">
        <v>42989</v>
      </c>
      <c r="T494" s="1">
        <v>43091</v>
      </c>
      <c r="U494" t="s">
        <v>562</v>
      </c>
      <c r="V494" t="s">
        <v>39</v>
      </c>
      <c r="W494">
        <v>28</v>
      </c>
      <c r="X494">
        <v>18</v>
      </c>
      <c r="Y494">
        <v>30</v>
      </c>
      <c r="Z494">
        <v>60</v>
      </c>
      <c r="AD494">
        <v>0</v>
      </c>
      <c r="AE494">
        <v>60</v>
      </c>
      <c r="AF494">
        <v>0</v>
      </c>
      <c r="AG494">
        <v>10</v>
      </c>
      <c r="AH494">
        <v>2.048</v>
      </c>
      <c r="AI494">
        <v>2.048</v>
      </c>
      <c r="AJ494">
        <v>0.2</v>
      </c>
      <c r="AK494" t="s">
        <v>1677</v>
      </c>
      <c r="AL494" t="s">
        <v>1202</v>
      </c>
      <c r="AN494">
        <v>87</v>
      </c>
      <c r="AO494">
        <f>Source1718[[#This Row],[TotalFTES]]*525/Source1718[[#This Row],[TotalScheduledHours]]</f>
        <v>12.358620689655172</v>
      </c>
    </row>
    <row r="495" spans="1:41" x14ac:dyDescent="0.25">
      <c r="A495" t="s">
        <v>1769</v>
      </c>
      <c r="B495" t="s">
        <v>32</v>
      </c>
      <c r="C495" t="s">
        <v>92</v>
      </c>
      <c r="D495" t="s">
        <v>114</v>
      </c>
      <c r="E495">
        <v>83083</v>
      </c>
      <c r="F495" t="s">
        <v>115</v>
      </c>
      <c r="G495">
        <v>3346</v>
      </c>
      <c r="H495">
        <v>703</v>
      </c>
      <c r="I495" t="s">
        <v>116</v>
      </c>
      <c r="J495" t="s">
        <v>35</v>
      </c>
      <c r="K495" t="s">
        <v>44</v>
      </c>
      <c r="L495" t="s">
        <v>72</v>
      </c>
      <c r="M495">
        <v>1610</v>
      </c>
      <c r="N495">
        <v>1900</v>
      </c>
      <c r="O495" t="s">
        <v>64</v>
      </c>
      <c r="P495">
        <v>215</v>
      </c>
      <c r="Q495" t="s">
        <v>65</v>
      </c>
      <c r="R495" t="s">
        <v>38</v>
      </c>
      <c r="S495" s="1">
        <v>42989</v>
      </c>
      <c r="T495" s="1">
        <v>43091</v>
      </c>
      <c r="U495" t="s">
        <v>1201</v>
      </c>
      <c r="V495" t="s">
        <v>39</v>
      </c>
      <c r="W495">
        <v>19</v>
      </c>
      <c r="X495">
        <v>11</v>
      </c>
      <c r="Y495">
        <v>30</v>
      </c>
      <c r="Z495">
        <v>36.666699999999999</v>
      </c>
      <c r="AD495">
        <v>0</v>
      </c>
      <c r="AE495">
        <v>36.666699999999999</v>
      </c>
      <c r="AF495">
        <v>0</v>
      </c>
      <c r="AG495">
        <v>10</v>
      </c>
      <c r="AH495">
        <v>1.131</v>
      </c>
      <c r="AI495">
        <v>1.131</v>
      </c>
      <c r="AJ495">
        <v>0.2</v>
      </c>
      <c r="AK495" t="s">
        <v>1677</v>
      </c>
      <c r="AL495" t="s">
        <v>1190</v>
      </c>
      <c r="AN495">
        <v>87</v>
      </c>
      <c r="AO495">
        <f>Source1718[[#This Row],[TotalFTES]]*525/Source1718[[#This Row],[TotalScheduledHours]]</f>
        <v>6.8250000000000002</v>
      </c>
    </row>
    <row r="496" spans="1:41" x14ac:dyDescent="0.25">
      <c r="A496" t="s">
        <v>1769</v>
      </c>
      <c r="B496" t="s">
        <v>32</v>
      </c>
      <c r="C496" t="s">
        <v>92</v>
      </c>
      <c r="D496" t="s">
        <v>114</v>
      </c>
      <c r="E496">
        <v>83153</v>
      </c>
      <c r="F496" t="s">
        <v>115</v>
      </c>
      <c r="G496">
        <v>3346</v>
      </c>
      <c r="H496">
        <v>705</v>
      </c>
      <c r="I496" t="s">
        <v>116</v>
      </c>
      <c r="J496" t="s">
        <v>35</v>
      </c>
      <c r="K496" t="s">
        <v>44</v>
      </c>
      <c r="L496" t="s">
        <v>189</v>
      </c>
      <c r="M496">
        <v>1600</v>
      </c>
      <c r="N496">
        <v>1850</v>
      </c>
      <c r="O496" t="s">
        <v>1197</v>
      </c>
      <c r="Q496" t="s">
        <v>65</v>
      </c>
      <c r="R496" t="s">
        <v>38</v>
      </c>
      <c r="S496" s="1">
        <v>42989</v>
      </c>
      <c r="T496" s="1">
        <v>43091</v>
      </c>
      <c r="U496" t="s">
        <v>588</v>
      </c>
      <c r="V496" t="s">
        <v>39</v>
      </c>
      <c r="W496">
        <v>30</v>
      </c>
      <c r="X496">
        <v>30</v>
      </c>
      <c r="Y496">
        <v>30</v>
      </c>
      <c r="Z496">
        <v>100</v>
      </c>
      <c r="AD496">
        <v>0</v>
      </c>
      <c r="AE496">
        <v>100</v>
      </c>
      <c r="AF496">
        <v>0</v>
      </c>
      <c r="AG496">
        <v>10</v>
      </c>
      <c r="AH496">
        <v>2.7160000000000002</v>
      </c>
      <c r="AI496">
        <v>2.7160000000000002</v>
      </c>
      <c r="AJ496">
        <v>0.2</v>
      </c>
      <c r="AK496" t="s">
        <v>1676</v>
      </c>
      <c r="AL496" t="s">
        <v>1199</v>
      </c>
      <c r="AN496">
        <v>87</v>
      </c>
      <c r="AO496">
        <f>Source1718[[#This Row],[TotalFTES]]*525/Source1718[[#This Row],[TotalScheduledHours]]</f>
        <v>16.389655172413793</v>
      </c>
    </row>
    <row r="497" spans="1:41" x14ac:dyDescent="0.25">
      <c r="A497" t="s">
        <v>1769</v>
      </c>
      <c r="B497" t="s">
        <v>32</v>
      </c>
      <c r="C497" t="s">
        <v>92</v>
      </c>
      <c r="D497" t="s">
        <v>114</v>
      </c>
      <c r="E497">
        <v>83219</v>
      </c>
      <c r="F497" t="s">
        <v>115</v>
      </c>
      <c r="G497">
        <v>3347</v>
      </c>
      <c r="H497">
        <v>2</v>
      </c>
      <c r="I497" t="s">
        <v>117</v>
      </c>
      <c r="J497" t="s">
        <v>76</v>
      </c>
      <c r="K497" t="s">
        <v>44</v>
      </c>
      <c r="L497" t="s">
        <v>189</v>
      </c>
      <c r="M497">
        <v>1900</v>
      </c>
      <c r="N497">
        <v>2115</v>
      </c>
      <c r="O497" t="s">
        <v>64</v>
      </c>
      <c r="P497">
        <v>315</v>
      </c>
      <c r="Q497" t="s">
        <v>65</v>
      </c>
      <c r="R497">
        <v>1</v>
      </c>
      <c r="S497" s="1">
        <v>42966</v>
      </c>
      <c r="T497" s="1">
        <v>43091</v>
      </c>
      <c r="U497" t="s">
        <v>1195</v>
      </c>
      <c r="V497" t="s">
        <v>39</v>
      </c>
      <c r="W497">
        <v>49</v>
      </c>
      <c r="X497">
        <v>21</v>
      </c>
      <c r="Y497">
        <v>30</v>
      </c>
      <c r="Z497">
        <v>70</v>
      </c>
      <c r="AD497">
        <v>0</v>
      </c>
      <c r="AE497">
        <v>70</v>
      </c>
      <c r="AF497">
        <v>0</v>
      </c>
      <c r="AG497">
        <v>10</v>
      </c>
      <c r="AH497">
        <v>2.7429999999999999</v>
      </c>
      <c r="AI497">
        <v>2.7429999999999999</v>
      </c>
      <c r="AJ497">
        <v>0.2</v>
      </c>
      <c r="AK497" t="s">
        <v>905</v>
      </c>
      <c r="AL497" t="s">
        <v>1189</v>
      </c>
      <c r="AN497">
        <v>87.5</v>
      </c>
      <c r="AO497">
        <f>Source1718[[#This Row],[TotalFTES]]*525/Source1718[[#This Row],[TotalScheduledHours]]</f>
        <v>16.458000000000002</v>
      </c>
    </row>
    <row r="498" spans="1:41" x14ac:dyDescent="0.25">
      <c r="A498" t="s">
        <v>1769</v>
      </c>
      <c r="B498" t="s">
        <v>32</v>
      </c>
      <c r="C498" t="s">
        <v>92</v>
      </c>
      <c r="D498" t="s">
        <v>114</v>
      </c>
      <c r="E498">
        <v>83084</v>
      </c>
      <c r="F498" t="s">
        <v>115</v>
      </c>
      <c r="G498">
        <v>3347</v>
      </c>
      <c r="H498">
        <v>201</v>
      </c>
      <c r="I498" t="s">
        <v>117</v>
      </c>
      <c r="J498" t="s">
        <v>35</v>
      </c>
      <c r="K498" t="s">
        <v>44</v>
      </c>
      <c r="L498" t="s">
        <v>72</v>
      </c>
      <c r="M498">
        <v>1045</v>
      </c>
      <c r="N498">
        <v>1300</v>
      </c>
      <c r="O498" t="s">
        <v>46</v>
      </c>
      <c r="P498">
        <v>222</v>
      </c>
      <c r="Q498" t="s">
        <v>47</v>
      </c>
      <c r="R498">
        <v>1</v>
      </c>
      <c r="S498" s="1">
        <v>42966</v>
      </c>
      <c r="T498" s="1">
        <v>43091</v>
      </c>
      <c r="U498" t="s">
        <v>587</v>
      </c>
      <c r="V498" t="s">
        <v>39</v>
      </c>
      <c r="W498">
        <v>59</v>
      </c>
      <c r="X498">
        <v>49</v>
      </c>
      <c r="Y498">
        <v>30</v>
      </c>
      <c r="Z498">
        <v>163.33330000000001</v>
      </c>
      <c r="AD498">
        <v>0</v>
      </c>
      <c r="AE498">
        <v>163.33330000000001</v>
      </c>
      <c r="AF498">
        <v>0</v>
      </c>
      <c r="AG498">
        <v>10</v>
      </c>
      <c r="AH498">
        <v>3.41</v>
      </c>
      <c r="AI498">
        <v>3.41</v>
      </c>
      <c r="AJ498">
        <v>0.2</v>
      </c>
      <c r="AK498" t="s">
        <v>770</v>
      </c>
      <c r="AL498" t="s">
        <v>1675</v>
      </c>
      <c r="AN498">
        <v>85</v>
      </c>
      <c r="AO498">
        <f>Source1718[[#This Row],[TotalFTES]]*525/Source1718[[#This Row],[TotalScheduledHours]]</f>
        <v>21.061764705882354</v>
      </c>
    </row>
    <row r="499" spans="1:41" x14ac:dyDescent="0.25">
      <c r="A499" t="s">
        <v>1769</v>
      </c>
      <c r="B499" t="s">
        <v>32</v>
      </c>
      <c r="C499" t="s">
        <v>92</v>
      </c>
      <c r="D499" t="s">
        <v>114</v>
      </c>
      <c r="E499">
        <v>83085</v>
      </c>
      <c r="F499" t="s">
        <v>115</v>
      </c>
      <c r="G499">
        <v>3347</v>
      </c>
      <c r="H499">
        <v>701</v>
      </c>
      <c r="I499" t="s">
        <v>117</v>
      </c>
      <c r="J499" t="s">
        <v>76</v>
      </c>
      <c r="K499" t="s">
        <v>44</v>
      </c>
      <c r="L499" t="s">
        <v>189</v>
      </c>
      <c r="M499">
        <v>1900</v>
      </c>
      <c r="N499">
        <v>2115</v>
      </c>
      <c r="O499" t="s">
        <v>64</v>
      </c>
      <c r="P499">
        <v>213</v>
      </c>
      <c r="Q499" t="s">
        <v>65</v>
      </c>
      <c r="R499">
        <v>1</v>
      </c>
      <c r="S499" s="1">
        <v>42966</v>
      </c>
      <c r="T499" s="1">
        <v>43091</v>
      </c>
      <c r="U499" t="s">
        <v>590</v>
      </c>
      <c r="V499" t="s">
        <v>39</v>
      </c>
      <c r="W499">
        <v>50</v>
      </c>
      <c r="X499">
        <v>46</v>
      </c>
      <c r="Y499">
        <v>30</v>
      </c>
      <c r="Z499">
        <v>153.33330000000001</v>
      </c>
      <c r="AD499">
        <v>0</v>
      </c>
      <c r="AE499">
        <v>153.33330000000001</v>
      </c>
      <c r="AF499">
        <v>0</v>
      </c>
      <c r="AG499">
        <v>10</v>
      </c>
      <c r="AH499">
        <v>2.8380000000000001</v>
      </c>
      <c r="AI499">
        <v>2.8380000000000001</v>
      </c>
      <c r="AJ499">
        <v>0.2</v>
      </c>
      <c r="AK499" t="s">
        <v>905</v>
      </c>
      <c r="AL499" t="s">
        <v>1183</v>
      </c>
      <c r="AN499">
        <v>87.5</v>
      </c>
      <c r="AO499">
        <f>Source1718[[#This Row],[TotalFTES]]*525/Source1718[[#This Row],[TotalScheduledHours]]</f>
        <v>17.028000000000002</v>
      </c>
    </row>
    <row r="500" spans="1:41" x14ac:dyDescent="0.25">
      <c r="A500" t="s">
        <v>1769</v>
      </c>
      <c r="B500" t="s">
        <v>32</v>
      </c>
      <c r="C500" t="s">
        <v>92</v>
      </c>
      <c r="D500" t="s">
        <v>114</v>
      </c>
      <c r="E500">
        <v>83149</v>
      </c>
      <c r="F500" t="s">
        <v>115</v>
      </c>
      <c r="G500">
        <v>3348</v>
      </c>
      <c r="H500">
        <v>701</v>
      </c>
      <c r="I500" t="s">
        <v>739</v>
      </c>
      <c r="J500" t="s">
        <v>35</v>
      </c>
      <c r="K500" t="s">
        <v>44</v>
      </c>
      <c r="L500" t="s">
        <v>189</v>
      </c>
      <c r="M500">
        <v>1030</v>
      </c>
      <c r="N500">
        <v>1245</v>
      </c>
      <c r="O500" t="s">
        <v>64</v>
      </c>
      <c r="P500">
        <v>314</v>
      </c>
      <c r="Q500" t="s">
        <v>65</v>
      </c>
      <c r="R500">
        <v>1</v>
      </c>
      <c r="S500" s="1">
        <v>42966</v>
      </c>
      <c r="T500" s="1">
        <v>43091</v>
      </c>
      <c r="U500" t="s">
        <v>575</v>
      </c>
      <c r="V500" t="s">
        <v>39</v>
      </c>
      <c r="W500">
        <v>46</v>
      </c>
      <c r="X500">
        <v>24</v>
      </c>
      <c r="Y500">
        <v>30</v>
      </c>
      <c r="Z500">
        <v>80</v>
      </c>
      <c r="AD500">
        <v>0</v>
      </c>
      <c r="AE500">
        <v>80</v>
      </c>
      <c r="AF500">
        <v>0</v>
      </c>
      <c r="AG500">
        <v>10</v>
      </c>
      <c r="AH500">
        <v>3.7290000000000001</v>
      </c>
      <c r="AI500">
        <v>3.7290000000000001</v>
      </c>
      <c r="AJ500">
        <v>0.2</v>
      </c>
      <c r="AK500" t="s">
        <v>766</v>
      </c>
      <c r="AL500" t="s">
        <v>1185</v>
      </c>
      <c r="AN500">
        <v>87.5</v>
      </c>
      <c r="AO500">
        <f>Source1718[[#This Row],[TotalFTES]]*525/Source1718[[#This Row],[TotalScheduledHours]]</f>
        <v>22.374000000000002</v>
      </c>
    </row>
    <row r="501" spans="1:41" x14ac:dyDescent="0.25">
      <c r="A501" t="s">
        <v>1769</v>
      </c>
      <c r="B501" t="s">
        <v>32</v>
      </c>
      <c r="C501" t="s">
        <v>92</v>
      </c>
      <c r="D501" t="s">
        <v>114</v>
      </c>
      <c r="E501">
        <v>83087</v>
      </c>
      <c r="F501" t="s">
        <v>115</v>
      </c>
      <c r="G501">
        <v>3421</v>
      </c>
      <c r="H501">
        <v>101</v>
      </c>
      <c r="I501" t="s">
        <v>118</v>
      </c>
      <c r="J501" t="s">
        <v>35</v>
      </c>
      <c r="K501" t="s">
        <v>44</v>
      </c>
      <c r="L501" t="s">
        <v>72</v>
      </c>
      <c r="M501">
        <v>1600</v>
      </c>
      <c r="N501">
        <v>1850</v>
      </c>
      <c r="O501" t="s">
        <v>1197</v>
      </c>
      <c r="Q501" t="s">
        <v>65</v>
      </c>
      <c r="R501" t="s">
        <v>38</v>
      </c>
      <c r="S501" s="1">
        <v>42989</v>
      </c>
      <c r="T501" s="1">
        <v>43091</v>
      </c>
      <c r="U501" t="s">
        <v>1206</v>
      </c>
      <c r="V501" t="s">
        <v>39</v>
      </c>
      <c r="W501">
        <v>48</v>
      </c>
      <c r="X501">
        <v>43</v>
      </c>
      <c r="Y501">
        <v>30</v>
      </c>
      <c r="Z501">
        <v>143.33330000000001</v>
      </c>
      <c r="AD501">
        <v>0</v>
      </c>
      <c r="AE501">
        <v>143.33330000000001</v>
      </c>
      <c r="AF501">
        <v>0</v>
      </c>
      <c r="AG501">
        <v>10</v>
      </c>
      <c r="AH501">
        <v>3.274</v>
      </c>
      <c r="AI501">
        <v>3.274</v>
      </c>
      <c r="AJ501">
        <v>0.2</v>
      </c>
      <c r="AK501" t="s">
        <v>1676</v>
      </c>
      <c r="AL501" t="s">
        <v>1199</v>
      </c>
      <c r="AN501">
        <v>87</v>
      </c>
      <c r="AO501">
        <f>Source1718[[#This Row],[TotalFTES]]*525/Source1718[[#This Row],[TotalScheduledHours]]</f>
        <v>19.756896551724136</v>
      </c>
    </row>
    <row r="502" spans="1:41" x14ac:dyDescent="0.25">
      <c r="A502" t="s">
        <v>1769</v>
      </c>
      <c r="B502" t="s">
        <v>32</v>
      </c>
      <c r="C502" t="s">
        <v>92</v>
      </c>
      <c r="D502" t="s">
        <v>114</v>
      </c>
      <c r="E502">
        <v>83088</v>
      </c>
      <c r="F502" t="s">
        <v>115</v>
      </c>
      <c r="G502">
        <v>3421</v>
      </c>
      <c r="H502">
        <v>102</v>
      </c>
      <c r="I502" t="s">
        <v>118</v>
      </c>
      <c r="J502" t="s">
        <v>35</v>
      </c>
      <c r="K502" t="s">
        <v>44</v>
      </c>
      <c r="L502" t="s">
        <v>72</v>
      </c>
      <c r="M502">
        <v>1610</v>
      </c>
      <c r="N502">
        <v>1900</v>
      </c>
      <c r="O502" t="s">
        <v>1200</v>
      </c>
      <c r="Q502" t="s">
        <v>37</v>
      </c>
      <c r="R502" t="s">
        <v>38</v>
      </c>
      <c r="S502" s="1">
        <v>42989</v>
      </c>
      <c r="T502" s="1">
        <v>43091</v>
      </c>
      <c r="U502" t="s">
        <v>1191</v>
      </c>
      <c r="V502" t="s">
        <v>39</v>
      </c>
      <c r="W502">
        <v>32</v>
      </c>
      <c r="X502">
        <v>28</v>
      </c>
      <c r="Y502">
        <v>30</v>
      </c>
      <c r="Z502">
        <v>93.333299999999994</v>
      </c>
      <c r="AD502">
        <v>0</v>
      </c>
      <c r="AE502">
        <v>93.333299999999994</v>
      </c>
      <c r="AF502">
        <v>0</v>
      </c>
      <c r="AG502">
        <v>10</v>
      </c>
      <c r="AH502">
        <v>2.3540000000000001</v>
      </c>
      <c r="AI502">
        <v>2.3540000000000001</v>
      </c>
      <c r="AJ502">
        <v>0.2</v>
      </c>
      <c r="AK502" t="s">
        <v>1677</v>
      </c>
      <c r="AL502" t="s">
        <v>1202</v>
      </c>
      <c r="AN502">
        <v>87</v>
      </c>
      <c r="AO502">
        <f>Source1718[[#This Row],[TotalFTES]]*525/Source1718[[#This Row],[TotalScheduledHours]]</f>
        <v>14.205172413793106</v>
      </c>
    </row>
    <row r="503" spans="1:41" x14ac:dyDescent="0.25">
      <c r="A503" t="s">
        <v>1769</v>
      </c>
      <c r="B503" t="s">
        <v>32</v>
      </c>
      <c r="C503" t="s">
        <v>92</v>
      </c>
      <c r="D503" t="s">
        <v>114</v>
      </c>
      <c r="E503">
        <v>83086</v>
      </c>
      <c r="F503" t="s">
        <v>115</v>
      </c>
      <c r="G503">
        <v>3421</v>
      </c>
      <c r="H503">
        <v>701</v>
      </c>
      <c r="I503" t="s">
        <v>118</v>
      </c>
      <c r="J503" t="s">
        <v>76</v>
      </c>
      <c r="K503" t="s">
        <v>44</v>
      </c>
      <c r="L503" t="s">
        <v>72</v>
      </c>
      <c r="M503">
        <v>1630</v>
      </c>
      <c r="N503">
        <v>1845</v>
      </c>
      <c r="O503" t="s">
        <v>64</v>
      </c>
      <c r="P503">
        <v>315</v>
      </c>
      <c r="Q503" t="s">
        <v>65</v>
      </c>
      <c r="R503">
        <v>1</v>
      </c>
      <c r="S503" s="1">
        <v>42966</v>
      </c>
      <c r="T503" s="1">
        <v>43091</v>
      </c>
      <c r="U503" t="s">
        <v>591</v>
      </c>
      <c r="V503" t="s">
        <v>39</v>
      </c>
      <c r="W503">
        <v>63</v>
      </c>
      <c r="X503">
        <v>29</v>
      </c>
      <c r="Y503">
        <v>30</v>
      </c>
      <c r="Z503">
        <v>96.666700000000006</v>
      </c>
      <c r="AD503">
        <v>0</v>
      </c>
      <c r="AE503">
        <v>96.666700000000006</v>
      </c>
      <c r="AF503">
        <v>0</v>
      </c>
      <c r="AG503">
        <v>10</v>
      </c>
      <c r="AH503">
        <v>2.976</v>
      </c>
      <c r="AI503">
        <v>2.976</v>
      </c>
      <c r="AJ503">
        <v>0.2</v>
      </c>
      <c r="AK503" t="s">
        <v>1010</v>
      </c>
      <c r="AL503" t="s">
        <v>1189</v>
      </c>
      <c r="AN503">
        <v>85</v>
      </c>
      <c r="AO503">
        <f>Source1718[[#This Row],[TotalFTES]]*525/Source1718[[#This Row],[TotalScheduledHours]]</f>
        <v>18.381176470588237</v>
      </c>
    </row>
    <row r="504" spans="1:41" x14ac:dyDescent="0.25">
      <c r="A504" t="s">
        <v>1769</v>
      </c>
      <c r="B504" t="s">
        <v>32</v>
      </c>
      <c r="C504" t="s">
        <v>92</v>
      </c>
      <c r="D504" t="s">
        <v>114</v>
      </c>
      <c r="E504">
        <v>83089</v>
      </c>
      <c r="F504" t="s">
        <v>115</v>
      </c>
      <c r="G504">
        <v>3422</v>
      </c>
      <c r="H504">
        <v>701</v>
      </c>
      <c r="I504" t="s">
        <v>195</v>
      </c>
      <c r="J504" t="s">
        <v>35</v>
      </c>
      <c r="K504" t="s">
        <v>44</v>
      </c>
      <c r="L504" t="s">
        <v>72</v>
      </c>
      <c r="M504">
        <v>800</v>
      </c>
      <c r="N504">
        <v>1015</v>
      </c>
      <c r="O504" t="s">
        <v>64</v>
      </c>
      <c r="P504">
        <v>315</v>
      </c>
      <c r="Q504" t="s">
        <v>65</v>
      </c>
      <c r="R504">
        <v>1</v>
      </c>
      <c r="S504" s="1">
        <v>42966</v>
      </c>
      <c r="T504" s="1">
        <v>43091</v>
      </c>
      <c r="U504" t="s">
        <v>577</v>
      </c>
      <c r="V504" t="s">
        <v>39</v>
      </c>
      <c r="W504">
        <v>43</v>
      </c>
      <c r="X504">
        <v>24</v>
      </c>
      <c r="Y504">
        <v>30</v>
      </c>
      <c r="Z504">
        <v>80</v>
      </c>
      <c r="AD504">
        <v>0</v>
      </c>
      <c r="AE504">
        <v>80</v>
      </c>
      <c r="AF504">
        <v>0</v>
      </c>
      <c r="AG504">
        <v>10</v>
      </c>
      <c r="AH504">
        <v>3.2290000000000001</v>
      </c>
      <c r="AI504">
        <v>3.2290000000000001</v>
      </c>
      <c r="AJ504">
        <v>0.2</v>
      </c>
      <c r="AK504" t="s">
        <v>809</v>
      </c>
      <c r="AL504" t="s">
        <v>1189</v>
      </c>
      <c r="AN504">
        <v>85</v>
      </c>
      <c r="AO504">
        <f>Source1718[[#This Row],[TotalFTES]]*525/Source1718[[#This Row],[TotalScheduledHours]]</f>
        <v>19.943823529411766</v>
      </c>
    </row>
    <row r="505" spans="1:41" x14ac:dyDescent="0.25">
      <c r="A505" t="s">
        <v>1769</v>
      </c>
      <c r="B505" t="s">
        <v>32</v>
      </c>
      <c r="C505" t="s">
        <v>92</v>
      </c>
      <c r="D505" t="s">
        <v>114</v>
      </c>
      <c r="E505">
        <v>83090</v>
      </c>
      <c r="F505" t="s">
        <v>115</v>
      </c>
      <c r="G505">
        <v>3422</v>
      </c>
      <c r="H505">
        <v>702</v>
      </c>
      <c r="I505" t="s">
        <v>195</v>
      </c>
      <c r="J505" t="s">
        <v>76</v>
      </c>
      <c r="K505" t="s">
        <v>44</v>
      </c>
      <c r="L505" t="s">
        <v>72</v>
      </c>
      <c r="M505">
        <v>1900</v>
      </c>
      <c r="N505">
        <v>2115</v>
      </c>
      <c r="O505" t="s">
        <v>64</v>
      </c>
      <c r="P505">
        <v>213</v>
      </c>
      <c r="Q505" t="s">
        <v>65</v>
      </c>
      <c r="R505">
        <v>1</v>
      </c>
      <c r="S505" s="1">
        <v>42966</v>
      </c>
      <c r="T505" s="1">
        <v>43091</v>
      </c>
      <c r="U505" t="s">
        <v>577</v>
      </c>
      <c r="V505" t="s">
        <v>39</v>
      </c>
      <c r="W505">
        <v>32</v>
      </c>
      <c r="X505">
        <v>31</v>
      </c>
      <c r="Y505">
        <v>30</v>
      </c>
      <c r="Z505">
        <v>103.33329999999999</v>
      </c>
      <c r="AD505">
        <v>0</v>
      </c>
      <c r="AE505">
        <v>103.33329999999999</v>
      </c>
      <c r="AF505">
        <v>0</v>
      </c>
      <c r="AG505">
        <v>10</v>
      </c>
      <c r="AH505">
        <v>1.819</v>
      </c>
      <c r="AI505">
        <v>1.819</v>
      </c>
      <c r="AJ505">
        <v>0.2</v>
      </c>
      <c r="AK505" t="s">
        <v>905</v>
      </c>
      <c r="AL505" t="s">
        <v>1183</v>
      </c>
      <c r="AN505">
        <v>85</v>
      </c>
      <c r="AO505">
        <f>Source1718[[#This Row],[TotalFTES]]*525/Source1718[[#This Row],[TotalScheduledHours]]</f>
        <v>11.234999999999999</v>
      </c>
    </row>
    <row r="506" spans="1:41" x14ac:dyDescent="0.25">
      <c r="A506" t="s">
        <v>1769</v>
      </c>
      <c r="B506" t="s">
        <v>32</v>
      </c>
      <c r="C506" t="s">
        <v>92</v>
      </c>
      <c r="D506" t="s">
        <v>114</v>
      </c>
      <c r="E506">
        <v>83091</v>
      </c>
      <c r="F506" t="s">
        <v>115</v>
      </c>
      <c r="G506">
        <v>3423</v>
      </c>
      <c r="H506">
        <v>101</v>
      </c>
      <c r="I506" t="s">
        <v>592</v>
      </c>
      <c r="J506" t="s">
        <v>35</v>
      </c>
      <c r="K506" t="s">
        <v>44</v>
      </c>
      <c r="L506" t="s">
        <v>189</v>
      </c>
      <c r="M506">
        <v>1600</v>
      </c>
      <c r="N506">
        <v>1850</v>
      </c>
      <c r="O506" t="s">
        <v>1197</v>
      </c>
      <c r="Q506" t="s">
        <v>65</v>
      </c>
      <c r="R506" t="s">
        <v>38</v>
      </c>
      <c r="S506" s="1">
        <v>42989</v>
      </c>
      <c r="T506" s="1">
        <v>43091</v>
      </c>
      <c r="U506" t="s">
        <v>1206</v>
      </c>
      <c r="V506" t="s">
        <v>39</v>
      </c>
      <c r="W506">
        <v>35</v>
      </c>
      <c r="X506">
        <v>35</v>
      </c>
      <c r="Y506">
        <v>30</v>
      </c>
      <c r="Z506">
        <v>116.66670000000001</v>
      </c>
      <c r="AD506">
        <v>0</v>
      </c>
      <c r="AE506">
        <v>116.66670000000001</v>
      </c>
      <c r="AF506">
        <v>0</v>
      </c>
      <c r="AG506">
        <v>10</v>
      </c>
      <c r="AH506">
        <v>2.5489999999999999</v>
      </c>
      <c r="AI506">
        <v>2.5489999999999999</v>
      </c>
      <c r="AJ506">
        <v>0.2</v>
      </c>
      <c r="AK506" t="s">
        <v>1676</v>
      </c>
      <c r="AL506" t="s">
        <v>1199</v>
      </c>
      <c r="AN506">
        <v>87</v>
      </c>
      <c r="AO506">
        <f>Source1718[[#This Row],[TotalFTES]]*525/Source1718[[#This Row],[TotalScheduledHours]]</f>
        <v>15.381896551724138</v>
      </c>
    </row>
    <row r="507" spans="1:41" x14ac:dyDescent="0.25">
      <c r="A507" t="s">
        <v>1769</v>
      </c>
      <c r="B507" t="s">
        <v>32</v>
      </c>
      <c r="C507" t="s">
        <v>92</v>
      </c>
      <c r="D507" t="s">
        <v>114</v>
      </c>
      <c r="E507">
        <v>83092</v>
      </c>
      <c r="F507" t="s">
        <v>115</v>
      </c>
      <c r="G507">
        <v>3423</v>
      </c>
      <c r="H507">
        <v>701</v>
      </c>
      <c r="I507" t="s">
        <v>592</v>
      </c>
      <c r="J507" t="s">
        <v>35</v>
      </c>
      <c r="K507" t="s">
        <v>44</v>
      </c>
      <c r="L507" t="s">
        <v>654</v>
      </c>
      <c r="M507" t="s">
        <v>1678</v>
      </c>
      <c r="N507" t="s">
        <v>521</v>
      </c>
      <c r="O507" t="s">
        <v>1679</v>
      </c>
      <c r="Q507" t="s">
        <v>65</v>
      </c>
      <c r="R507" t="s">
        <v>38</v>
      </c>
      <c r="S507" s="1">
        <v>42989</v>
      </c>
      <c r="T507" s="1">
        <v>43091</v>
      </c>
      <c r="U507" t="s">
        <v>1680</v>
      </c>
      <c r="V507" t="s">
        <v>39</v>
      </c>
      <c r="W507">
        <v>40</v>
      </c>
      <c r="X507">
        <v>29</v>
      </c>
      <c r="Y507">
        <v>30</v>
      </c>
      <c r="Z507">
        <v>96.666700000000006</v>
      </c>
      <c r="AD507">
        <v>0</v>
      </c>
      <c r="AE507">
        <v>96.666700000000006</v>
      </c>
      <c r="AF507">
        <v>0</v>
      </c>
      <c r="AG507">
        <v>10</v>
      </c>
      <c r="AH507">
        <v>4.2169999999999996</v>
      </c>
      <c r="AI507">
        <v>4.2169999999999996</v>
      </c>
      <c r="AJ507">
        <v>0.2</v>
      </c>
      <c r="AK507" t="s">
        <v>1681</v>
      </c>
      <c r="AL507" t="s">
        <v>1682</v>
      </c>
      <c r="AN507">
        <v>174</v>
      </c>
      <c r="AO507">
        <f>Source1718[[#This Row],[TotalFTES]]*525/Source1718[[#This Row],[TotalScheduledHours]]</f>
        <v>12.723706896551722</v>
      </c>
    </row>
    <row r="508" spans="1:41" x14ac:dyDescent="0.25">
      <c r="A508" t="s">
        <v>1769</v>
      </c>
      <c r="B508" t="s">
        <v>32</v>
      </c>
      <c r="C508" t="s">
        <v>92</v>
      </c>
      <c r="D508" t="s">
        <v>114</v>
      </c>
      <c r="E508">
        <v>83093</v>
      </c>
      <c r="F508" t="s">
        <v>115</v>
      </c>
      <c r="G508">
        <v>3424</v>
      </c>
      <c r="H508">
        <v>101</v>
      </c>
      <c r="I508" t="s">
        <v>335</v>
      </c>
      <c r="J508" t="s">
        <v>35</v>
      </c>
      <c r="K508" t="s">
        <v>44</v>
      </c>
      <c r="L508" t="s">
        <v>72</v>
      </c>
      <c r="M508">
        <v>1610</v>
      </c>
      <c r="N508">
        <v>1900</v>
      </c>
      <c r="O508" t="s">
        <v>64</v>
      </c>
      <c r="P508">
        <v>213</v>
      </c>
      <c r="Q508" t="s">
        <v>65</v>
      </c>
      <c r="R508" t="s">
        <v>38</v>
      </c>
      <c r="S508" s="1">
        <v>42989</v>
      </c>
      <c r="T508" s="1">
        <v>43084</v>
      </c>
      <c r="U508" t="s">
        <v>577</v>
      </c>
      <c r="V508" t="s">
        <v>39</v>
      </c>
      <c r="W508">
        <v>12</v>
      </c>
      <c r="X508">
        <v>12</v>
      </c>
      <c r="Y508">
        <v>30</v>
      </c>
      <c r="Z508">
        <v>40</v>
      </c>
      <c r="AD508">
        <v>0</v>
      </c>
      <c r="AE508">
        <v>40</v>
      </c>
      <c r="AF508">
        <v>0</v>
      </c>
      <c r="AG508">
        <v>10</v>
      </c>
      <c r="AH508">
        <v>1.4690000000000001</v>
      </c>
      <c r="AI508">
        <v>1.4690000000000001</v>
      </c>
      <c r="AJ508">
        <v>0.2</v>
      </c>
      <c r="AK508" t="s">
        <v>1677</v>
      </c>
      <c r="AL508" t="s">
        <v>1183</v>
      </c>
      <c r="AN508">
        <v>81</v>
      </c>
      <c r="AO508">
        <f>Source1718[[#This Row],[TotalFTES]]*525/Source1718[[#This Row],[TotalScheduledHours]]</f>
        <v>9.5212962962962973</v>
      </c>
    </row>
    <row r="509" spans="1:41" x14ac:dyDescent="0.25">
      <c r="A509" t="s">
        <v>1769</v>
      </c>
      <c r="B509" t="s">
        <v>32</v>
      </c>
      <c r="C509" t="s">
        <v>92</v>
      </c>
      <c r="D509" t="s">
        <v>114</v>
      </c>
      <c r="E509">
        <v>83150</v>
      </c>
      <c r="F509" t="s">
        <v>115</v>
      </c>
      <c r="G509">
        <v>3424</v>
      </c>
      <c r="H509">
        <v>701</v>
      </c>
      <c r="I509" t="s">
        <v>335</v>
      </c>
      <c r="J509" t="s">
        <v>35</v>
      </c>
      <c r="K509" t="s">
        <v>44</v>
      </c>
      <c r="L509" t="s">
        <v>72</v>
      </c>
      <c r="M509">
        <v>1030</v>
      </c>
      <c r="N509">
        <v>1245</v>
      </c>
      <c r="O509" t="s">
        <v>64</v>
      </c>
      <c r="P509">
        <v>315</v>
      </c>
      <c r="Q509" t="s">
        <v>65</v>
      </c>
      <c r="R509">
        <v>1</v>
      </c>
      <c r="S509" s="1">
        <v>42966</v>
      </c>
      <c r="T509" s="1">
        <v>43091</v>
      </c>
      <c r="U509" t="s">
        <v>577</v>
      </c>
      <c r="V509" t="s">
        <v>39</v>
      </c>
      <c r="W509">
        <v>24</v>
      </c>
      <c r="X509">
        <v>13</v>
      </c>
      <c r="Y509">
        <v>30</v>
      </c>
      <c r="Z509">
        <v>43.333300000000001</v>
      </c>
      <c r="AD509">
        <v>0</v>
      </c>
      <c r="AE509">
        <v>43.333300000000001</v>
      </c>
      <c r="AF509">
        <v>0</v>
      </c>
      <c r="AG509">
        <v>10</v>
      </c>
      <c r="AH509">
        <v>1.429</v>
      </c>
      <c r="AI509">
        <v>1.429</v>
      </c>
      <c r="AJ509">
        <v>0.2</v>
      </c>
      <c r="AK509" t="s">
        <v>766</v>
      </c>
      <c r="AL509" t="s">
        <v>1189</v>
      </c>
      <c r="AN509">
        <v>85</v>
      </c>
      <c r="AO509">
        <f>Source1718[[#This Row],[TotalFTES]]*525/Source1718[[#This Row],[TotalScheduledHours]]</f>
        <v>8.8261764705882353</v>
      </c>
    </row>
    <row r="510" spans="1:41" x14ac:dyDescent="0.25">
      <c r="A510" t="s">
        <v>1769</v>
      </c>
      <c r="B510" t="s">
        <v>32</v>
      </c>
      <c r="C510" t="s">
        <v>92</v>
      </c>
      <c r="D510" t="s">
        <v>114</v>
      </c>
      <c r="E510">
        <v>83230</v>
      </c>
      <c r="F510" t="s">
        <v>115</v>
      </c>
      <c r="G510">
        <v>3531</v>
      </c>
      <c r="H510">
        <v>101</v>
      </c>
      <c r="I510" t="s">
        <v>336</v>
      </c>
      <c r="J510" t="s">
        <v>35</v>
      </c>
      <c r="K510" t="s">
        <v>44</v>
      </c>
      <c r="L510" t="s">
        <v>189</v>
      </c>
      <c r="M510">
        <v>1600</v>
      </c>
      <c r="N510">
        <v>1850</v>
      </c>
      <c r="O510" t="s">
        <v>1197</v>
      </c>
      <c r="Q510" t="s">
        <v>65</v>
      </c>
      <c r="R510" t="s">
        <v>38</v>
      </c>
      <c r="S510" s="1">
        <v>42990</v>
      </c>
      <c r="T510" s="1">
        <v>43090</v>
      </c>
      <c r="U510" t="s">
        <v>1215</v>
      </c>
      <c r="V510" t="s">
        <v>39</v>
      </c>
      <c r="W510">
        <v>34</v>
      </c>
      <c r="X510">
        <v>34</v>
      </c>
      <c r="Y510">
        <v>30</v>
      </c>
      <c r="Z510">
        <v>113.33329999999999</v>
      </c>
      <c r="AD510">
        <v>0</v>
      </c>
      <c r="AE510">
        <v>113.33329999999999</v>
      </c>
      <c r="AF510">
        <v>0</v>
      </c>
      <c r="AG510">
        <v>10</v>
      </c>
      <c r="AH510">
        <v>0.53100000000000003</v>
      </c>
      <c r="AI510">
        <v>0.53100000000000003</v>
      </c>
      <c r="AJ510">
        <v>0.2</v>
      </c>
      <c r="AK510" t="s">
        <v>1676</v>
      </c>
      <c r="AL510" t="s">
        <v>1199</v>
      </c>
      <c r="AN510">
        <v>87</v>
      </c>
      <c r="AO510">
        <f>Source1718[[#This Row],[TotalFTES]]*525/Source1718[[#This Row],[TotalScheduledHours]]</f>
        <v>3.2043103448275865</v>
      </c>
    </row>
    <row r="511" spans="1:41" x14ac:dyDescent="0.25">
      <c r="A511" t="s">
        <v>1769</v>
      </c>
      <c r="B511" t="s">
        <v>32</v>
      </c>
      <c r="C511" t="s">
        <v>92</v>
      </c>
      <c r="D511" t="s">
        <v>114</v>
      </c>
      <c r="E511">
        <v>83094</v>
      </c>
      <c r="F511" t="s">
        <v>115</v>
      </c>
      <c r="G511">
        <v>3531</v>
      </c>
      <c r="H511">
        <v>701</v>
      </c>
      <c r="I511" t="s">
        <v>336</v>
      </c>
      <c r="J511" t="s">
        <v>35</v>
      </c>
      <c r="K511" t="s">
        <v>44</v>
      </c>
      <c r="L511" t="s">
        <v>189</v>
      </c>
      <c r="M511">
        <v>800</v>
      </c>
      <c r="N511">
        <v>1015</v>
      </c>
      <c r="O511" t="s">
        <v>64</v>
      </c>
      <c r="P511">
        <v>229</v>
      </c>
      <c r="Q511" t="s">
        <v>65</v>
      </c>
      <c r="R511">
        <v>1</v>
      </c>
      <c r="S511" s="1">
        <v>42966</v>
      </c>
      <c r="T511" s="1">
        <v>43091</v>
      </c>
      <c r="U511" t="s">
        <v>586</v>
      </c>
      <c r="V511" t="s">
        <v>39</v>
      </c>
      <c r="W511">
        <v>59</v>
      </c>
      <c r="X511">
        <v>29</v>
      </c>
      <c r="Y511">
        <v>30</v>
      </c>
      <c r="Z511">
        <v>96.666700000000006</v>
      </c>
      <c r="AD511">
        <v>0</v>
      </c>
      <c r="AE511">
        <v>96.666700000000006</v>
      </c>
      <c r="AF511">
        <v>0</v>
      </c>
      <c r="AG511">
        <v>10</v>
      </c>
      <c r="AH511">
        <v>3.8759999999999999</v>
      </c>
      <c r="AI511">
        <v>3.8759999999999999</v>
      </c>
      <c r="AJ511">
        <v>0.2</v>
      </c>
      <c r="AK511" t="s">
        <v>809</v>
      </c>
      <c r="AL511" t="s">
        <v>1182</v>
      </c>
      <c r="AN511">
        <v>87.5</v>
      </c>
      <c r="AO511">
        <f>Source1718[[#This Row],[TotalFTES]]*525/Source1718[[#This Row],[TotalScheduledHours]]</f>
        <v>23.255999999999997</v>
      </c>
    </row>
    <row r="512" spans="1:41" x14ac:dyDescent="0.25">
      <c r="A512" t="s">
        <v>1769</v>
      </c>
      <c r="B512" t="s">
        <v>32</v>
      </c>
      <c r="C512" t="s">
        <v>92</v>
      </c>
      <c r="D512" t="s">
        <v>114</v>
      </c>
      <c r="E512">
        <v>83212</v>
      </c>
      <c r="F512" t="s">
        <v>115</v>
      </c>
      <c r="G512">
        <v>3531</v>
      </c>
      <c r="H512">
        <v>702</v>
      </c>
      <c r="I512" t="s">
        <v>336</v>
      </c>
      <c r="J512" t="s">
        <v>35</v>
      </c>
      <c r="K512" t="s">
        <v>44</v>
      </c>
      <c r="L512" t="s">
        <v>72</v>
      </c>
      <c r="M512">
        <v>1610</v>
      </c>
      <c r="N512">
        <v>1900</v>
      </c>
      <c r="O512" t="s">
        <v>1200</v>
      </c>
      <c r="Q512" t="s">
        <v>65</v>
      </c>
      <c r="R512" t="s">
        <v>38</v>
      </c>
      <c r="S512" s="1">
        <v>42989</v>
      </c>
      <c r="T512" s="1">
        <v>43091</v>
      </c>
      <c r="U512" t="s">
        <v>1214</v>
      </c>
      <c r="V512" t="s">
        <v>39</v>
      </c>
      <c r="W512">
        <v>33</v>
      </c>
      <c r="X512">
        <v>28</v>
      </c>
      <c r="Y512">
        <v>30</v>
      </c>
      <c r="Z512">
        <v>93.333299999999994</v>
      </c>
      <c r="AD512">
        <v>0</v>
      </c>
      <c r="AE512">
        <v>93.333299999999994</v>
      </c>
      <c r="AF512">
        <v>0</v>
      </c>
      <c r="AG512">
        <v>10</v>
      </c>
      <c r="AH512">
        <v>3.427</v>
      </c>
      <c r="AI512">
        <v>3.427</v>
      </c>
      <c r="AJ512">
        <v>0.2</v>
      </c>
      <c r="AK512" t="s">
        <v>1677</v>
      </c>
      <c r="AL512" t="s">
        <v>1202</v>
      </c>
      <c r="AN512">
        <v>87</v>
      </c>
      <c r="AO512">
        <f>Source1718[[#This Row],[TotalFTES]]*525/Source1718[[#This Row],[TotalScheduledHours]]</f>
        <v>20.680172413793102</v>
      </c>
    </row>
    <row r="513" spans="1:41" x14ac:dyDescent="0.25">
      <c r="A513" t="s">
        <v>1769</v>
      </c>
      <c r="B513" t="s">
        <v>32</v>
      </c>
      <c r="C513" t="s">
        <v>92</v>
      </c>
      <c r="D513" t="s">
        <v>114</v>
      </c>
      <c r="E513">
        <v>83220</v>
      </c>
      <c r="F513" t="s">
        <v>115</v>
      </c>
      <c r="G513">
        <v>3531</v>
      </c>
      <c r="H513">
        <v>703</v>
      </c>
      <c r="I513" t="s">
        <v>336</v>
      </c>
      <c r="J513" t="s">
        <v>35</v>
      </c>
      <c r="K513" t="s">
        <v>44</v>
      </c>
      <c r="L513" t="s">
        <v>189</v>
      </c>
      <c r="M513">
        <v>800</v>
      </c>
      <c r="N513">
        <v>1015</v>
      </c>
      <c r="O513" t="s">
        <v>64</v>
      </c>
      <c r="P513">
        <v>230</v>
      </c>
      <c r="Q513" t="s">
        <v>65</v>
      </c>
      <c r="R513">
        <v>1</v>
      </c>
      <c r="S513" s="1">
        <v>42966</v>
      </c>
      <c r="T513" s="1">
        <v>43091</v>
      </c>
      <c r="U513" t="s">
        <v>406</v>
      </c>
      <c r="V513" t="s">
        <v>39</v>
      </c>
      <c r="W513">
        <v>47</v>
      </c>
      <c r="X513">
        <v>25</v>
      </c>
      <c r="Y513">
        <v>25</v>
      </c>
      <c r="Z513">
        <v>100</v>
      </c>
      <c r="AD513">
        <v>0</v>
      </c>
      <c r="AE513">
        <v>100</v>
      </c>
      <c r="AF513">
        <v>0</v>
      </c>
      <c r="AG513">
        <v>10</v>
      </c>
      <c r="AH513">
        <v>3.0190000000000001</v>
      </c>
      <c r="AI513">
        <v>3.0190000000000001</v>
      </c>
      <c r="AJ513">
        <v>0.2</v>
      </c>
      <c r="AK513" t="s">
        <v>809</v>
      </c>
      <c r="AL513" t="s">
        <v>1209</v>
      </c>
      <c r="AN513">
        <v>87.5</v>
      </c>
      <c r="AO513">
        <f>Source1718[[#This Row],[TotalFTES]]*525/Source1718[[#This Row],[TotalScheduledHours]]</f>
        <v>18.114000000000001</v>
      </c>
    </row>
    <row r="514" spans="1:41" x14ac:dyDescent="0.25">
      <c r="A514" t="s">
        <v>1769</v>
      </c>
      <c r="B514" t="s">
        <v>32</v>
      </c>
      <c r="C514" t="s">
        <v>92</v>
      </c>
      <c r="D514" t="s">
        <v>114</v>
      </c>
      <c r="E514">
        <v>82540</v>
      </c>
      <c r="F514" t="s">
        <v>115</v>
      </c>
      <c r="G514">
        <v>3532</v>
      </c>
      <c r="H514">
        <v>701</v>
      </c>
      <c r="I514" t="s">
        <v>360</v>
      </c>
      <c r="J514" t="s">
        <v>35</v>
      </c>
      <c r="K514" t="s">
        <v>44</v>
      </c>
      <c r="L514" t="s">
        <v>189</v>
      </c>
      <c r="M514">
        <v>1610</v>
      </c>
      <c r="N514">
        <v>1900</v>
      </c>
      <c r="O514" t="s">
        <v>1200</v>
      </c>
      <c r="Q514" t="s">
        <v>65</v>
      </c>
      <c r="R514" t="s">
        <v>38</v>
      </c>
      <c r="S514" s="1">
        <v>42989</v>
      </c>
      <c r="T514" s="1">
        <v>43091</v>
      </c>
      <c r="U514" t="s">
        <v>1212</v>
      </c>
      <c r="V514" t="s">
        <v>39</v>
      </c>
      <c r="W514">
        <v>26</v>
      </c>
      <c r="X514">
        <v>26</v>
      </c>
      <c r="Y514">
        <v>30</v>
      </c>
      <c r="Z514">
        <v>86.666700000000006</v>
      </c>
      <c r="AD514">
        <v>0</v>
      </c>
      <c r="AE514">
        <v>86.666700000000006</v>
      </c>
      <c r="AF514">
        <v>0</v>
      </c>
      <c r="AG514">
        <v>10</v>
      </c>
      <c r="AH514">
        <v>2.0059999999999998</v>
      </c>
      <c r="AI514">
        <v>2.0059999999999998</v>
      </c>
      <c r="AJ514">
        <v>0.2</v>
      </c>
      <c r="AK514" t="s">
        <v>1677</v>
      </c>
      <c r="AL514" t="s">
        <v>1202</v>
      </c>
      <c r="AN514">
        <v>87</v>
      </c>
      <c r="AO514">
        <f>Source1718[[#This Row],[TotalFTES]]*525/Source1718[[#This Row],[TotalScheduledHours]]</f>
        <v>12.105172413793102</v>
      </c>
    </row>
    <row r="515" spans="1:41" x14ac:dyDescent="0.25">
      <c r="A515" t="s">
        <v>1769</v>
      </c>
      <c r="B515" t="s">
        <v>32</v>
      </c>
      <c r="C515" t="s">
        <v>92</v>
      </c>
      <c r="D515" t="s">
        <v>114</v>
      </c>
      <c r="E515">
        <v>81733</v>
      </c>
      <c r="F515" t="s">
        <v>115</v>
      </c>
      <c r="G515">
        <v>3533</v>
      </c>
      <c r="H515">
        <v>701</v>
      </c>
      <c r="I515" t="s">
        <v>337</v>
      </c>
      <c r="J515" t="s">
        <v>35</v>
      </c>
      <c r="K515" t="s">
        <v>44</v>
      </c>
      <c r="L515" t="s">
        <v>72</v>
      </c>
      <c r="M515">
        <v>1030</v>
      </c>
      <c r="N515">
        <v>1245</v>
      </c>
      <c r="O515" t="s">
        <v>64</v>
      </c>
      <c r="P515">
        <v>213</v>
      </c>
      <c r="Q515" t="s">
        <v>65</v>
      </c>
      <c r="R515">
        <v>1</v>
      </c>
      <c r="S515" s="1">
        <v>42966</v>
      </c>
      <c r="T515" s="1">
        <v>43091</v>
      </c>
      <c r="U515" t="s">
        <v>406</v>
      </c>
      <c r="V515" t="s">
        <v>39</v>
      </c>
      <c r="W515">
        <v>51</v>
      </c>
      <c r="X515">
        <v>26</v>
      </c>
      <c r="Y515">
        <v>30</v>
      </c>
      <c r="Z515">
        <v>86.666700000000006</v>
      </c>
      <c r="AD515">
        <v>0</v>
      </c>
      <c r="AE515">
        <v>86.666700000000006</v>
      </c>
      <c r="AF515">
        <v>0</v>
      </c>
      <c r="AG515">
        <v>10</v>
      </c>
      <c r="AH515">
        <v>2.91</v>
      </c>
      <c r="AI515">
        <v>2.91</v>
      </c>
      <c r="AJ515">
        <v>0.2</v>
      </c>
      <c r="AK515" t="s">
        <v>766</v>
      </c>
      <c r="AL515" t="s">
        <v>1183</v>
      </c>
      <c r="AN515">
        <v>85</v>
      </c>
      <c r="AO515">
        <f>Source1718[[#This Row],[TotalFTES]]*525/Source1718[[#This Row],[TotalScheduledHours]]</f>
        <v>17.973529411764705</v>
      </c>
    </row>
    <row r="516" spans="1:41" x14ac:dyDescent="0.25">
      <c r="A516" t="s">
        <v>1769</v>
      </c>
      <c r="B516" t="s">
        <v>32</v>
      </c>
      <c r="C516" t="s">
        <v>92</v>
      </c>
      <c r="D516" t="s">
        <v>114</v>
      </c>
      <c r="E516">
        <v>83096</v>
      </c>
      <c r="F516" t="s">
        <v>115</v>
      </c>
      <c r="G516">
        <v>3534</v>
      </c>
      <c r="H516">
        <v>701</v>
      </c>
      <c r="I516" t="s">
        <v>594</v>
      </c>
      <c r="J516" t="s">
        <v>76</v>
      </c>
      <c r="K516" t="s">
        <v>44</v>
      </c>
      <c r="L516" t="s">
        <v>189</v>
      </c>
      <c r="M516">
        <v>1630</v>
      </c>
      <c r="N516">
        <v>1845</v>
      </c>
      <c r="O516" t="s">
        <v>64</v>
      </c>
      <c r="P516">
        <v>306</v>
      </c>
      <c r="Q516" t="s">
        <v>65</v>
      </c>
      <c r="R516">
        <v>1</v>
      </c>
      <c r="S516" s="1">
        <v>42966</v>
      </c>
      <c r="T516" s="1">
        <v>43091</v>
      </c>
      <c r="U516" t="s">
        <v>582</v>
      </c>
      <c r="V516" t="s">
        <v>39</v>
      </c>
      <c r="W516">
        <v>53</v>
      </c>
      <c r="X516">
        <v>31</v>
      </c>
      <c r="Y516">
        <v>30</v>
      </c>
      <c r="Z516">
        <v>103.33329999999999</v>
      </c>
      <c r="AD516">
        <v>0</v>
      </c>
      <c r="AE516">
        <v>103.33329999999999</v>
      </c>
      <c r="AF516">
        <v>0</v>
      </c>
      <c r="AG516">
        <v>10</v>
      </c>
      <c r="AH516">
        <v>3.1480000000000001</v>
      </c>
      <c r="AI516">
        <v>3.1480000000000001</v>
      </c>
      <c r="AJ516">
        <v>0.2</v>
      </c>
      <c r="AK516" t="s">
        <v>1010</v>
      </c>
      <c r="AL516" t="s">
        <v>1188</v>
      </c>
      <c r="AN516">
        <v>87.5</v>
      </c>
      <c r="AO516">
        <f>Source1718[[#This Row],[TotalFTES]]*525/Source1718[[#This Row],[TotalScheduledHours]]</f>
        <v>18.888000000000002</v>
      </c>
    </row>
    <row r="517" spans="1:41" x14ac:dyDescent="0.25">
      <c r="A517" t="s">
        <v>1769</v>
      </c>
      <c r="B517" t="s">
        <v>32</v>
      </c>
      <c r="C517" t="s">
        <v>92</v>
      </c>
      <c r="D517" t="s">
        <v>114</v>
      </c>
      <c r="E517">
        <v>83097</v>
      </c>
      <c r="F517" t="s">
        <v>115</v>
      </c>
      <c r="G517">
        <v>3535</v>
      </c>
      <c r="H517">
        <v>701</v>
      </c>
      <c r="I517" t="s">
        <v>338</v>
      </c>
      <c r="J517" t="s">
        <v>35</v>
      </c>
      <c r="K517" t="s">
        <v>44</v>
      </c>
      <c r="L517" t="s">
        <v>72</v>
      </c>
      <c r="M517">
        <v>1610</v>
      </c>
      <c r="N517">
        <v>1900</v>
      </c>
      <c r="O517" t="s">
        <v>1200</v>
      </c>
      <c r="Q517" t="s">
        <v>65</v>
      </c>
      <c r="R517" t="s">
        <v>38</v>
      </c>
      <c r="S517" s="1">
        <v>42989</v>
      </c>
      <c r="T517" s="1">
        <v>43091</v>
      </c>
      <c r="U517" t="s">
        <v>593</v>
      </c>
      <c r="V517" t="s">
        <v>39</v>
      </c>
      <c r="W517">
        <v>25</v>
      </c>
      <c r="X517">
        <v>25</v>
      </c>
      <c r="Y517">
        <v>30</v>
      </c>
      <c r="Z517">
        <v>83.333299999999994</v>
      </c>
      <c r="AD517">
        <v>0</v>
      </c>
      <c r="AE517">
        <v>83.333299999999994</v>
      </c>
      <c r="AF517">
        <v>0</v>
      </c>
      <c r="AG517">
        <v>10</v>
      </c>
      <c r="AH517">
        <v>2.1829999999999998</v>
      </c>
      <c r="AI517">
        <v>2.1829999999999998</v>
      </c>
      <c r="AJ517">
        <v>0.2</v>
      </c>
      <c r="AK517" t="s">
        <v>1677</v>
      </c>
      <c r="AL517" t="s">
        <v>1202</v>
      </c>
      <c r="AN517">
        <v>87</v>
      </c>
      <c r="AO517">
        <f>Source1718[[#This Row],[TotalFTES]]*525/Source1718[[#This Row],[TotalScheduledHours]]</f>
        <v>13.173275862068964</v>
      </c>
    </row>
    <row r="518" spans="1:41" x14ac:dyDescent="0.25">
      <c r="A518" t="s">
        <v>1769</v>
      </c>
      <c r="B518" t="s">
        <v>32</v>
      </c>
      <c r="C518" t="s">
        <v>92</v>
      </c>
      <c r="D518" t="s">
        <v>114</v>
      </c>
      <c r="E518">
        <v>81389</v>
      </c>
      <c r="F518" t="s">
        <v>115</v>
      </c>
      <c r="G518">
        <v>3535</v>
      </c>
      <c r="H518">
        <v>702</v>
      </c>
      <c r="I518" t="s">
        <v>338</v>
      </c>
      <c r="J518" t="s">
        <v>76</v>
      </c>
      <c r="K518" t="s">
        <v>44</v>
      </c>
      <c r="L518" t="s">
        <v>189</v>
      </c>
      <c r="M518">
        <v>1900</v>
      </c>
      <c r="N518">
        <v>2115</v>
      </c>
      <c r="O518" t="s">
        <v>64</v>
      </c>
      <c r="P518">
        <v>306</v>
      </c>
      <c r="Q518" t="s">
        <v>65</v>
      </c>
      <c r="R518">
        <v>1</v>
      </c>
      <c r="S518" s="1">
        <v>42966</v>
      </c>
      <c r="T518" s="1">
        <v>43091</v>
      </c>
      <c r="U518" t="s">
        <v>582</v>
      </c>
      <c r="V518" t="s">
        <v>39</v>
      </c>
      <c r="W518">
        <v>43</v>
      </c>
      <c r="X518">
        <v>30</v>
      </c>
      <c r="Y518">
        <v>30</v>
      </c>
      <c r="Z518">
        <v>100</v>
      </c>
      <c r="AD518">
        <v>0</v>
      </c>
      <c r="AE518">
        <v>100</v>
      </c>
      <c r="AF518">
        <v>0</v>
      </c>
      <c r="AG518">
        <v>10</v>
      </c>
      <c r="AH518">
        <v>3.7480000000000002</v>
      </c>
      <c r="AI518">
        <v>3.7480000000000002</v>
      </c>
      <c r="AJ518">
        <v>0.2</v>
      </c>
      <c r="AK518" t="s">
        <v>905</v>
      </c>
      <c r="AL518" t="s">
        <v>1188</v>
      </c>
      <c r="AN518">
        <v>87.5</v>
      </c>
      <c r="AO518">
        <f>Source1718[[#This Row],[TotalFTES]]*525/Source1718[[#This Row],[TotalScheduledHours]]</f>
        <v>22.488</v>
      </c>
    </row>
    <row r="519" spans="1:41" x14ac:dyDescent="0.25">
      <c r="A519" t="s">
        <v>1769</v>
      </c>
      <c r="B519" t="s">
        <v>32</v>
      </c>
      <c r="C519" t="s">
        <v>92</v>
      </c>
      <c r="D519" t="s">
        <v>114</v>
      </c>
      <c r="E519">
        <v>83221</v>
      </c>
      <c r="F519" t="s">
        <v>115</v>
      </c>
      <c r="G519">
        <v>3535</v>
      </c>
      <c r="H519">
        <v>703</v>
      </c>
      <c r="I519" t="s">
        <v>338</v>
      </c>
      <c r="J519" t="s">
        <v>76</v>
      </c>
      <c r="K519" t="s">
        <v>44</v>
      </c>
      <c r="L519" t="s">
        <v>189</v>
      </c>
      <c r="M519">
        <v>1900</v>
      </c>
      <c r="N519">
        <v>2115</v>
      </c>
      <c r="O519" t="s">
        <v>64</v>
      </c>
      <c r="P519">
        <v>274</v>
      </c>
      <c r="Q519" t="s">
        <v>65</v>
      </c>
      <c r="R519">
        <v>1</v>
      </c>
      <c r="S519" s="1">
        <v>42966</v>
      </c>
      <c r="T519" s="1">
        <v>43091</v>
      </c>
      <c r="U519" t="s">
        <v>593</v>
      </c>
      <c r="V519" t="s">
        <v>39</v>
      </c>
      <c r="W519">
        <v>36</v>
      </c>
      <c r="X519">
        <v>32</v>
      </c>
      <c r="Y519">
        <v>25</v>
      </c>
      <c r="Z519">
        <v>128</v>
      </c>
      <c r="AD519">
        <v>0</v>
      </c>
      <c r="AE519">
        <v>128</v>
      </c>
      <c r="AF519">
        <v>0</v>
      </c>
      <c r="AG519">
        <v>10</v>
      </c>
      <c r="AH519">
        <v>2.21</v>
      </c>
      <c r="AI519">
        <v>2.21</v>
      </c>
      <c r="AJ519">
        <v>0.2</v>
      </c>
      <c r="AK519" t="s">
        <v>905</v>
      </c>
      <c r="AL519" t="s">
        <v>1683</v>
      </c>
      <c r="AN519">
        <v>87.5</v>
      </c>
      <c r="AO519">
        <f>Source1718[[#This Row],[TotalFTES]]*525/Source1718[[#This Row],[TotalScheduledHours]]</f>
        <v>13.26</v>
      </c>
    </row>
    <row r="520" spans="1:41" x14ac:dyDescent="0.25">
      <c r="A520" t="s">
        <v>1769</v>
      </c>
      <c r="B520" t="s">
        <v>32</v>
      </c>
      <c r="C520" t="s">
        <v>92</v>
      </c>
      <c r="D520" t="s">
        <v>114</v>
      </c>
      <c r="E520">
        <v>83099</v>
      </c>
      <c r="F520" t="s">
        <v>115</v>
      </c>
      <c r="G520">
        <v>3631</v>
      </c>
      <c r="H520">
        <v>701</v>
      </c>
      <c r="I520" t="s">
        <v>339</v>
      </c>
      <c r="J520" t="s">
        <v>35</v>
      </c>
      <c r="K520" t="s">
        <v>44</v>
      </c>
      <c r="L520" t="s">
        <v>72</v>
      </c>
      <c r="M520">
        <v>1030</v>
      </c>
      <c r="N520">
        <v>1245</v>
      </c>
      <c r="O520" t="s">
        <v>64</v>
      </c>
      <c r="P520">
        <v>306</v>
      </c>
      <c r="Q520" t="s">
        <v>65</v>
      </c>
      <c r="R520">
        <v>1</v>
      </c>
      <c r="S520" s="1">
        <v>42966</v>
      </c>
      <c r="T520" s="1">
        <v>43091</v>
      </c>
      <c r="U520" t="s">
        <v>580</v>
      </c>
      <c r="V520" t="s">
        <v>39</v>
      </c>
      <c r="W520">
        <v>53</v>
      </c>
      <c r="X520">
        <v>21</v>
      </c>
      <c r="Y520">
        <v>30</v>
      </c>
      <c r="Z520">
        <v>70</v>
      </c>
      <c r="AD520">
        <v>0</v>
      </c>
      <c r="AE520">
        <v>70</v>
      </c>
      <c r="AF520">
        <v>0</v>
      </c>
      <c r="AG520">
        <v>10</v>
      </c>
      <c r="AH520">
        <v>3.448</v>
      </c>
      <c r="AI520">
        <v>3.448</v>
      </c>
      <c r="AJ520">
        <v>0.2</v>
      </c>
      <c r="AK520" t="s">
        <v>766</v>
      </c>
      <c r="AL520" t="s">
        <v>1188</v>
      </c>
      <c r="AN520">
        <v>85</v>
      </c>
      <c r="AO520">
        <f>Source1718[[#This Row],[TotalFTES]]*525/Source1718[[#This Row],[TotalScheduledHours]]</f>
        <v>21.296470588235294</v>
      </c>
    </row>
    <row r="521" spans="1:41" x14ac:dyDescent="0.25">
      <c r="A521" t="s">
        <v>1769</v>
      </c>
      <c r="B521" t="s">
        <v>32</v>
      </c>
      <c r="C521" t="s">
        <v>92</v>
      </c>
      <c r="D521" t="s">
        <v>114</v>
      </c>
      <c r="E521">
        <v>82832</v>
      </c>
      <c r="F521" t="s">
        <v>115</v>
      </c>
      <c r="G521">
        <v>3643</v>
      </c>
      <c r="H521">
        <v>701</v>
      </c>
      <c r="I521" t="s">
        <v>120</v>
      </c>
      <c r="J521" t="s">
        <v>76</v>
      </c>
      <c r="K521" t="s">
        <v>44</v>
      </c>
      <c r="L521" t="s">
        <v>72</v>
      </c>
      <c r="M521">
        <v>1900</v>
      </c>
      <c r="N521">
        <v>2115</v>
      </c>
      <c r="O521" t="s">
        <v>64</v>
      </c>
      <c r="P521">
        <v>314</v>
      </c>
      <c r="Q521" t="s">
        <v>65</v>
      </c>
      <c r="R521">
        <v>1</v>
      </c>
      <c r="S521" s="1">
        <v>42966</v>
      </c>
      <c r="T521" s="1">
        <v>43091</v>
      </c>
      <c r="U521" t="s">
        <v>581</v>
      </c>
      <c r="V521" t="s">
        <v>39</v>
      </c>
      <c r="W521">
        <v>53</v>
      </c>
      <c r="X521">
        <v>32</v>
      </c>
      <c r="Y521">
        <v>40</v>
      </c>
      <c r="Z521">
        <v>80</v>
      </c>
      <c r="AD521">
        <v>0</v>
      </c>
      <c r="AE521">
        <v>80</v>
      </c>
      <c r="AF521">
        <v>0</v>
      </c>
      <c r="AG521">
        <v>10</v>
      </c>
      <c r="AH521">
        <v>2.8620000000000001</v>
      </c>
      <c r="AI521">
        <v>2.8620000000000001</v>
      </c>
      <c r="AJ521">
        <v>0.2</v>
      </c>
      <c r="AK521" t="s">
        <v>905</v>
      </c>
      <c r="AL521" t="s">
        <v>1185</v>
      </c>
      <c r="AN521">
        <v>85</v>
      </c>
      <c r="AO521">
        <f>Source1718[[#This Row],[TotalFTES]]*525/Source1718[[#This Row],[TotalScheduledHours]]</f>
        <v>17.677058823529411</v>
      </c>
    </row>
    <row r="522" spans="1:41" x14ac:dyDescent="0.25">
      <c r="A522" t="s">
        <v>1769</v>
      </c>
      <c r="B522" t="s">
        <v>32</v>
      </c>
      <c r="C522" t="s">
        <v>92</v>
      </c>
      <c r="D522" t="s">
        <v>114</v>
      </c>
      <c r="E522">
        <v>83100</v>
      </c>
      <c r="F522" t="s">
        <v>115</v>
      </c>
      <c r="G522">
        <v>3644</v>
      </c>
      <c r="H522">
        <v>701</v>
      </c>
      <c r="I522" t="s">
        <v>361</v>
      </c>
      <c r="J522" t="s">
        <v>76</v>
      </c>
      <c r="K522" t="s">
        <v>44</v>
      </c>
      <c r="L522" t="s">
        <v>72</v>
      </c>
      <c r="M522">
        <v>1630</v>
      </c>
      <c r="N522">
        <v>1845</v>
      </c>
      <c r="O522" t="s">
        <v>64</v>
      </c>
      <c r="P522">
        <v>314</v>
      </c>
      <c r="Q522" t="s">
        <v>65</v>
      </c>
      <c r="R522">
        <v>1</v>
      </c>
      <c r="S522" s="1">
        <v>42966</v>
      </c>
      <c r="T522" s="1">
        <v>43091</v>
      </c>
      <c r="U522" t="s">
        <v>581</v>
      </c>
      <c r="V522" t="s">
        <v>39</v>
      </c>
      <c r="W522">
        <v>32</v>
      </c>
      <c r="X522">
        <v>20</v>
      </c>
      <c r="Y522">
        <v>30</v>
      </c>
      <c r="Z522">
        <v>66.666700000000006</v>
      </c>
      <c r="AD522">
        <v>0</v>
      </c>
      <c r="AE522">
        <v>66.666700000000006</v>
      </c>
      <c r="AF522">
        <v>0</v>
      </c>
      <c r="AG522">
        <v>10</v>
      </c>
      <c r="AH522">
        <v>1.905</v>
      </c>
      <c r="AI522">
        <v>1.905</v>
      </c>
      <c r="AJ522">
        <v>0.2</v>
      </c>
      <c r="AK522" t="s">
        <v>1010</v>
      </c>
      <c r="AL522" t="s">
        <v>1185</v>
      </c>
      <c r="AN522">
        <v>85</v>
      </c>
      <c r="AO522">
        <f>Source1718[[#This Row],[TotalFTES]]*525/Source1718[[#This Row],[TotalScheduledHours]]</f>
        <v>11.766176470588235</v>
      </c>
    </row>
    <row r="523" spans="1:41" x14ac:dyDescent="0.25">
      <c r="A523" t="s">
        <v>1769</v>
      </c>
      <c r="B523" t="s">
        <v>32</v>
      </c>
      <c r="C523" t="s">
        <v>92</v>
      </c>
      <c r="D523" t="s">
        <v>114</v>
      </c>
      <c r="E523">
        <v>82418</v>
      </c>
      <c r="F523" t="s">
        <v>115</v>
      </c>
      <c r="G523">
        <v>3732</v>
      </c>
      <c r="H523">
        <v>701</v>
      </c>
      <c r="I523" t="s">
        <v>342</v>
      </c>
      <c r="J523" t="s">
        <v>35</v>
      </c>
      <c r="K523" t="s">
        <v>44</v>
      </c>
      <c r="L523" t="s">
        <v>189</v>
      </c>
      <c r="M523">
        <v>1030</v>
      </c>
      <c r="N523">
        <v>1245</v>
      </c>
      <c r="O523" t="s">
        <v>64</v>
      </c>
      <c r="P523">
        <v>229</v>
      </c>
      <c r="Q523" t="s">
        <v>65</v>
      </c>
      <c r="R523">
        <v>1</v>
      </c>
      <c r="S523" s="1">
        <v>42966</v>
      </c>
      <c r="T523" s="1">
        <v>43091</v>
      </c>
      <c r="U523" t="s">
        <v>576</v>
      </c>
      <c r="V523" t="s">
        <v>39</v>
      </c>
      <c r="W523">
        <v>37</v>
      </c>
      <c r="X523">
        <v>30</v>
      </c>
      <c r="Y523">
        <v>30</v>
      </c>
      <c r="Z523">
        <v>100</v>
      </c>
      <c r="AD523">
        <v>0</v>
      </c>
      <c r="AE523">
        <v>100</v>
      </c>
      <c r="AF523">
        <v>0</v>
      </c>
      <c r="AG523">
        <v>10</v>
      </c>
      <c r="AH523">
        <v>3.5</v>
      </c>
      <c r="AI523">
        <v>3.5</v>
      </c>
      <c r="AJ523">
        <v>0.2</v>
      </c>
      <c r="AK523" t="s">
        <v>766</v>
      </c>
      <c r="AL523" t="s">
        <v>1182</v>
      </c>
      <c r="AN523">
        <v>87.5</v>
      </c>
      <c r="AO523">
        <f>Source1718[[#This Row],[TotalFTES]]*525/Source1718[[#This Row],[TotalScheduledHours]]</f>
        <v>21</v>
      </c>
    </row>
    <row r="524" spans="1:41" x14ac:dyDescent="0.25">
      <c r="A524" t="s">
        <v>1769</v>
      </c>
      <c r="B524" t="s">
        <v>32</v>
      </c>
      <c r="C524" t="s">
        <v>92</v>
      </c>
      <c r="D524" t="s">
        <v>114</v>
      </c>
      <c r="E524">
        <v>83101</v>
      </c>
      <c r="F524" t="s">
        <v>115</v>
      </c>
      <c r="G524">
        <v>4600</v>
      </c>
      <c r="H524">
        <v>401</v>
      </c>
      <c r="I524" t="s">
        <v>1218</v>
      </c>
      <c r="J524" t="s">
        <v>35</v>
      </c>
      <c r="K524" t="s">
        <v>44</v>
      </c>
      <c r="L524" t="s">
        <v>54</v>
      </c>
      <c r="M524">
        <v>1000</v>
      </c>
      <c r="N524">
        <v>1430</v>
      </c>
      <c r="O524" t="s">
        <v>112</v>
      </c>
      <c r="P524">
        <v>106</v>
      </c>
      <c r="Q524" t="s">
        <v>113</v>
      </c>
      <c r="R524">
        <v>1</v>
      </c>
      <c r="S524" s="1">
        <v>42966</v>
      </c>
      <c r="T524" s="1">
        <v>43091</v>
      </c>
      <c r="U524" t="s">
        <v>588</v>
      </c>
      <c r="V524" t="s">
        <v>39</v>
      </c>
      <c r="W524">
        <v>0</v>
      </c>
      <c r="X524">
        <v>0</v>
      </c>
      <c r="Y524">
        <v>30</v>
      </c>
      <c r="Z524">
        <v>0</v>
      </c>
      <c r="AD524">
        <v>0</v>
      </c>
      <c r="AE524">
        <v>0</v>
      </c>
      <c r="AF524">
        <v>0</v>
      </c>
      <c r="AG524">
        <v>10</v>
      </c>
      <c r="AH524">
        <v>0</v>
      </c>
      <c r="AI524">
        <v>0</v>
      </c>
      <c r="AJ524">
        <v>0.2</v>
      </c>
      <c r="AK524" t="s">
        <v>1684</v>
      </c>
      <c r="AL524" t="s">
        <v>1685</v>
      </c>
      <c r="AN524">
        <v>76.8</v>
      </c>
      <c r="AO524">
        <f>Source1718[[#This Row],[TotalFTES]]*525/Source1718[[#This Row],[TotalScheduledHours]]</f>
        <v>0</v>
      </c>
    </row>
    <row r="525" spans="1:41" x14ac:dyDescent="0.25">
      <c r="A525" t="s">
        <v>1769</v>
      </c>
      <c r="B525" t="s">
        <v>32</v>
      </c>
      <c r="C525" t="s">
        <v>92</v>
      </c>
      <c r="D525" t="s">
        <v>114</v>
      </c>
      <c r="E525">
        <v>83226</v>
      </c>
      <c r="F525" t="s">
        <v>115</v>
      </c>
      <c r="G525">
        <v>4600</v>
      </c>
      <c r="H525">
        <v>801</v>
      </c>
      <c r="I525" t="s">
        <v>1218</v>
      </c>
      <c r="J525" t="s">
        <v>76</v>
      </c>
      <c r="K525" t="s">
        <v>44</v>
      </c>
      <c r="L525" t="s">
        <v>67</v>
      </c>
      <c r="M525">
        <v>1710</v>
      </c>
      <c r="N525">
        <v>2000</v>
      </c>
      <c r="O525" t="s">
        <v>112</v>
      </c>
      <c r="P525">
        <v>107</v>
      </c>
      <c r="Q525" t="s">
        <v>113</v>
      </c>
      <c r="R525" t="s">
        <v>38</v>
      </c>
      <c r="S525" s="1">
        <v>42999</v>
      </c>
      <c r="T525" s="1">
        <v>43090</v>
      </c>
      <c r="U525" t="s">
        <v>578</v>
      </c>
      <c r="V525" t="s">
        <v>39</v>
      </c>
      <c r="W525">
        <v>40</v>
      </c>
      <c r="X525">
        <v>29</v>
      </c>
      <c r="Y525">
        <v>25</v>
      </c>
      <c r="Z525">
        <v>116</v>
      </c>
      <c r="AD525">
        <v>0</v>
      </c>
      <c r="AE525">
        <v>116</v>
      </c>
      <c r="AF525">
        <v>0</v>
      </c>
      <c r="AG525">
        <v>10</v>
      </c>
      <c r="AH525">
        <v>1.2509999999999999</v>
      </c>
      <c r="AI525">
        <v>1.2509999999999999</v>
      </c>
      <c r="AJ525">
        <v>8.9099999999999999E-2</v>
      </c>
      <c r="AK525" t="s">
        <v>1219</v>
      </c>
      <c r="AL525" t="s">
        <v>1220</v>
      </c>
      <c r="AN525">
        <v>39</v>
      </c>
      <c r="AO525">
        <f>Source1718[[#This Row],[TotalFTES]]*525/Source1718[[#This Row],[TotalScheduledHours]]</f>
        <v>16.840384615384615</v>
      </c>
    </row>
    <row r="526" spans="1:41" x14ac:dyDescent="0.25">
      <c r="A526" t="s">
        <v>1769</v>
      </c>
      <c r="B526" t="s">
        <v>32</v>
      </c>
      <c r="C526" t="s">
        <v>92</v>
      </c>
      <c r="D526" t="s">
        <v>114</v>
      </c>
      <c r="E526">
        <v>83205</v>
      </c>
      <c r="F526" t="s">
        <v>115</v>
      </c>
      <c r="G526">
        <v>4600</v>
      </c>
      <c r="H526" t="s">
        <v>95</v>
      </c>
      <c r="I526" t="s">
        <v>1218</v>
      </c>
      <c r="J526" t="s">
        <v>35</v>
      </c>
      <c r="K526" t="s">
        <v>44</v>
      </c>
      <c r="L526" t="s">
        <v>54</v>
      </c>
      <c r="M526">
        <v>1000</v>
      </c>
      <c r="N526">
        <v>1150</v>
      </c>
      <c r="O526" t="s">
        <v>112</v>
      </c>
      <c r="Q526" t="s">
        <v>113</v>
      </c>
      <c r="R526" t="s">
        <v>38</v>
      </c>
      <c r="S526" s="1">
        <v>42965</v>
      </c>
      <c r="T526" s="1">
        <v>43021</v>
      </c>
      <c r="U526" t="s">
        <v>588</v>
      </c>
      <c r="V526" t="s">
        <v>1172</v>
      </c>
      <c r="W526">
        <v>0</v>
      </c>
      <c r="X526">
        <v>0</v>
      </c>
      <c r="Y526">
        <v>50</v>
      </c>
      <c r="Z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3.6600000000000001E-2</v>
      </c>
      <c r="AK526" t="s">
        <v>883</v>
      </c>
      <c r="AL526" t="s">
        <v>1179</v>
      </c>
      <c r="AN526">
        <v>16</v>
      </c>
      <c r="AO526">
        <f>Source1718[[#This Row],[TotalFTES]]*525/Source1718[[#This Row],[TotalScheduledHours]]</f>
        <v>0</v>
      </c>
    </row>
    <row r="527" spans="1:41" x14ac:dyDescent="0.25">
      <c r="A527" t="s">
        <v>1769</v>
      </c>
      <c r="B527" t="s">
        <v>32</v>
      </c>
      <c r="C527" t="s">
        <v>92</v>
      </c>
      <c r="D527" t="s">
        <v>114</v>
      </c>
      <c r="E527">
        <v>83204</v>
      </c>
      <c r="F527" t="s">
        <v>115</v>
      </c>
      <c r="G527">
        <v>4600</v>
      </c>
      <c r="H527" t="s">
        <v>109</v>
      </c>
      <c r="I527" t="s">
        <v>1218</v>
      </c>
      <c r="J527" t="s">
        <v>35</v>
      </c>
      <c r="K527" t="s">
        <v>44</v>
      </c>
      <c r="L527" t="s">
        <v>54</v>
      </c>
      <c r="M527">
        <v>1230</v>
      </c>
      <c r="N527">
        <v>1420</v>
      </c>
      <c r="O527" t="s">
        <v>112</v>
      </c>
      <c r="Q527" t="s">
        <v>113</v>
      </c>
      <c r="R527" t="s">
        <v>38</v>
      </c>
      <c r="S527" s="1">
        <v>42965</v>
      </c>
      <c r="T527" s="1">
        <v>43021</v>
      </c>
      <c r="U527" t="s">
        <v>588</v>
      </c>
      <c r="V527" t="s">
        <v>1172</v>
      </c>
      <c r="W527">
        <v>0</v>
      </c>
      <c r="X527">
        <v>0</v>
      </c>
      <c r="Y527">
        <v>50</v>
      </c>
      <c r="Z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3.6600000000000001E-2</v>
      </c>
      <c r="AK527" t="s">
        <v>1002</v>
      </c>
      <c r="AL527" t="s">
        <v>1179</v>
      </c>
      <c r="AN527">
        <v>16</v>
      </c>
      <c r="AO527">
        <f>Source1718[[#This Row],[TotalFTES]]*525/Source1718[[#This Row],[TotalScheduledHours]]</f>
        <v>0</v>
      </c>
    </row>
    <row r="528" spans="1:41" x14ac:dyDescent="0.25">
      <c r="A528" t="s">
        <v>1769</v>
      </c>
      <c r="B528" t="s">
        <v>32</v>
      </c>
      <c r="C528" t="s">
        <v>92</v>
      </c>
      <c r="D528" t="s">
        <v>114</v>
      </c>
      <c r="E528">
        <v>83203</v>
      </c>
      <c r="F528" t="s">
        <v>115</v>
      </c>
      <c r="G528">
        <v>4607</v>
      </c>
      <c r="H528" t="s">
        <v>95</v>
      </c>
      <c r="I528" t="s">
        <v>1686</v>
      </c>
      <c r="J528" t="s">
        <v>35</v>
      </c>
      <c r="K528" t="s">
        <v>44</v>
      </c>
      <c r="L528" t="s">
        <v>72</v>
      </c>
      <c r="M528">
        <v>710</v>
      </c>
      <c r="N528">
        <v>900</v>
      </c>
      <c r="O528" t="s">
        <v>112</v>
      </c>
      <c r="Q528" t="s">
        <v>113</v>
      </c>
      <c r="R528" t="s">
        <v>38</v>
      </c>
      <c r="S528" s="1">
        <v>42968</v>
      </c>
      <c r="T528" s="1">
        <v>43019</v>
      </c>
      <c r="U528" t="s">
        <v>589</v>
      </c>
      <c r="V528" t="s">
        <v>1172</v>
      </c>
      <c r="W528">
        <v>0</v>
      </c>
      <c r="X528">
        <v>0</v>
      </c>
      <c r="Y528">
        <v>50</v>
      </c>
      <c r="Z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6.4000000000000001E-2</v>
      </c>
      <c r="AK528" t="s">
        <v>1687</v>
      </c>
      <c r="AL528" t="s">
        <v>1179</v>
      </c>
      <c r="AN528">
        <v>28</v>
      </c>
      <c r="AO528">
        <f>Source1718[[#This Row],[TotalFTES]]*525/Source1718[[#This Row],[TotalScheduledHours]]</f>
        <v>0</v>
      </c>
    </row>
    <row r="529" spans="1:41" x14ac:dyDescent="0.25">
      <c r="A529" t="s">
        <v>1769</v>
      </c>
      <c r="B529" t="s">
        <v>32</v>
      </c>
      <c r="C529" t="s">
        <v>92</v>
      </c>
      <c r="D529" t="s">
        <v>114</v>
      </c>
      <c r="E529">
        <v>83103</v>
      </c>
      <c r="F529" t="s">
        <v>115</v>
      </c>
      <c r="G529">
        <v>5035</v>
      </c>
      <c r="H529">
        <v>301</v>
      </c>
      <c r="I529" t="s">
        <v>1224</v>
      </c>
      <c r="J529" t="s">
        <v>35</v>
      </c>
      <c r="K529" t="s">
        <v>44</v>
      </c>
      <c r="L529" t="s">
        <v>45</v>
      </c>
      <c r="M529">
        <v>1030</v>
      </c>
      <c r="N529">
        <v>1245</v>
      </c>
      <c r="O529" t="s">
        <v>399</v>
      </c>
      <c r="P529">
        <v>403</v>
      </c>
      <c r="Q529" t="s">
        <v>97</v>
      </c>
      <c r="R529">
        <v>1</v>
      </c>
      <c r="S529" s="1">
        <v>42966</v>
      </c>
      <c r="T529" s="1">
        <v>43091</v>
      </c>
      <c r="U529" t="s">
        <v>574</v>
      </c>
      <c r="V529" t="s">
        <v>39</v>
      </c>
      <c r="W529">
        <v>91</v>
      </c>
      <c r="X529">
        <v>78</v>
      </c>
      <c r="Y529">
        <v>30</v>
      </c>
      <c r="Z529">
        <v>260</v>
      </c>
      <c r="AD529">
        <v>0</v>
      </c>
      <c r="AE529">
        <v>260</v>
      </c>
      <c r="AF529">
        <v>0</v>
      </c>
      <c r="AG529">
        <v>10</v>
      </c>
      <c r="AH529">
        <v>5.2050000000000001</v>
      </c>
      <c r="AI529">
        <v>5.2050000000000001</v>
      </c>
      <c r="AJ529">
        <v>0.4</v>
      </c>
      <c r="AK529" t="s">
        <v>766</v>
      </c>
      <c r="AL529" t="s">
        <v>1187</v>
      </c>
      <c r="AN529">
        <v>172.5</v>
      </c>
      <c r="AO529">
        <f>Source1718[[#This Row],[TotalFTES]]*525/Source1718[[#This Row],[TotalScheduledHours]]</f>
        <v>15.841304347826087</v>
      </c>
    </row>
    <row r="530" spans="1:41" x14ac:dyDescent="0.25">
      <c r="A530" t="s">
        <v>1769</v>
      </c>
      <c r="B530" t="s">
        <v>32</v>
      </c>
      <c r="C530" t="s">
        <v>92</v>
      </c>
      <c r="D530" t="s">
        <v>114</v>
      </c>
      <c r="E530">
        <v>83104</v>
      </c>
      <c r="F530" t="s">
        <v>115</v>
      </c>
      <c r="G530">
        <v>5036</v>
      </c>
      <c r="H530">
        <v>701</v>
      </c>
      <c r="I530" t="s">
        <v>328</v>
      </c>
      <c r="J530" t="s">
        <v>35</v>
      </c>
      <c r="K530" t="s">
        <v>44</v>
      </c>
      <c r="L530" t="s">
        <v>72</v>
      </c>
      <c r="M530">
        <v>800</v>
      </c>
      <c r="N530">
        <v>1015</v>
      </c>
      <c r="O530" t="s">
        <v>64</v>
      </c>
      <c r="P530">
        <v>304</v>
      </c>
      <c r="Q530" t="s">
        <v>65</v>
      </c>
      <c r="R530">
        <v>1</v>
      </c>
      <c r="S530" s="1">
        <v>42966</v>
      </c>
      <c r="T530" s="1">
        <v>43091</v>
      </c>
      <c r="U530" t="s">
        <v>1181</v>
      </c>
      <c r="V530" t="s">
        <v>39</v>
      </c>
      <c r="W530">
        <v>44</v>
      </c>
      <c r="X530">
        <v>23</v>
      </c>
      <c r="Y530">
        <v>30</v>
      </c>
      <c r="Z530">
        <v>76.666700000000006</v>
      </c>
      <c r="AD530">
        <v>0</v>
      </c>
      <c r="AE530">
        <v>76.666700000000006</v>
      </c>
      <c r="AF530">
        <v>0</v>
      </c>
      <c r="AG530">
        <v>10</v>
      </c>
      <c r="AH530">
        <v>3.51</v>
      </c>
      <c r="AI530">
        <v>3.51</v>
      </c>
      <c r="AJ530">
        <v>0.2</v>
      </c>
      <c r="AK530" t="s">
        <v>809</v>
      </c>
      <c r="AL530" t="s">
        <v>1203</v>
      </c>
      <c r="AN530">
        <v>85</v>
      </c>
      <c r="AO530">
        <f>Source1718[[#This Row],[TotalFTES]]*525/Source1718[[#This Row],[TotalScheduledHours]]</f>
        <v>21.679411764705883</v>
      </c>
    </row>
    <row r="531" spans="1:41" x14ac:dyDescent="0.25">
      <c r="A531" t="s">
        <v>1769</v>
      </c>
      <c r="B531" t="s">
        <v>32</v>
      </c>
      <c r="C531" t="s">
        <v>92</v>
      </c>
      <c r="D531" t="s">
        <v>114</v>
      </c>
      <c r="E531">
        <v>83105</v>
      </c>
      <c r="F531" t="s">
        <v>115</v>
      </c>
      <c r="G531">
        <v>5036</v>
      </c>
      <c r="H531">
        <v>702</v>
      </c>
      <c r="I531" t="s">
        <v>328</v>
      </c>
      <c r="J531" t="s">
        <v>76</v>
      </c>
      <c r="K531" t="s">
        <v>44</v>
      </c>
      <c r="L531" t="s">
        <v>72</v>
      </c>
      <c r="M531">
        <v>1630</v>
      </c>
      <c r="N531">
        <v>1845</v>
      </c>
      <c r="O531" t="s">
        <v>64</v>
      </c>
      <c r="P531">
        <v>304</v>
      </c>
      <c r="Q531" t="s">
        <v>65</v>
      </c>
      <c r="R531">
        <v>1</v>
      </c>
      <c r="S531" s="1">
        <v>42966</v>
      </c>
      <c r="T531" s="1">
        <v>43091</v>
      </c>
      <c r="U531" t="s">
        <v>1181</v>
      </c>
      <c r="V531" t="s">
        <v>39</v>
      </c>
      <c r="W531">
        <v>39</v>
      </c>
      <c r="X531">
        <v>16</v>
      </c>
      <c r="Y531">
        <v>30</v>
      </c>
      <c r="Z531">
        <v>53.333300000000001</v>
      </c>
      <c r="AD531">
        <v>0</v>
      </c>
      <c r="AE531">
        <v>53.333300000000001</v>
      </c>
      <c r="AF531">
        <v>0</v>
      </c>
      <c r="AG531">
        <v>10</v>
      </c>
      <c r="AH531">
        <v>2.4950000000000001</v>
      </c>
      <c r="AI531">
        <v>2.4950000000000001</v>
      </c>
      <c r="AJ531">
        <v>0.2</v>
      </c>
      <c r="AK531" t="s">
        <v>1010</v>
      </c>
      <c r="AL531" t="s">
        <v>1203</v>
      </c>
      <c r="AN531">
        <v>85</v>
      </c>
      <c r="AO531">
        <f>Source1718[[#This Row],[TotalFTES]]*525/Source1718[[#This Row],[TotalScheduledHours]]</f>
        <v>15.410294117647059</v>
      </c>
    </row>
    <row r="532" spans="1:41" x14ac:dyDescent="0.25">
      <c r="A532" t="s">
        <v>1769</v>
      </c>
      <c r="B532" t="s">
        <v>32</v>
      </c>
      <c r="C532" t="s">
        <v>92</v>
      </c>
      <c r="D532" t="s">
        <v>114</v>
      </c>
      <c r="E532">
        <v>83106</v>
      </c>
      <c r="F532" t="s">
        <v>115</v>
      </c>
      <c r="G532">
        <v>5038</v>
      </c>
      <c r="H532">
        <v>201</v>
      </c>
      <c r="I532" t="s">
        <v>595</v>
      </c>
      <c r="J532" t="s">
        <v>35</v>
      </c>
      <c r="K532" t="s">
        <v>44</v>
      </c>
      <c r="L532" t="s">
        <v>45</v>
      </c>
      <c r="M532">
        <v>1315</v>
      </c>
      <c r="N532">
        <v>1420</v>
      </c>
      <c r="O532" t="s">
        <v>46</v>
      </c>
      <c r="P532">
        <v>216</v>
      </c>
      <c r="Q532" t="s">
        <v>47</v>
      </c>
      <c r="R532">
        <v>1</v>
      </c>
      <c r="S532" s="1">
        <v>42966</v>
      </c>
      <c r="T532" s="1">
        <v>43091</v>
      </c>
      <c r="U532" t="s">
        <v>586</v>
      </c>
      <c r="V532" t="s">
        <v>39</v>
      </c>
      <c r="W532">
        <v>41</v>
      </c>
      <c r="X532">
        <v>22</v>
      </c>
      <c r="Y532">
        <v>30</v>
      </c>
      <c r="Z532">
        <v>73.333299999999994</v>
      </c>
      <c r="AD532">
        <v>0</v>
      </c>
      <c r="AE532">
        <v>73.333299999999994</v>
      </c>
      <c r="AF532">
        <v>0</v>
      </c>
      <c r="AG532">
        <v>10</v>
      </c>
      <c r="AH532">
        <v>1.542</v>
      </c>
      <c r="AI532">
        <v>1.542</v>
      </c>
      <c r="AJ532">
        <v>0.2</v>
      </c>
      <c r="AK532" t="s">
        <v>1688</v>
      </c>
      <c r="AL532" t="s">
        <v>1674</v>
      </c>
      <c r="AN532">
        <v>89.7</v>
      </c>
      <c r="AO532">
        <f>Source1718[[#This Row],[TotalFTES]]*525/Source1718[[#This Row],[TotalScheduledHours]]</f>
        <v>9.0250836120401345</v>
      </c>
    </row>
    <row r="533" spans="1:41" x14ac:dyDescent="0.25">
      <c r="A533" t="s">
        <v>1769</v>
      </c>
      <c r="B533" t="s">
        <v>32</v>
      </c>
      <c r="C533" t="s">
        <v>92</v>
      </c>
      <c r="D533" t="s">
        <v>114</v>
      </c>
      <c r="E533">
        <v>83107</v>
      </c>
      <c r="F533" t="s">
        <v>115</v>
      </c>
      <c r="G533">
        <v>5041</v>
      </c>
      <c r="H533">
        <v>201</v>
      </c>
      <c r="I533" t="s">
        <v>598</v>
      </c>
      <c r="J533" t="s">
        <v>76</v>
      </c>
      <c r="K533" t="s">
        <v>44</v>
      </c>
      <c r="L533" t="s">
        <v>72</v>
      </c>
      <c r="M533">
        <v>1900</v>
      </c>
      <c r="N533">
        <v>2115</v>
      </c>
      <c r="O533" t="s">
        <v>46</v>
      </c>
      <c r="P533">
        <v>218</v>
      </c>
      <c r="Q533" t="s">
        <v>47</v>
      </c>
      <c r="R533">
        <v>1</v>
      </c>
      <c r="S533" s="1">
        <v>42966</v>
      </c>
      <c r="T533" s="1">
        <v>43091</v>
      </c>
      <c r="U533" t="s">
        <v>579</v>
      </c>
      <c r="V533" t="s">
        <v>39</v>
      </c>
      <c r="W533">
        <v>54</v>
      </c>
      <c r="X533">
        <v>49</v>
      </c>
      <c r="Y533">
        <v>30</v>
      </c>
      <c r="Z533">
        <v>163.33330000000001</v>
      </c>
      <c r="AD533">
        <v>0</v>
      </c>
      <c r="AE533">
        <v>163.33330000000001</v>
      </c>
      <c r="AF533">
        <v>0</v>
      </c>
      <c r="AG533">
        <v>10</v>
      </c>
      <c r="AH533">
        <v>1.79</v>
      </c>
      <c r="AI533">
        <v>1.79</v>
      </c>
      <c r="AJ533">
        <v>0.2</v>
      </c>
      <c r="AK533" t="s">
        <v>905</v>
      </c>
      <c r="AL533" t="s">
        <v>1689</v>
      </c>
      <c r="AN533">
        <v>85</v>
      </c>
      <c r="AO533">
        <f>Source1718[[#This Row],[TotalFTES]]*525/Source1718[[#This Row],[TotalScheduledHours]]</f>
        <v>11.055882352941177</v>
      </c>
    </row>
    <row r="534" spans="1:41" x14ac:dyDescent="0.25">
      <c r="A534" t="s">
        <v>1769</v>
      </c>
      <c r="B534" t="s">
        <v>32</v>
      </c>
      <c r="C534" t="s">
        <v>92</v>
      </c>
      <c r="D534" t="s">
        <v>114</v>
      </c>
      <c r="E534">
        <v>82791</v>
      </c>
      <c r="F534" t="s">
        <v>115</v>
      </c>
      <c r="G534">
        <v>5041</v>
      </c>
      <c r="H534">
        <v>301</v>
      </c>
      <c r="I534" t="s">
        <v>598</v>
      </c>
      <c r="J534" t="s">
        <v>35</v>
      </c>
      <c r="K534" t="s">
        <v>44</v>
      </c>
      <c r="L534" t="s">
        <v>72</v>
      </c>
      <c r="M534">
        <v>1330</v>
      </c>
      <c r="N534">
        <v>1545</v>
      </c>
      <c r="O534" t="s">
        <v>399</v>
      </c>
      <c r="P534">
        <v>401</v>
      </c>
      <c r="Q534" t="s">
        <v>97</v>
      </c>
      <c r="R534">
        <v>1</v>
      </c>
      <c r="S534" s="1">
        <v>42966</v>
      </c>
      <c r="T534" s="1">
        <v>43091</v>
      </c>
      <c r="U534" t="s">
        <v>574</v>
      </c>
      <c r="V534" t="s">
        <v>39</v>
      </c>
      <c r="W534">
        <v>44</v>
      </c>
      <c r="X534">
        <v>30</v>
      </c>
      <c r="Y534">
        <v>30</v>
      </c>
      <c r="Z534">
        <v>100</v>
      </c>
      <c r="AD534">
        <v>0</v>
      </c>
      <c r="AE534">
        <v>100</v>
      </c>
      <c r="AF534">
        <v>0</v>
      </c>
      <c r="AG534">
        <v>0</v>
      </c>
      <c r="AH534">
        <v>1.871</v>
      </c>
      <c r="AI534">
        <v>1.871</v>
      </c>
      <c r="AJ534">
        <v>0.2</v>
      </c>
      <c r="AK534" t="s">
        <v>924</v>
      </c>
      <c r="AL534" t="s">
        <v>1225</v>
      </c>
      <c r="AN534">
        <v>85</v>
      </c>
      <c r="AO534">
        <f>Source1718[[#This Row],[TotalFTES]]*525/Source1718[[#This Row],[TotalScheduledHours]]</f>
        <v>11.556176470588236</v>
      </c>
    </row>
    <row r="535" spans="1:41" x14ac:dyDescent="0.25">
      <c r="A535" t="s">
        <v>1769</v>
      </c>
      <c r="B535" t="s">
        <v>32</v>
      </c>
      <c r="C535" t="s">
        <v>92</v>
      </c>
      <c r="D535" t="s">
        <v>114</v>
      </c>
      <c r="E535">
        <v>83108</v>
      </c>
      <c r="F535" t="s">
        <v>115</v>
      </c>
      <c r="G535">
        <v>5042</v>
      </c>
      <c r="H535">
        <v>201</v>
      </c>
      <c r="I535" t="s">
        <v>599</v>
      </c>
      <c r="J535" t="s">
        <v>76</v>
      </c>
      <c r="K535" t="s">
        <v>44</v>
      </c>
      <c r="L535" t="s">
        <v>189</v>
      </c>
      <c r="M535">
        <v>1900</v>
      </c>
      <c r="N535">
        <v>2115</v>
      </c>
      <c r="O535" t="s">
        <v>46</v>
      </c>
      <c r="P535">
        <v>218</v>
      </c>
      <c r="Q535" t="s">
        <v>47</v>
      </c>
      <c r="R535">
        <v>1</v>
      </c>
      <c r="S535" s="1">
        <v>42966</v>
      </c>
      <c r="T535" s="1">
        <v>43091</v>
      </c>
      <c r="U535" t="s">
        <v>579</v>
      </c>
      <c r="V535" t="s">
        <v>39</v>
      </c>
      <c r="W535">
        <v>55</v>
      </c>
      <c r="X535">
        <v>36</v>
      </c>
      <c r="Y535">
        <v>30</v>
      </c>
      <c r="Z535">
        <v>120</v>
      </c>
      <c r="AD535">
        <v>0</v>
      </c>
      <c r="AE535">
        <v>120</v>
      </c>
      <c r="AF535">
        <v>0</v>
      </c>
      <c r="AG535">
        <v>10</v>
      </c>
      <c r="AH535">
        <v>1.776</v>
      </c>
      <c r="AI535">
        <v>1.776</v>
      </c>
      <c r="AJ535">
        <v>0.2</v>
      </c>
      <c r="AK535" t="s">
        <v>905</v>
      </c>
      <c r="AL535" t="s">
        <v>1689</v>
      </c>
      <c r="AN535">
        <v>87.5</v>
      </c>
      <c r="AO535">
        <f>Source1718[[#This Row],[TotalFTES]]*525/Source1718[[#This Row],[TotalScheduledHours]]</f>
        <v>10.656000000000001</v>
      </c>
    </row>
    <row r="536" spans="1:41" x14ac:dyDescent="0.25">
      <c r="A536" t="s">
        <v>1769</v>
      </c>
      <c r="B536" t="s">
        <v>32</v>
      </c>
      <c r="C536" t="s">
        <v>92</v>
      </c>
      <c r="D536" t="s">
        <v>114</v>
      </c>
      <c r="E536">
        <v>83109</v>
      </c>
      <c r="F536" t="s">
        <v>115</v>
      </c>
      <c r="G536">
        <v>5042</v>
      </c>
      <c r="H536">
        <v>701</v>
      </c>
      <c r="I536" t="s">
        <v>599</v>
      </c>
      <c r="J536" t="s">
        <v>35</v>
      </c>
      <c r="K536" t="s">
        <v>44</v>
      </c>
      <c r="L536" t="s">
        <v>72</v>
      </c>
      <c r="M536">
        <v>800</v>
      </c>
      <c r="N536">
        <v>1015</v>
      </c>
      <c r="O536" t="s">
        <v>64</v>
      </c>
      <c r="P536">
        <v>306</v>
      </c>
      <c r="Q536" t="s">
        <v>65</v>
      </c>
      <c r="R536">
        <v>1</v>
      </c>
      <c r="S536" s="1">
        <v>42966</v>
      </c>
      <c r="T536" s="1">
        <v>43091</v>
      </c>
      <c r="U536" t="s">
        <v>580</v>
      </c>
      <c r="V536" t="s">
        <v>39</v>
      </c>
      <c r="W536">
        <v>71</v>
      </c>
      <c r="X536">
        <v>28</v>
      </c>
      <c r="Y536">
        <v>30</v>
      </c>
      <c r="Z536">
        <v>93.333299999999994</v>
      </c>
      <c r="AD536">
        <v>0</v>
      </c>
      <c r="AE536">
        <v>93.333299999999994</v>
      </c>
      <c r="AF536">
        <v>0</v>
      </c>
      <c r="AG536">
        <v>10</v>
      </c>
      <c r="AH536">
        <v>3.343</v>
      </c>
      <c r="AI536">
        <v>3.343</v>
      </c>
      <c r="AJ536">
        <v>0.2</v>
      </c>
      <c r="AK536" t="s">
        <v>809</v>
      </c>
      <c r="AL536" t="s">
        <v>1188</v>
      </c>
      <c r="AN536">
        <v>85</v>
      </c>
      <c r="AO536">
        <f>Source1718[[#This Row],[TotalFTES]]*525/Source1718[[#This Row],[TotalScheduledHours]]</f>
        <v>20.647941176470589</v>
      </c>
    </row>
    <row r="537" spans="1:41" x14ac:dyDescent="0.25">
      <c r="A537" t="s">
        <v>1769</v>
      </c>
      <c r="B537" t="s">
        <v>32</v>
      </c>
      <c r="C537" t="s">
        <v>92</v>
      </c>
      <c r="D537" t="s">
        <v>114</v>
      </c>
      <c r="E537">
        <v>83110</v>
      </c>
      <c r="F537" t="s">
        <v>115</v>
      </c>
      <c r="G537">
        <v>5042</v>
      </c>
      <c r="H537">
        <v>702</v>
      </c>
      <c r="I537" t="s">
        <v>599</v>
      </c>
      <c r="J537" t="s">
        <v>76</v>
      </c>
      <c r="K537" t="s">
        <v>44</v>
      </c>
      <c r="L537" t="s">
        <v>189</v>
      </c>
      <c r="M537">
        <v>1630</v>
      </c>
      <c r="N537">
        <v>1845</v>
      </c>
      <c r="O537" t="s">
        <v>64</v>
      </c>
      <c r="P537">
        <v>314</v>
      </c>
      <c r="Q537" t="s">
        <v>65</v>
      </c>
      <c r="R537">
        <v>1</v>
      </c>
      <c r="S537" s="1">
        <v>42966</v>
      </c>
      <c r="T537" s="1">
        <v>43091</v>
      </c>
      <c r="U537" t="s">
        <v>581</v>
      </c>
      <c r="V537" t="s">
        <v>39</v>
      </c>
      <c r="W537">
        <v>39</v>
      </c>
      <c r="X537">
        <v>23</v>
      </c>
      <c r="Y537">
        <v>30</v>
      </c>
      <c r="Z537">
        <v>76.666700000000006</v>
      </c>
      <c r="AD537">
        <v>0</v>
      </c>
      <c r="AE537">
        <v>76.666700000000006</v>
      </c>
      <c r="AF537">
        <v>0</v>
      </c>
      <c r="AG537">
        <v>10</v>
      </c>
      <c r="AH537">
        <v>1.6479999999999999</v>
      </c>
      <c r="AI537">
        <v>1.6479999999999999</v>
      </c>
      <c r="AJ537">
        <v>0.2</v>
      </c>
      <c r="AK537" t="s">
        <v>1010</v>
      </c>
      <c r="AL537" t="s">
        <v>1185</v>
      </c>
      <c r="AN537">
        <v>87.5</v>
      </c>
      <c r="AO537">
        <f>Source1718[[#This Row],[TotalFTES]]*525/Source1718[[#This Row],[TotalScheduledHours]]</f>
        <v>9.8879999999999999</v>
      </c>
    </row>
    <row r="538" spans="1:41" x14ac:dyDescent="0.25">
      <c r="A538" t="s">
        <v>1769</v>
      </c>
      <c r="B538" t="s">
        <v>32</v>
      </c>
      <c r="C538" t="s">
        <v>92</v>
      </c>
      <c r="D538" t="s">
        <v>114</v>
      </c>
      <c r="E538">
        <v>83112</v>
      </c>
      <c r="F538" t="s">
        <v>115</v>
      </c>
      <c r="G538">
        <v>5042</v>
      </c>
      <c r="H538">
        <v>704</v>
      </c>
      <c r="I538" t="s">
        <v>599</v>
      </c>
      <c r="J538" t="s">
        <v>76</v>
      </c>
      <c r="K538" t="s">
        <v>44</v>
      </c>
      <c r="L538" t="s">
        <v>189</v>
      </c>
      <c r="M538">
        <v>1900</v>
      </c>
      <c r="N538">
        <v>2115</v>
      </c>
      <c r="O538" t="s">
        <v>64</v>
      </c>
      <c r="P538">
        <v>314</v>
      </c>
      <c r="Q538" t="s">
        <v>65</v>
      </c>
      <c r="R538">
        <v>1</v>
      </c>
      <c r="S538" s="1">
        <v>42966</v>
      </c>
      <c r="T538" s="1">
        <v>43091</v>
      </c>
      <c r="U538" t="s">
        <v>581</v>
      </c>
      <c r="V538" t="s">
        <v>39</v>
      </c>
      <c r="W538">
        <v>28</v>
      </c>
      <c r="X538">
        <v>19</v>
      </c>
      <c r="Y538">
        <v>30</v>
      </c>
      <c r="Z538">
        <v>63.333300000000001</v>
      </c>
      <c r="AD538">
        <v>0</v>
      </c>
      <c r="AE538">
        <v>63.333300000000001</v>
      </c>
      <c r="AF538">
        <v>0</v>
      </c>
      <c r="AG538">
        <v>10</v>
      </c>
      <c r="AH538">
        <v>1.081</v>
      </c>
      <c r="AI538">
        <v>1.081</v>
      </c>
      <c r="AJ538">
        <v>0.2</v>
      </c>
      <c r="AK538" t="s">
        <v>905</v>
      </c>
      <c r="AL538" t="s">
        <v>1185</v>
      </c>
      <c r="AN538">
        <v>87.5</v>
      </c>
      <c r="AO538">
        <f>Source1718[[#This Row],[TotalFTES]]*525/Source1718[[#This Row],[TotalScheduledHours]]</f>
        <v>6.4859999999999998</v>
      </c>
    </row>
    <row r="539" spans="1:41" x14ac:dyDescent="0.25">
      <c r="A539" t="s">
        <v>1769</v>
      </c>
      <c r="B539" t="s">
        <v>32</v>
      </c>
      <c r="C539" t="s">
        <v>92</v>
      </c>
      <c r="D539" t="s">
        <v>114</v>
      </c>
      <c r="E539">
        <v>83113</v>
      </c>
      <c r="F539" t="s">
        <v>115</v>
      </c>
      <c r="G539">
        <v>5042</v>
      </c>
      <c r="H539">
        <v>705</v>
      </c>
      <c r="I539" t="s">
        <v>599</v>
      </c>
      <c r="J539" t="s">
        <v>35</v>
      </c>
      <c r="K539" t="s">
        <v>44</v>
      </c>
      <c r="L539" t="s">
        <v>189</v>
      </c>
      <c r="M539">
        <v>1030</v>
      </c>
      <c r="N539">
        <v>1245</v>
      </c>
      <c r="O539" t="s">
        <v>64</v>
      </c>
      <c r="P539">
        <v>306</v>
      </c>
      <c r="Q539" t="s">
        <v>65</v>
      </c>
      <c r="R539">
        <v>1</v>
      </c>
      <c r="S539" s="1">
        <v>42966</v>
      </c>
      <c r="T539" s="1">
        <v>43091</v>
      </c>
      <c r="U539" t="s">
        <v>580</v>
      </c>
      <c r="V539" t="s">
        <v>39</v>
      </c>
      <c r="W539">
        <v>65</v>
      </c>
      <c r="X539">
        <v>23</v>
      </c>
      <c r="Y539">
        <v>30</v>
      </c>
      <c r="Z539">
        <v>76.666700000000006</v>
      </c>
      <c r="AD539">
        <v>0</v>
      </c>
      <c r="AE539">
        <v>76.666700000000006</v>
      </c>
      <c r="AF539">
        <v>0</v>
      </c>
      <c r="AG539">
        <v>10</v>
      </c>
      <c r="AH539">
        <v>3.2810000000000001</v>
      </c>
      <c r="AI539">
        <v>3.2810000000000001</v>
      </c>
      <c r="AJ539">
        <v>0.2</v>
      </c>
      <c r="AK539" t="s">
        <v>766</v>
      </c>
      <c r="AL539" t="s">
        <v>1188</v>
      </c>
      <c r="AN539">
        <v>87.5</v>
      </c>
      <c r="AO539">
        <f>Source1718[[#This Row],[TotalFTES]]*525/Source1718[[#This Row],[TotalScheduledHours]]</f>
        <v>19.686</v>
      </c>
    </row>
    <row r="540" spans="1:41" x14ac:dyDescent="0.25">
      <c r="A540" t="s">
        <v>1769</v>
      </c>
      <c r="B540" t="s">
        <v>32</v>
      </c>
      <c r="C540" t="s">
        <v>92</v>
      </c>
      <c r="D540" t="s">
        <v>114</v>
      </c>
      <c r="E540">
        <v>83151</v>
      </c>
      <c r="F540" t="s">
        <v>115</v>
      </c>
      <c r="G540">
        <v>5052</v>
      </c>
      <c r="H540">
        <v>101</v>
      </c>
      <c r="I540" t="s">
        <v>600</v>
      </c>
      <c r="J540" t="s">
        <v>35</v>
      </c>
      <c r="K540" t="s">
        <v>44</v>
      </c>
      <c r="L540" t="s">
        <v>654</v>
      </c>
      <c r="M540" t="s">
        <v>1678</v>
      </c>
      <c r="N540" t="s">
        <v>521</v>
      </c>
      <c r="O540" t="s">
        <v>1679</v>
      </c>
      <c r="Q540" t="s">
        <v>37</v>
      </c>
      <c r="R540" t="s">
        <v>38</v>
      </c>
      <c r="S540" s="1">
        <v>42989</v>
      </c>
      <c r="T540" s="1">
        <v>43091</v>
      </c>
      <c r="U540" t="s">
        <v>1690</v>
      </c>
      <c r="V540" t="s">
        <v>39</v>
      </c>
      <c r="W540">
        <v>21</v>
      </c>
      <c r="X540">
        <v>18</v>
      </c>
      <c r="Y540">
        <v>30</v>
      </c>
      <c r="Z540">
        <v>60</v>
      </c>
      <c r="AD540">
        <v>0</v>
      </c>
      <c r="AE540">
        <v>60</v>
      </c>
      <c r="AF540">
        <v>0</v>
      </c>
      <c r="AG540">
        <v>10</v>
      </c>
      <c r="AH540">
        <v>1.4510000000000001</v>
      </c>
      <c r="AI540">
        <v>1.4510000000000001</v>
      </c>
      <c r="AJ540">
        <v>0.2</v>
      </c>
      <c r="AK540" t="s">
        <v>1681</v>
      </c>
      <c r="AL540" t="s">
        <v>1682</v>
      </c>
      <c r="AN540">
        <v>174</v>
      </c>
      <c r="AO540">
        <f>Source1718[[#This Row],[TotalFTES]]*525/Source1718[[#This Row],[TotalScheduledHours]]</f>
        <v>4.378017241379311</v>
      </c>
    </row>
    <row r="541" spans="1:41" x14ac:dyDescent="0.25">
      <c r="A541" t="s">
        <v>1769</v>
      </c>
      <c r="B541" t="s">
        <v>32</v>
      </c>
      <c r="C541" t="s">
        <v>92</v>
      </c>
      <c r="D541" t="s">
        <v>114</v>
      </c>
      <c r="E541">
        <v>83115</v>
      </c>
      <c r="F541" t="s">
        <v>115</v>
      </c>
      <c r="G541">
        <v>5055</v>
      </c>
      <c r="H541">
        <v>701</v>
      </c>
      <c r="I541" t="s">
        <v>601</v>
      </c>
      <c r="J541" t="s">
        <v>35</v>
      </c>
      <c r="K541" t="s">
        <v>44</v>
      </c>
      <c r="L541" t="s">
        <v>54</v>
      </c>
      <c r="M541">
        <v>800</v>
      </c>
      <c r="N541">
        <v>1250</v>
      </c>
      <c r="O541" t="s">
        <v>64</v>
      </c>
      <c r="P541">
        <v>306</v>
      </c>
      <c r="Q541" t="s">
        <v>65</v>
      </c>
      <c r="R541">
        <v>1</v>
      </c>
      <c r="S541" s="1">
        <v>42966</v>
      </c>
      <c r="T541" s="1">
        <v>43091</v>
      </c>
      <c r="U541" t="s">
        <v>580</v>
      </c>
      <c r="V541" t="s">
        <v>39</v>
      </c>
      <c r="W541">
        <v>67</v>
      </c>
      <c r="X541">
        <v>38</v>
      </c>
      <c r="Y541">
        <v>30</v>
      </c>
      <c r="Z541">
        <v>126.66670000000001</v>
      </c>
      <c r="AD541">
        <v>0</v>
      </c>
      <c r="AE541">
        <v>126.66670000000001</v>
      </c>
      <c r="AF541">
        <v>0</v>
      </c>
      <c r="AG541">
        <v>10</v>
      </c>
      <c r="AH541">
        <v>4.181</v>
      </c>
      <c r="AI541">
        <v>4.181</v>
      </c>
      <c r="AJ541">
        <v>0.2</v>
      </c>
      <c r="AK541" t="s">
        <v>1178</v>
      </c>
      <c r="AL541" t="s">
        <v>1188</v>
      </c>
      <c r="AN541">
        <v>80</v>
      </c>
      <c r="AO541">
        <f>Source1718[[#This Row],[TotalFTES]]*525/Source1718[[#This Row],[TotalScheduledHours]]</f>
        <v>27.4378125</v>
      </c>
    </row>
    <row r="542" spans="1:41" x14ac:dyDescent="0.25">
      <c r="A542" t="s">
        <v>1769</v>
      </c>
      <c r="B542" t="s">
        <v>32</v>
      </c>
      <c r="C542" t="s">
        <v>92</v>
      </c>
      <c r="D542" t="s">
        <v>114</v>
      </c>
      <c r="E542">
        <v>83116</v>
      </c>
      <c r="F542" t="s">
        <v>115</v>
      </c>
      <c r="G542">
        <v>5055</v>
      </c>
      <c r="H542">
        <v>702</v>
      </c>
      <c r="I542" t="s">
        <v>601</v>
      </c>
      <c r="J542" t="s">
        <v>76</v>
      </c>
      <c r="K542" t="s">
        <v>44</v>
      </c>
      <c r="L542" t="s">
        <v>72</v>
      </c>
      <c r="M542">
        <v>1900</v>
      </c>
      <c r="N542">
        <v>2115</v>
      </c>
      <c r="O542" t="s">
        <v>64</v>
      </c>
      <c r="P542">
        <v>315</v>
      </c>
      <c r="Q542" t="s">
        <v>65</v>
      </c>
      <c r="R542">
        <v>1</v>
      </c>
      <c r="S542" s="1">
        <v>42966</v>
      </c>
      <c r="T542" s="1">
        <v>43091</v>
      </c>
      <c r="U542" t="s">
        <v>591</v>
      </c>
      <c r="V542" t="s">
        <v>39</v>
      </c>
      <c r="W542">
        <v>64</v>
      </c>
      <c r="X542">
        <v>30</v>
      </c>
      <c r="Y542">
        <v>30</v>
      </c>
      <c r="Z542">
        <v>100</v>
      </c>
      <c r="AD542">
        <v>0</v>
      </c>
      <c r="AE542">
        <v>100</v>
      </c>
      <c r="AF542">
        <v>0</v>
      </c>
      <c r="AG542">
        <v>10</v>
      </c>
      <c r="AH542">
        <v>3.8860000000000001</v>
      </c>
      <c r="AI542">
        <v>3.8860000000000001</v>
      </c>
      <c r="AJ542">
        <v>0.2</v>
      </c>
      <c r="AK542" t="s">
        <v>905</v>
      </c>
      <c r="AL542" t="s">
        <v>1189</v>
      </c>
      <c r="AN542">
        <v>85</v>
      </c>
      <c r="AO542">
        <f>Source1718[[#This Row],[TotalFTES]]*525/Source1718[[#This Row],[TotalScheduledHours]]</f>
        <v>24.001764705882355</v>
      </c>
    </row>
    <row r="543" spans="1:41" x14ac:dyDescent="0.25">
      <c r="A543" t="s">
        <v>1769</v>
      </c>
      <c r="B543" t="s">
        <v>32</v>
      </c>
      <c r="C543" t="s">
        <v>92</v>
      </c>
      <c r="D543" t="s">
        <v>114</v>
      </c>
      <c r="E543">
        <v>83171</v>
      </c>
      <c r="F543" t="s">
        <v>115</v>
      </c>
      <c r="G543">
        <v>5055</v>
      </c>
      <c r="H543">
        <v>703</v>
      </c>
      <c r="I543" t="s">
        <v>601</v>
      </c>
      <c r="J543" t="s">
        <v>73</v>
      </c>
      <c r="K543" t="s">
        <v>44</v>
      </c>
      <c r="L543" t="s">
        <v>74</v>
      </c>
      <c r="M543">
        <v>900</v>
      </c>
      <c r="N543">
        <v>1350</v>
      </c>
      <c r="O543" t="s">
        <v>64</v>
      </c>
      <c r="P543">
        <v>315</v>
      </c>
      <c r="Q543" t="s">
        <v>65</v>
      </c>
      <c r="R543">
        <v>1</v>
      </c>
      <c r="S543" s="1">
        <v>42966</v>
      </c>
      <c r="T543" s="1">
        <v>43091</v>
      </c>
      <c r="U543" t="s">
        <v>591</v>
      </c>
      <c r="V543" t="s">
        <v>39</v>
      </c>
      <c r="W543">
        <v>76</v>
      </c>
      <c r="X543">
        <v>33</v>
      </c>
      <c r="Y543">
        <v>30</v>
      </c>
      <c r="Z543">
        <v>110</v>
      </c>
      <c r="AD543">
        <v>0</v>
      </c>
      <c r="AE543">
        <v>110</v>
      </c>
      <c r="AF543">
        <v>0</v>
      </c>
      <c r="AG543">
        <v>10</v>
      </c>
      <c r="AH543">
        <v>2.6379999999999999</v>
      </c>
      <c r="AI543">
        <v>2.6379999999999999</v>
      </c>
      <c r="AJ543">
        <v>0.2</v>
      </c>
      <c r="AK543" t="s">
        <v>826</v>
      </c>
      <c r="AL543" t="s">
        <v>1189</v>
      </c>
      <c r="AN543">
        <v>80</v>
      </c>
      <c r="AO543">
        <f>Source1718[[#This Row],[TotalFTES]]*525/Source1718[[#This Row],[TotalScheduledHours]]</f>
        <v>17.311875000000001</v>
      </c>
    </row>
    <row r="544" spans="1:41" x14ac:dyDescent="0.25">
      <c r="A544" t="s">
        <v>1769</v>
      </c>
      <c r="B544" t="s">
        <v>32</v>
      </c>
      <c r="C544" t="s">
        <v>92</v>
      </c>
      <c r="D544" t="s">
        <v>114</v>
      </c>
      <c r="E544">
        <v>83117</v>
      </c>
      <c r="F544" t="s">
        <v>115</v>
      </c>
      <c r="G544">
        <v>5056</v>
      </c>
      <c r="H544">
        <v>201</v>
      </c>
      <c r="I544" t="s">
        <v>1691</v>
      </c>
      <c r="J544" t="s">
        <v>35</v>
      </c>
      <c r="K544" t="s">
        <v>44</v>
      </c>
      <c r="L544" t="s">
        <v>72</v>
      </c>
      <c r="M544">
        <v>815</v>
      </c>
      <c r="N544">
        <v>1030</v>
      </c>
      <c r="O544" t="s">
        <v>46</v>
      </c>
      <c r="P544">
        <v>222</v>
      </c>
      <c r="Q544" t="s">
        <v>47</v>
      </c>
      <c r="R544">
        <v>1</v>
      </c>
      <c r="S544" s="1">
        <v>42966</v>
      </c>
      <c r="T544" s="1">
        <v>43091</v>
      </c>
      <c r="U544" t="s">
        <v>587</v>
      </c>
      <c r="V544" t="s">
        <v>39</v>
      </c>
      <c r="W544">
        <v>46</v>
      </c>
      <c r="X544">
        <v>41</v>
      </c>
      <c r="Y544">
        <v>30</v>
      </c>
      <c r="Z544">
        <v>136.66669999999999</v>
      </c>
      <c r="AD544">
        <v>0</v>
      </c>
      <c r="AE544">
        <v>136.66669999999999</v>
      </c>
      <c r="AF544">
        <v>0</v>
      </c>
      <c r="AG544">
        <v>10</v>
      </c>
      <c r="AH544">
        <v>1.4570000000000001</v>
      </c>
      <c r="AI544">
        <v>1.4570000000000001</v>
      </c>
      <c r="AJ544">
        <v>0.2</v>
      </c>
      <c r="AK544" t="s">
        <v>776</v>
      </c>
      <c r="AL544" t="s">
        <v>1675</v>
      </c>
      <c r="AN544">
        <v>85</v>
      </c>
      <c r="AO544">
        <f>Source1718[[#This Row],[TotalFTES]]*525/Source1718[[#This Row],[TotalScheduledHours]]</f>
        <v>8.9991176470588243</v>
      </c>
    </row>
    <row r="545" spans="1:41" x14ac:dyDescent="0.25">
      <c r="A545" t="s">
        <v>1769</v>
      </c>
      <c r="B545" t="s">
        <v>32</v>
      </c>
      <c r="C545" t="s">
        <v>121</v>
      </c>
      <c r="D545" t="s">
        <v>122</v>
      </c>
      <c r="E545">
        <v>82477</v>
      </c>
      <c r="F545" t="s">
        <v>123</v>
      </c>
      <c r="G545">
        <v>1000</v>
      </c>
      <c r="H545">
        <v>1</v>
      </c>
      <c r="I545" t="s">
        <v>124</v>
      </c>
      <c r="J545" t="s">
        <v>35</v>
      </c>
      <c r="K545" t="s">
        <v>44</v>
      </c>
      <c r="L545" t="s">
        <v>36</v>
      </c>
      <c r="M545" t="s">
        <v>36</v>
      </c>
      <c r="N545" t="s">
        <v>36</v>
      </c>
      <c r="O545" t="s">
        <v>36</v>
      </c>
      <c r="Q545" t="s">
        <v>37</v>
      </c>
      <c r="R545">
        <v>1</v>
      </c>
      <c r="S545" s="1">
        <v>42966</v>
      </c>
      <c r="T545" s="1">
        <v>43091</v>
      </c>
      <c r="U545" t="s">
        <v>379</v>
      </c>
      <c r="V545" t="s">
        <v>39</v>
      </c>
      <c r="W545">
        <v>2191</v>
      </c>
      <c r="X545">
        <v>2191</v>
      </c>
      <c r="Y545">
        <v>9900</v>
      </c>
      <c r="Z545">
        <v>22.1313</v>
      </c>
      <c r="AD545">
        <v>0</v>
      </c>
      <c r="AE545">
        <v>22.1313</v>
      </c>
      <c r="AF545">
        <v>0</v>
      </c>
      <c r="AG545">
        <v>0</v>
      </c>
      <c r="AH545">
        <v>38.146000000000001</v>
      </c>
      <c r="AI545">
        <v>38.146000000000001</v>
      </c>
      <c r="AK545" t="s">
        <v>36</v>
      </c>
      <c r="AL545" t="s">
        <v>36</v>
      </c>
      <c r="AN545">
        <v>50</v>
      </c>
      <c r="AO545">
        <f>Source1718[[#This Row],[TotalFTES]]*525/Source1718[[#This Row],[TotalScheduledHours]]</f>
        <v>400.53300000000002</v>
      </c>
    </row>
    <row r="546" spans="1:41" x14ac:dyDescent="0.25">
      <c r="A546" t="s">
        <v>1769</v>
      </c>
      <c r="B546" t="s">
        <v>32</v>
      </c>
      <c r="C546" t="s">
        <v>121</v>
      </c>
      <c r="D546" t="s">
        <v>122</v>
      </c>
      <c r="E546">
        <v>82662</v>
      </c>
      <c r="F546" t="s">
        <v>123</v>
      </c>
      <c r="G546">
        <v>1000</v>
      </c>
      <c r="H546">
        <v>2</v>
      </c>
      <c r="I546" t="s">
        <v>124</v>
      </c>
      <c r="J546" t="s">
        <v>35</v>
      </c>
      <c r="K546" t="s">
        <v>44</v>
      </c>
      <c r="L546" t="s">
        <v>36</v>
      </c>
      <c r="M546" t="s">
        <v>36</v>
      </c>
      <c r="N546" t="s">
        <v>36</v>
      </c>
      <c r="O546" t="s">
        <v>36</v>
      </c>
      <c r="Q546" t="s">
        <v>37</v>
      </c>
      <c r="R546">
        <v>1</v>
      </c>
      <c r="S546" s="1">
        <v>42966</v>
      </c>
      <c r="T546" s="1">
        <v>43091</v>
      </c>
      <c r="U546" t="s">
        <v>379</v>
      </c>
      <c r="V546" t="s">
        <v>39</v>
      </c>
      <c r="W546">
        <v>0</v>
      </c>
      <c r="X546">
        <v>0</v>
      </c>
      <c r="Y546">
        <v>0</v>
      </c>
      <c r="Z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K546" t="s">
        <v>36</v>
      </c>
      <c r="AL546" t="s">
        <v>36</v>
      </c>
      <c r="AN546">
        <v>50</v>
      </c>
      <c r="AO546">
        <f>Source1718[[#This Row],[TotalFTES]]*525/Source1718[[#This Row],[TotalScheduledHours]]</f>
        <v>0</v>
      </c>
    </row>
    <row r="547" spans="1:41" x14ac:dyDescent="0.25">
      <c r="A547" t="s">
        <v>1769</v>
      </c>
      <c r="B547" t="s">
        <v>32</v>
      </c>
      <c r="C547" t="s">
        <v>121</v>
      </c>
      <c r="D547" t="s">
        <v>122</v>
      </c>
      <c r="E547">
        <v>82599</v>
      </c>
      <c r="F547" t="s">
        <v>123</v>
      </c>
      <c r="G547">
        <v>1000</v>
      </c>
      <c r="H547">
        <v>101</v>
      </c>
      <c r="I547" t="s">
        <v>124</v>
      </c>
      <c r="J547" t="s">
        <v>35</v>
      </c>
      <c r="K547" t="s">
        <v>44</v>
      </c>
      <c r="L547" t="s">
        <v>36</v>
      </c>
      <c r="M547" t="s">
        <v>36</v>
      </c>
      <c r="N547" t="s">
        <v>36</v>
      </c>
      <c r="O547" t="s">
        <v>36</v>
      </c>
      <c r="Q547" t="s">
        <v>37</v>
      </c>
      <c r="R547">
        <v>1</v>
      </c>
      <c r="S547" s="1">
        <v>42966</v>
      </c>
      <c r="T547" s="1">
        <v>43091</v>
      </c>
      <c r="U547" t="s">
        <v>379</v>
      </c>
      <c r="V547" t="s">
        <v>39</v>
      </c>
      <c r="W547">
        <v>0</v>
      </c>
      <c r="X547">
        <v>0</v>
      </c>
      <c r="Y547">
        <v>50</v>
      </c>
      <c r="Z547">
        <v>0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  <c r="AK547" t="s">
        <v>36</v>
      </c>
      <c r="AL547" t="s">
        <v>36</v>
      </c>
      <c r="AN547">
        <v>50</v>
      </c>
      <c r="AO547">
        <f>Source1718[[#This Row],[TotalFTES]]*525/Source1718[[#This Row],[TotalScheduledHours]]</f>
        <v>0</v>
      </c>
    </row>
    <row r="548" spans="1:41" x14ac:dyDescent="0.25">
      <c r="A548" t="s">
        <v>1769</v>
      </c>
      <c r="B548" t="s">
        <v>32</v>
      </c>
      <c r="C548" t="s">
        <v>125</v>
      </c>
      <c r="D548" t="s">
        <v>249</v>
      </c>
      <c r="E548">
        <v>81459</v>
      </c>
      <c r="F548" t="s">
        <v>250</v>
      </c>
      <c r="G548">
        <v>8002</v>
      </c>
      <c r="H548">
        <v>701</v>
      </c>
      <c r="I548" t="s">
        <v>251</v>
      </c>
      <c r="J548" t="s">
        <v>35</v>
      </c>
      <c r="K548" t="s">
        <v>44</v>
      </c>
      <c r="L548" t="s">
        <v>86</v>
      </c>
      <c r="M548">
        <v>1230</v>
      </c>
      <c r="N548">
        <v>1445</v>
      </c>
      <c r="O548" t="s">
        <v>64</v>
      </c>
      <c r="P548">
        <v>173</v>
      </c>
      <c r="Q548" t="s">
        <v>65</v>
      </c>
      <c r="R548">
        <v>1</v>
      </c>
      <c r="S548" s="1">
        <v>42966</v>
      </c>
      <c r="T548" s="1">
        <v>43091</v>
      </c>
      <c r="U548" t="s">
        <v>605</v>
      </c>
      <c r="V548" t="s">
        <v>39</v>
      </c>
      <c r="W548">
        <v>35</v>
      </c>
      <c r="X548">
        <v>35</v>
      </c>
      <c r="Y548">
        <v>35</v>
      </c>
      <c r="Z548">
        <v>100</v>
      </c>
      <c r="AD548">
        <v>0</v>
      </c>
      <c r="AE548">
        <v>100</v>
      </c>
      <c r="AF548">
        <v>0</v>
      </c>
      <c r="AG548">
        <v>10</v>
      </c>
      <c r="AH548">
        <v>1.0860000000000001</v>
      </c>
      <c r="AI548">
        <v>1.0860000000000001</v>
      </c>
      <c r="AJ548">
        <v>0.1</v>
      </c>
      <c r="AK548" t="s">
        <v>827</v>
      </c>
      <c r="AL548" t="s">
        <v>1228</v>
      </c>
      <c r="AN548">
        <v>40</v>
      </c>
      <c r="AO548">
        <f>Source1718[[#This Row],[TotalFTES]]*525/Source1718[[#This Row],[TotalScheduledHours]]</f>
        <v>14.253750000000002</v>
      </c>
    </row>
    <row r="549" spans="1:41" x14ac:dyDescent="0.25">
      <c r="A549" t="s">
        <v>1769</v>
      </c>
      <c r="B549" t="s">
        <v>32</v>
      </c>
      <c r="C549" t="s">
        <v>125</v>
      </c>
      <c r="D549" t="s">
        <v>249</v>
      </c>
      <c r="E549">
        <v>80713</v>
      </c>
      <c r="F549" t="s">
        <v>250</v>
      </c>
      <c r="G549">
        <v>8002</v>
      </c>
      <c r="H549">
        <v>702</v>
      </c>
      <c r="I549" t="s">
        <v>251</v>
      </c>
      <c r="J549" t="s">
        <v>35</v>
      </c>
      <c r="K549" t="s">
        <v>44</v>
      </c>
      <c r="L549" t="s">
        <v>75</v>
      </c>
      <c r="M549">
        <v>1230</v>
      </c>
      <c r="N549">
        <v>1445</v>
      </c>
      <c r="O549" t="s">
        <v>64</v>
      </c>
      <c r="P549">
        <v>173</v>
      </c>
      <c r="Q549" t="s">
        <v>65</v>
      </c>
      <c r="R549">
        <v>1</v>
      </c>
      <c r="S549" s="1">
        <v>42966</v>
      </c>
      <c r="T549" s="1">
        <v>43091</v>
      </c>
      <c r="U549" t="s">
        <v>603</v>
      </c>
      <c r="V549" t="s">
        <v>39</v>
      </c>
      <c r="W549">
        <v>37</v>
      </c>
      <c r="X549">
        <v>28</v>
      </c>
      <c r="Y549">
        <v>35</v>
      </c>
      <c r="Z549">
        <v>80</v>
      </c>
      <c r="AD549">
        <v>0</v>
      </c>
      <c r="AE549">
        <v>80</v>
      </c>
      <c r="AF549">
        <v>0</v>
      </c>
      <c r="AG549">
        <v>10</v>
      </c>
      <c r="AH549">
        <v>1.8480000000000001</v>
      </c>
      <c r="AI549">
        <v>1.8480000000000001</v>
      </c>
      <c r="AJ549">
        <v>0.1</v>
      </c>
      <c r="AK549" t="s">
        <v>827</v>
      </c>
      <c r="AL549" t="s">
        <v>1228</v>
      </c>
      <c r="AN549">
        <v>45</v>
      </c>
      <c r="AO549">
        <f>Source1718[[#This Row],[TotalFTES]]*525/Source1718[[#This Row],[TotalScheduledHours]]</f>
        <v>21.560000000000002</v>
      </c>
    </row>
    <row r="550" spans="1:41" x14ac:dyDescent="0.25">
      <c r="A550" t="s">
        <v>1769</v>
      </c>
      <c r="B550" t="s">
        <v>32</v>
      </c>
      <c r="C550" t="s">
        <v>125</v>
      </c>
      <c r="D550" t="s">
        <v>249</v>
      </c>
      <c r="E550">
        <v>82480</v>
      </c>
      <c r="F550" t="s">
        <v>250</v>
      </c>
      <c r="G550">
        <v>8003</v>
      </c>
      <c r="H550">
        <v>201</v>
      </c>
      <c r="I550" t="s">
        <v>252</v>
      </c>
      <c r="J550" t="s">
        <v>35</v>
      </c>
      <c r="K550" t="s">
        <v>44</v>
      </c>
      <c r="L550" t="s">
        <v>54</v>
      </c>
      <c r="M550">
        <v>1230</v>
      </c>
      <c r="N550">
        <v>1455</v>
      </c>
      <c r="O550" t="s">
        <v>46</v>
      </c>
      <c r="P550" t="s">
        <v>369</v>
      </c>
      <c r="Q550" t="s">
        <v>47</v>
      </c>
      <c r="R550">
        <v>1</v>
      </c>
      <c r="S550" s="1">
        <v>42966</v>
      </c>
      <c r="T550" s="1">
        <v>43091</v>
      </c>
      <c r="U550" t="s">
        <v>1229</v>
      </c>
      <c r="V550" t="s">
        <v>39</v>
      </c>
      <c r="W550">
        <v>21</v>
      </c>
      <c r="X550">
        <v>20</v>
      </c>
      <c r="Y550">
        <v>35</v>
      </c>
      <c r="Z550">
        <v>57.142899999999997</v>
      </c>
      <c r="AD550">
        <v>0</v>
      </c>
      <c r="AE550">
        <v>57.142899999999997</v>
      </c>
      <c r="AF550">
        <v>0</v>
      </c>
      <c r="AG550">
        <v>0</v>
      </c>
      <c r="AH550">
        <v>0.54500000000000004</v>
      </c>
      <c r="AI550">
        <v>0.54500000000000004</v>
      </c>
      <c r="AJ550">
        <v>0.1</v>
      </c>
      <c r="AK550" t="s">
        <v>1230</v>
      </c>
      <c r="AL550" t="s">
        <v>1231</v>
      </c>
      <c r="AN550">
        <v>43.2</v>
      </c>
      <c r="AO550">
        <f>Source1718[[#This Row],[TotalFTES]]*525/Source1718[[#This Row],[TotalScheduledHours]]</f>
        <v>6.6232638888888884</v>
      </c>
    </row>
    <row r="551" spans="1:41" x14ac:dyDescent="0.25">
      <c r="A551" t="s">
        <v>1769</v>
      </c>
      <c r="B551" t="s">
        <v>32</v>
      </c>
      <c r="C551" t="s">
        <v>125</v>
      </c>
      <c r="D551" t="s">
        <v>249</v>
      </c>
      <c r="E551">
        <v>80363</v>
      </c>
      <c r="F551" t="s">
        <v>250</v>
      </c>
      <c r="G551">
        <v>8003</v>
      </c>
      <c r="H551">
        <v>401</v>
      </c>
      <c r="I551" t="s">
        <v>252</v>
      </c>
      <c r="J551" t="s">
        <v>35</v>
      </c>
      <c r="K551" t="s">
        <v>44</v>
      </c>
      <c r="L551" t="s">
        <v>86</v>
      </c>
      <c r="M551">
        <v>1230</v>
      </c>
      <c r="N551">
        <v>1445</v>
      </c>
      <c r="O551" t="s">
        <v>55</v>
      </c>
      <c r="P551">
        <v>1303</v>
      </c>
      <c r="Q551" t="s">
        <v>56</v>
      </c>
      <c r="R551">
        <v>1</v>
      </c>
      <c r="S551" s="1">
        <v>42966</v>
      </c>
      <c r="T551" s="1">
        <v>43091</v>
      </c>
      <c r="U551" t="s">
        <v>1692</v>
      </c>
      <c r="V551" t="s">
        <v>39</v>
      </c>
      <c r="W551">
        <v>70</v>
      </c>
      <c r="X551">
        <v>61</v>
      </c>
      <c r="Y551">
        <v>35</v>
      </c>
      <c r="Z551">
        <v>174.28569999999999</v>
      </c>
      <c r="AD551">
        <v>0</v>
      </c>
      <c r="AE551">
        <v>174.28569999999999</v>
      </c>
      <c r="AF551">
        <v>0</v>
      </c>
      <c r="AG551">
        <v>10</v>
      </c>
      <c r="AH551">
        <v>1.109</v>
      </c>
      <c r="AI551">
        <v>1.109</v>
      </c>
      <c r="AJ551">
        <v>0.1</v>
      </c>
      <c r="AK551" t="s">
        <v>827</v>
      </c>
      <c r="AL551" t="s">
        <v>1233</v>
      </c>
      <c r="AN551">
        <v>40</v>
      </c>
      <c r="AO551">
        <f>Source1718[[#This Row],[TotalFTES]]*525/Source1718[[#This Row],[TotalScheduledHours]]</f>
        <v>14.555625000000001</v>
      </c>
    </row>
    <row r="552" spans="1:41" x14ac:dyDescent="0.25">
      <c r="A552" t="s">
        <v>1769</v>
      </c>
      <c r="B552" t="s">
        <v>32</v>
      </c>
      <c r="C552" t="s">
        <v>125</v>
      </c>
      <c r="D552" t="s">
        <v>249</v>
      </c>
      <c r="E552">
        <v>80364</v>
      </c>
      <c r="F552" t="s">
        <v>250</v>
      </c>
      <c r="G552">
        <v>8003</v>
      </c>
      <c r="H552">
        <v>402</v>
      </c>
      <c r="I552" t="s">
        <v>252</v>
      </c>
      <c r="J552" t="s">
        <v>35</v>
      </c>
      <c r="K552" t="s">
        <v>44</v>
      </c>
      <c r="L552" t="s">
        <v>75</v>
      </c>
      <c r="M552">
        <v>1230</v>
      </c>
      <c r="N552">
        <v>1445</v>
      </c>
      <c r="O552" t="s">
        <v>55</v>
      </c>
      <c r="P552">
        <v>1303</v>
      </c>
      <c r="Q552" t="s">
        <v>56</v>
      </c>
      <c r="R552">
        <v>1</v>
      </c>
      <c r="S552" s="1">
        <v>42966</v>
      </c>
      <c r="T552" s="1">
        <v>43091</v>
      </c>
      <c r="U552" t="s">
        <v>1693</v>
      </c>
      <c r="V552" t="s">
        <v>39</v>
      </c>
      <c r="W552">
        <v>73</v>
      </c>
      <c r="X552">
        <v>73</v>
      </c>
      <c r="Y552">
        <v>35</v>
      </c>
      <c r="Z552">
        <v>208.57140000000001</v>
      </c>
      <c r="AD552">
        <v>0</v>
      </c>
      <c r="AE552">
        <v>208.57140000000001</v>
      </c>
      <c r="AF552">
        <v>0</v>
      </c>
      <c r="AG552">
        <v>10</v>
      </c>
      <c r="AH552">
        <v>1.319</v>
      </c>
      <c r="AI552">
        <v>1.319</v>
      </c>
      <c r="AJ552">
        <v>0.1</v>
      </c>
      <c r="AK552" t="s">
        <v>827</v>
      </c>
      <c r="AL552" t="s">
        <v>1233</v>
      </c>
      <c r="AN552">
        <v>45</v>
      </c>
      <c r="AO552">
        <f>Source1718[[#This Row],[TotalFTES]]*525/Source1718[[#This Row],[TotalScheduledHours]]</f>
        <v>15.388333333333334</v>
      </c>
    </row>
    <row r="553" spans="1:41" x14ac:dyDescent="0.25">
      <c r="A553" t="s">
        <v>1769</v>
      </c>
      <c r="B553" t="s">
        <v>32</v>
      </c>
      <c r="C553" t="s">
        <v>125</v>
      </c>
      <c r="D553" t="s">
        <v>249</v>
      </c>
      <c r="E553">
        <v>82479</v>
      </c>
      <c r="F553" t="s">
        <v>250</v>
      </c>
      <c r="G553">
        <v>8003</v>
      </c>
      <c r="H553">
        <v>403</v>
      </c>
      <c r="I553" t="s">
        <v>252</v>
      </c>
      <c r="J553" t="s">
        <v>35</v>
      </c>
      <c r="K553" t="s">
        <v>44</v>
      </c>
      <c r="L553" t="s">
        <v>73</v>
      </c>
      <c r="M553">
        <v>1230</v>
      </c>
      <c r="N553">
        <v>1445</v>
      </c>
      <c r="O553" t="s">
        <v>55</v>
      </c>
      <c r="P553">
        <v>1303</v>
      </c>
      <c r="Q553" t="s">
        <v>56</v>
      </c>
      <c r="R553">
        <v>1</v>
      </c>
      <c r="S553" s="1">
        <v>42966</v>
      </c>
      <c r="T553" s="1">
        <v>43091</v>
      </c>
      <c r="U553" t="s">
        <v>604</v>
      </c>
      <c r="V553" t="s">
        <v>39</v>
      </c>
      <c r="W553">
        <v>69</v>
      </c>
      <c r="X553">
        <v>69</v>
      </c>
      <c r="Y553">
        <v>35</v>
      </c>
      <c r="Z553">
        <v>197.1429</v>
      </c>
      <c r="AD553">
        <v>0</v>
      </c>
      <c r="AE553">
        <v>197.1429</v>
      </c>
      <c r="AF553">
        <v>0</v>
      </c>
      <c r="AG553">
        <v>10</v>
      </c>
      <c r="AH553">
        <v>1.4239999999999999</v>
      </c>
      <c r="AI553">
        <v>1.4239999999999999</v>
      </c>
      <c r="AJ553">
        <v>0.1</v>
      </c>
      <c r="AK553" t="s">
        <v>827</v>
      </c>
      <c r="AL553" t="s">
        <v>1233</v>
      </c>
      <c r="AN553">
        <v>45</v>
      </c>
      <c r="AO553">
        <f>Source1718[[#This Row],[TotalFTES]]*525/Source1718[[#This Row],[TotalScheduledHours]]</f>
        <v>16.61333333333333</v>
      </c>
    </row>
    <row r="554" spans="1:41" x14ac:dyDescent="0.25">
      <c r="A554" t="s">
        <v>1769</v>
      </c>
      <c r="B554" t="s">
        <v>32</v>
      </c>
      <c r="C554" t="s">
        <v>125</v>
      </c>
      <c r="D554" t="s">
        <v>249</v>
      </c>
      <c r="E554">
        <v>82238</v>
      </c>
      <c r="F554" t="s">
        <v>250</v>
      </c>
      <c r="G554">
        <v>8003</v>
      </c>
      <c r="H554">
        <v>404</v>
      </c>
      <c r="I554" t="s">
        <v>252</v>
      </c>
      <c r="J554" t="s">
        <v>35</v>
      </c>
      <c r="K554" t="s">
        <v>44</v>
      </c>
      <c r="L554" t="s">
        <v>67</v>
      </c>
      <c r="M554">
        <v>1230</v>
      </c>
      <c r="N554">
        <v>1445</v>
      </c>
      <c r="O554" t="s">
        <v>55</v>
      </c>
      <c r="P554">
        <v>1303</v>
      </c>
      <c r="Q554" t="s">
        <v>56</v>
      </c>
      <c r="R554">
        <v>1</v>
      </c>
      <c r="S554" s="1">
        <v>42966</v>
      </c>
      <c r="T554" s="1">
        <v>43091</v>
      </c>
      <c r="U554" t="s">
        <v>604</v>
      </c>
      <c r="V554" t="s">
        <v>39</v>
      </c>
      <c r="W554">
        <v>68</v>
      </c>
      <c r="X554">
        <v>67</v>
      </c>
      <c r="Y554">
        <v>35</v>
      </c>
      <c r="Z554">
        <v>191.42859999999999</v>
      </c>
      <c r="AD554">
        <v>0</v>
      </c>
      <c r="AE554">
        <v>191.42859999999999</v>
      </c>
      <c r="AF554">
        <v>0</v>
      </c>
      <c r="AG554">
        <v>0</v>
      </c>
      <c r="AH554">
        <v>1.395</v>
      </c>
      <c r="AI554">
        <v>1.395</v>
      </c>
      <c r="AJ554">
        <v>0.1</v>
      </c>
      <c r="AK554" t="s">
        <v>827</v>
      </c>
      <c r="AL554" t="s">
        <v>1233</v>
      </c>
      <c r="AN554">
        <v>42.5</v>
      </c>
      <c r="AO554">
        <f>Source1718[[#This Row],[TotalFTES]]*525/Source1718[[#This Row],[TotalScheduledHours]]</f>
        <v>17.232352941176469</v>
      </c>
    </row>
    <row r="555" spans="1:41" x14ac:dyDescent="0.25">
      <c r="A555" t="s">
        <v>1769</v>
      </c>
      <c r="B555" t="s">
        <v>32</v>
      </c>
      <c r="C555" t="s">
        <v>125</v>
      </c>
      <c r="D555" t="s">
        <v>249</v>
      </c>
      <c r="E555">
        <v>80714</v>
      </c>
      <c r="F555" t="s">
        <v>250</v>
      </c>
      <c r="G555">
        <v>8003</v>
      </c>
      <c r="H555">
        <v>701</v>
      </c>
      <c r="I555" t="s">
        <v>252</v>
      </c>
      <c r="J555" t="s">
        <v>35</v>
      </c>
      <c r="K555" t="s">
        <v>44</v>
      </c>
      <c r="L555" t="s">
        <v>75</v>
      </c>
      <c r="M555">
        <v>900</v>
      </c>
      <c r="N555">
        <v>1115</v>
      </c>
      <c r="O555" t="s">
        <v>64</v>
      </c>
      <c r="P555">
        <v>173</v>
      </c>
      <c r="Q555" t="s">
        <v>65</v>
      </c>
      <c r="R555">
        <v>1</v>
      </c>
      <c r="S555" s="1">
        <v>42966</v>
      </c>
      <c r="T555" s="1">
        <v>43091</v>
      </c>
      <c r="U555" t="s">
        <v>603</v>
      </c>
      <c r="V555" t="s">
        <v>39</v>
      </c>
      <c r="W555">
        <v>32</v>
      </c>
      <c r="X555">
        <v>27</v>
      </c>
      <c r="Y555">
        <v>35</v>
      </c>
      <c r="Z555">
        <v>77.142899999999997</v>
      </c>
      <c r="AD555">
        <v>0</v>
      </c>
      <c r="AE555">
        <v>77.142899999999997</v>
      </c>
      <c r="AF555">
        <v>0</v>
      </c>
      <c r="AG555">
        <v>0</v>
      </c>
      <c r="AH555">
        <v>1.99</v>
      </c>
      <c r="AI555">
        <v>1.99</v>
      </c>
      <c r="AJ555">
        <v>0.1</v>
      </c>
      <c r="AK555" t="s">
        <v>790</v>
      </c>
      <c r="AL555" t="s">
        <v>1228</v>
      </c>
      <c r="AN555">
        <v>45</v>
      </c>
      <c r="AO555">
        <f>Source1718[[#This Row],[TotalFTES]]*525/Source1718[[#This Row],[TotalScheduledHours]]</f>
        <v>23.216666666666665</v>
      </c>
    </row>
    <row r="556" spans="1:41" x14ac:dyDescent="0.25">
      <c r="A556" t="s">
        <v>1769</v>
      </c>
      <c r="B556" t="s">
        <v>32</v>
      </c>
      <c r="C556" t="s">
        <v>125</v>
      </c>
      <c r="D556" t="s">
        <v>249</v>
      </c>
      <c r="E556">
        <v>82936</v>
      </c>
      <c r="F556" t="s">
        <v>250</v>
      </c>
      <c r="G556">
        <v>8003</v>
      </c>
      <c r="H556">
        <v>702</v>
      </c>
      <c r="I556" t="s">
        <v>252</v>
      </c>
      <c r="J556" t="s">
        <v>35</v>
      </c>
      <c r="K556" t="s">
        <v>44</v>
      </c>
      <c r="L556" t="s">
        <v>73</v>
      </c>
      <c r="M556">
        <v>1230</v>
      </c>
      <c r="N556">
        <v>1445</v>
      </c>
      <c r="O556" t="s">
        <v>64</v>
      </c>
      <c r="P556">
        <v>173</v>
      </c>
      <c r="Q556" t="s">
        <v>65</v>
      </c>
      <c r="R556">
        <v>1</v>
      </c>
      <c r="S556" s="1">
        <v>42966</v>
      </c>
      <c r="T556" s="1">
        <v>43091</v>
      </c>
      <c r="U556" t="s">
        <v>606</v>
      </c>
      <c r="V556" t="s">
        <v>39</v>
      </c>
      <c r="W556">
        <v>66</v>
      </c>
      <c r="X556">
        <v>46</v>
      </c>
      <c r="Y556">
        <v>35</v>
      </c>
      <c r="Z556">
        <v>131.42859999999999</v>
      </c>
      <c r="AD556">
        <v>0</v>
      </c>
      <c r="AE556">
        <v>131.42859999999999</v>
      </c>
      <c r="AF556">
        <v>0</v>
      </c>
      <c r="AG556">
        <v>0</v>
      </c>
      <c r="AH556">
        <v>2.2189999999999999</v>
      </c>
      <c r="AI556">
        <v>2.2189999999999999</v>
      </c>
      <c r="AJ556">
        <v>0.1</v>
      </c>
      <c r="AK556" t="s">
        <v>827</v>
      </c>
      <c r="AL556" t="s">
        <v>1228</v>
      </c>
      <c r="AN556">
        <v>45</v>
      </c>
      <c r="AO556">
        <f>Source1718[[#This Row],[TotalFTES]]*525/Source1718[[#This Row],[TotalScheduledHours]]</f>
        <v>25.888333333333332</v>
      </c>
    </row>
    <row r="557" spans="1:41" x14ac:dyDescent="0.25">
      <c r="A557" t="s">
        <v>1769</v>
      </c>
      <c r="B557" t="s">
        <v>32</v>
      </c>
      <c r="C557" t="s">
        <v>125</v>
      </c>
      <c r="D557" t="s">
        <v>249</v>
      </c>
      <c r="E557">
        <v>81357</v>
      </c>
      <c r="F557" t="s">
        <v>250</v>
      </c>
      <c r="G557">
        <v>8003</v>
      </c>
      <c r="H557">
        <v>703</v>
      </c>
      <c r="I557" t="s">
        <v>252</v>
      </c>
      <c r="J557" t="s">
        <v>35</v>
      </c>
      <c r="K557" t="s">
        <v>44</v>
      </c>
      <c r="L557" t="s">
        <v>67</v>
      </c>
      <c r="M557">
        <v>1230</v>
      </c>
      <c r="N557">
        <v>1445</v>
      </c>
      <c r="O557" t="s">
        <v>64</v>
      </c>
      <c r="P557">
        <v>173</v>
      </c>
      <c r="Q557" t="s">
        <v>65</v>
      </c>
      <c r="R557">
        <v>1</v>
      </c>
      <c r="S557" s="1">
        <v>42966</v>
      </c>
      <c r="T557" s="1">
        <v>43091</v>
      </c>
      <c r="U557" t="s">
        <v>606</v>
      </c>
      <c r="V557" t="s">
        <v>39</v>
      </c>
      <c r="W557">
        <v>69</v>
      </c>
      <c r="X557">
        <v>46</v>
      </c>
      <c r="Y557">
        <v>35</v>
      </c>
      <c r="Z557">
        <v>131.42859999999999</v>
      </c>
      <c r="AD557">
        <v>0</v>
      </c>
      <c r="AE557">
        <v>131.42859999999999</v>
      </c>
      <c r="AF557">
        <v>0</v>
      </c>
      <c r="AG557">
        <v>0</v>
      </c>
      <c r="AH557">
        <v>1.8480000000000001</v>
      </c>
      <c r="AI557">
        <v>1.8480000000000001</v>
      </c>
      <c r="AJ557">
        <v>0.1</v>
      </c>
      <c r="AK557" t="s">
        <v>827</v>
      </c>
      <c r="AL557" t="s">
        <v>1228</v>
      </c>
      <c r="AN557">
        <v>42.5</v>
      </c>
      <c r="AO557">
        <f>Source1718[[#This Row],[TotalFTES]]*525/Source1718[[#This Row],[TotalScheduledHours]]</f>
        <v>22.828235294117647</v>
      </c>
    </row>
    <row r="558" spans="1:41" x14ac:dyDescent="0.25">
      <c r="A558" t="s">
        <v>1769</v>
      </c>
      <c r="B558" t="s">
        <v>32</v>
      </c>
      <c r="C558" t="s">
        <v>125</v>
      </c>
      <c r="D558" t="s">
        <v>249</v>
      </c>
      <c r="E558">
        <v>80301</v>
      </c>
      <c r="F558" t="s">
        <v>250</v>
      </c>
      <c r="G558">
        <v>8100</v>
      </c>
      <c r="H558">
        <v>100</v>
      </c>
      <c r="I558" t="s">
        <v>253</v>
      </c>
      <c r="J558" t="s">
        <v>35</v>
      </c>
      <c r="K558" t="s">
        <v>44</v>
      </c>
      <c r="L558" t="s">
        <v>86</v>
      </c>
      <c r="M558">
        <v>910</v>
      </c>
      <c r="N558">
        <v>1200</v>
      </c>
      <c r="O558" t="s">
        <v>200</v>
      </c>
      <c r="P558">
        <v>151</v>
      </c>
      <c r="Q558" t="s">
        <v>37</v>
      </c>
      <c r="R558">
        <v>1</v>
      </c>
      <c r="S558" s="1">
        <v>42966</v>
      </c>
      <c r="T558" s="1">
        <v>43091</v>
      </c>
      <c r="U558" t="s">
        <v>607</v>
      </c>
      <c r="V558" t="s">
        <v>39</v>
      </c>
      <c r="W558">
        <v>104</v>
      </c>
      <c r="X558">
        <v>73</v>
      </c>
      <c r="Y558">
        <v>45</v>
      </c>
      <c r="Z558">
        <v>162.22219999999999</v>
      </c>
      <c r="AD558">
        <v>0</v>
      </c>
      <c r="AE558">
        <v>162.22219999999999</v>
      </c>
      <c r="AF558">
        <v>0</v>
      </c>
      <c r="AG558">
        <v>0</v>
      </c>
      <c r="AH558">
        <v>1.9370000000000001</v>
      </c>
      <c r="AI558">
        <v>1.9370000000000001</v>
      </c>
      <c r="AJ558">
        <v>0.1234</v>
      </c>
      <c r="AK558" t="s">
        <v>1234</v>
      </c>
      <c r="AL558" t="s">
        <v>1235</v>
      </c>
      <c r="AN558">
        <v>48</v>
      </c>
      <c r="AO558">
        <f>Source1718[[#This Row],[TotalFTES]]*525/Source1718[[#This Row],[TotalScheduledHours]]</f>
        <v>21.185937500000001</v>
      </c>
    </row>
    <row r="559" spans="1:41" x14ac:dyDescent="0.25">
      <c r="A559" t="s">
        <v>1769</v>
      </c>
      <c r="B559" t="s">
        <v>32</v>
      </c>
      <c r="C559" t="s">
        <v>125</v>
      </c>
      <c r="D559" t="s">
        <v>249</v>
      </c>
      <c r="E559">
        <v>80312</v>
      </c>
      <c r="F559" t="s">
        <v>250</v>
      </c>
      <c r="G559">
        <v>8100</v>
      </c>
      <c r="H559">
        <v>101</v>
      </c>
      <c r="I559" t="s">
        <v>253</v>
      </c>
      <c r="J559" t="s">
        <v>35</v>
      </c>
      <c r="K559" t="s">
        <v>44</v>
      </c>
      <c r="L559" t="s">
        <v>75</v>
      </c>
      <c r="M559">
        <v>910</v>
      </c>
      <c r="N559">
        <v>1200</v>
      </c>
      <c r="O559" t="s">
        <v>200</v>
      </c>
      <c r="P559">
        <v>151</v>
      </c>
      <c r="Q559" t="s">
        <v>37</v>
      </c>
      <c r="R559">
        <v>1</v>
      </c>
      <c r="S559" s="1">
        <v>42966</v>
      </c>
      <c r="T559" s="1">
        <v>43091</v>
      </c>
      <c r="U559" t="s">
        <v>607</v>
      </c>
      <c r="V559" t="s">
        <v>39</v>
      </c>
      <c r="W559">
        <v>105</v>
      </c>
      <c r="X559">
        <v>74</v>
      </c>
      <c r="Y559">
        <v>45</v>
      </c>
      <c r="Z559">
        <v>164.4444</v>
      </c>
      <c r="AD559">
        <v>0</v>
      </c>
      <c r="AE559">
        <v>164.4444</v>
      </c>
      <c r="AF559">
        <v>0</v>
      </c>
      <c r="AG559">
        <v>0</v>
      </c>
      <c r="AH559">
        <v>1.754</v>
      </c>
      <c r="AI559">
        <v>1.754</v>
      </c>
      <c r="AJ559">
        <v>0.1234</v>
      </c>
      <c r="AK559" t="s">
        <v>1234</v>
      </c>
      <c r="AL559" t="s">
        <v>1235</v>
      </c>
      <c r="AN559">
        <v>54</v>
      </c>
      <c r="AO559">
        <f>Source1718[[#This Row],[TotalFTES]]*525/Source1718[[#This Row],[TotalScheduledHours]]</f>
        <v>17.052777777777777</v>
      </c>
    </row>
    <row r="560" spans="1:41" x14ac:dyDescent="0.25">
      <c r="A560" t="s">
        <v>1769</v>
      </c>
      <c r="B560" t="s">
        <v>32</v>
      </c>
      <c r="C560" t="s">
        <v>125</v>
      </c>
      <c r="D560" t="s">
        <v>249</v>
      </c>
      <c r="E560">
        <v>80317</v>
      </c>
      <c r="F560" t="s">
        <v>250</v>
      </c>
      <c r="G560">
        <v>8100</v>
      </c>
      <c r="H560">
        <v>102</v>
      </c>
      <c r="I560" t="s">
        <v>253</v>
      </c>
      <c r="J560" t="s">
        <v>35</v>
      </c>
      <c r="K560" t="s">
        <v>44</v>
      </c>
      <c r="L560" t="s">
        <v>73</v>
      </c>
      <c r="M560">
        <v>910</v>
      </c>
      <c r="N560">
        <v>1200</v>
      </c>
      <c r="O560" t="s">
        <v>200</v>
      </c>
      <c r="P560">
        <v>151</v>
      </c>
      <c r="Q560" t="s">
        <v>37</v>
      </c>
      <c r="R560">
        <v>1</v>
      </c>
      <c r="S560" s="1">
        <v>42966</v>
      </c>
      <c r="T560" s="1">
        <v>43091</v>
      </c>
      <c r="U560" t="s">
        <v>607</v>
      </c>
      <c r="V560" t="s">
        <v>39</v>
      </c>
      <c r="W560">
        <v>103</v>
      </c>
      <c r="X560">
        <v>76</v>
      </c>
      <c r="Y560">
        <v>45</v>
      </c>
      <c r="Z560">
        <v>168.88890000000001</v>
      </c>
      <c r="AD560">
        <v>0</v>
      </c>
      <c r="AE560">
        <v>168.88890000000001</v>
      </c>
      <c r="AF560">
        <v>0</v>
      </c>
      <c r="AG560">
        <v>0</v>
      </c>
      <c r="AH560">
        <v>1.8859999999999999</v>
      </c>
      <c r="AI560">
        <v>1.8859999999999999</v>
      </c>
      <c r="AJ560">
        <v>0.1234</v>
      </c>
      <c r="AK560" t="s">
        <v>1234</v>
      </c>
      <c r="AL560" t="s">
        <v>1235</v>
      </c>
      <c r="AN560">
        <v>54</v>
      </c>
      <c r="AO560">
        <f>Source1718[[#This Row],[TotalFTES]]*525/Source1718[[#This Row],[TotalScheduledHours]]</f>
        <v>18.336111111111112</v>
      </c>
    </row>
    <row r="561" spans="1:41" x14ac:dyDescent="0.25">
      <c r="A561" t="s">
        <v>1769</v>
      </c>
      <c r="B561" t="s">
        <v>32</v>
      </c>
      <c r="C561" t="s">
        <v>125</v>
      </c>
      <c r="D561" t="s">
        <v>249</v>
      </c>
      <c r="E561">
        <v>80308</v>
      </c>
      <c r="F561" t="s">
        <v>250</v>
      </c>
      <c r="G561">
        <v>8100</v>
      </c>
      <c r="H561">
        <v>103</v>
      </c>
      <c r="I561" t="s">
        <v>253</v>
      </c>
      <c r="J561" t="s">
        <v>35</v>
      </c>
      <c r="K561" t="s">
        <v>44</v>
      </c>
      <c r="L561" t="s">
        <v>67</v>
      </c>
      <c r="M561">
        <v>910</v>
      </c>
      <c r="N561">
        <v>1200</v>
      </c>
      <c r="O561" t="s">
        <v>200</v>
      </c>
      <c r="P561">
        <v>151</v>
      </c>
      <c r="Q561" t="s">
        <v>37</v>
      </c>
      <c r="R561">
        <v>1</v>
      </c>
      <c r="S561" s="1">
        <v>42966</v>
      </c>
      <c r="T561" s="1">
        <v>43091</v>
      </c>
      <c r="U561" t="s">
        <v>607</v>
      </c>
      <c r="V561" t="s">
        <v>39</v>
      </c>
      <c r="W561">
        <v>104</v>
      </c>
      <c r="X561">
        <v>75</v>
      </c>
      <c r="Y561">
        <v>45</v>
      </c>
      <c r="Z561">
        <v>166.66669999999999</v>
      </c>
      <c r="AD561">
        <v>0</v>
      </c>
      <c r="AE561">
        <v>166.66669999999999</v>
      </c>
      <c r="AF561">
        <v>0</v>
      </c>
      <c r="AG561">
        <v>0</v>
      </c>
      <c r="AH561">
        <v>1.64</v>
      </c>
      <c r="AI561">
        <v>1.64</v>
      </c>
      <c r="AJ561">
        <v>0.1234</v>
      </c>
      <c r="AK561" t="s">
        <v>1234</v>
      </c>
      <c r="AL561" t="s">
        <v>1235</v>
      </c>
      <c r="AN561">
        <v>51</v>
      </c>
      <c r="AO561">
        <f>Source1718[[#This Row],[TotalFTES]]*525/Source1718[[#This Row],[TotalScheduledHours]]</f>
        <v>16.882352941176471</v>
      </c>
    </row>
    <row r="562" spans="1:41" x14ac:dyDescent="0.25">
      <c r="A562" t="s">
        <v>1769</v>
      </c>
      <c r="B562" t="s">
        <v>32</v>
      </c>
      <c r="C562" t="s">
        <v>125</v>
      </c>
      <c r="D562" t="s">
        <v>249</v>
      </c>
      <c r="E562">
        <v>80362</v>
      </c>
      <c r="F562" t="s">
        <v>250</v>
      </c>
      <c r="G562">
        <v>8100</v>
      </c>
      <c r="H562">
        <v>104</v>
      </c>
      <c r="I562" t="s">
        <v>253</v>
      </c>
      <c r="J562" t="s">
        <v>35</v>
      </c>
      <c r="K562" t="s">
        <v>44</v>
      </c>
      <c r="L562" t="s">
        <v>54</v>
      </c>
      <c r="M562">
        <v>910</v>
      </c>
      <c r="N562">
        <v>1220</v>
      </c>
      <c r="O562" t="s">
        <v>200</v>
      </c>
      <c r="P562">
        <v>151</v>
      </c>
      <c r="Q562" t="s">
        <v>37</v>
      </c>
      <c r="R562">
        <v>1</v>
      </c>
      <c r="S562" s="1">
        <v>42966</v>
      </c>
      <c r="T562" s="1">
        <v>43091</v>
      </c>
      <c r="U562" t="s">
        <v>607</v>
      </c>
      <c r="V562" t="s">
        <v>39</v>
      </c>
      <c r="W562">
        <v>104</v>
      </c>
      <c r="X562">
        <v>79</v>
      </c>
      <c r="Y562">
        <v>45</v>
      </c>
      <c r="Z562">
        <v>175.5556</v>
      </c>
      <c r="AD562">
        <v>0</v>
      </c>
      <c r="AE562">
        <v>175.5556</v>
      </c>
      <c r="AF562">
        <v>0</v>
      </c>
      <c r="AG562">
        <v>0</v>
      </c>
      <c r="AH562">
        <v>1.84</v>
      </c>
      <c r="AI562">
        <v>1.84</v>
      </c>
      <c r="AJ562">
        <v>0.1234</v>
      </c>
      <c r="AK562" t="s">
        <v>1694</v>
      </c>
      <c r="AL562" t="s">
        <v>1235</v>
      </c>
      <c r="AN562">
        <v>54.4</v>
      </c>
      <c r="AO562">
        <f>Source1718[[#This Row],[TotalFTES]]*525/Source1718[[#This Row],[TotalScheduledHours]]</f>
        <v>17.757352941176471</v>
      </c>
    </row>
    <row r="563" spans="1:41" x14ac:dyDescent="0.25">
      <c r="A563" t="s">
        <v>1769</v>
      </c>
      <c r="B563" t="s">
        <v>32</v>
      </c>
      <c r="C563" t="s">
        <v>125</v>
      </c>
      <c r="D563" t="s">
        <v>249</v>
      </c>
      <c r="E563">
        <v>81194</v>
      </c>
      <c r="F563" t="s">
        <v>250</v>
      </c>
      <c r="G563">
        <v>8100</v>
      </c>
      <c r="H563">
        <v>105</v>
      </c>
      <c r="I563" t="s">
        <v>253</v>
      </c>
      <c r="J563" t="s">
        <v>35</v>
      </c>
      <c r="K563" t="s">
        <v>44</v>
      </c>
      <c r="L563" t="s">
        <v>86</v>
      </c>
      <c r="M563">
        <v>910</v>
      </c>
      <c r="N563">
        <v>1200</v>
      </c>
      <c r="O563" t="s">
        <v>200</v>
      </c>
      <c r="P563">
        <v>161</v>
      </c>
      <c r="Q563" t="s">
        <v>37</v>
      </c>
      <c r="R563">
        <v>1</v>
      </c>
      <c r="S563" s="1">
        <v>42966</v>
      </c>
      <c r="T563" s="1">
        <v>43091</v>
      </c>
      <c r="U563" t="s">
        <v>608</v>
      </c>
      <c r="V563" t="s">
        <v>39</v>
      </c>
      <c r="W563">
        <v>83</v>
      </c>
      <c r="X563">
        <v>71</v>
      </c>
      <c r="Y563">
        <v>45</v>
      </c>
      <c r="Z563">
        <v>157.77780000000001</v>
      </c>
      <c r="AD563">
        <v>0</v>
      </c>
      <c r="AE563">
        <v>157.77780000000001</v>
      </c>
      <c r="AF563">
        <v>0</v>
      </c>
      <c r="AG563">
        <v>0</v>
      </c>
      <c r="AH563">
        <v>1.629</v>
      </c>
      <c r="AI563">
        <v>1.629</v>
      </c>
      <c r="AJ563">
        <v>0.1234</v>
      </c>
      <c r="AK563" t="s">
        <v>1234</v>
      </c>
      <c r="AL563" t="s">
        <v>1236</v>
      </c>
      <c r="AN563">
        <v>48</v>
      </c>
      <c r="AO563">
        <f>Source1718[[#This Row],[TotalFTES]]*525/Source1718[[#This Row],[TotalScheduledHours]]</f>
        <v>17.817187499999999</v>
      </c>
    </row>
    <row r="564" spans="1:41" x14ac:dyDescent="0.25">
      <c r="A564" t="s">
        <v>1769</v>
      </c>
      <c r="B564" t="s">
        <v>32</v>
      </c>
      <c r="C564" t="s">
        <v>125</v>
      </c>
      <c r="D564" t="s">
        <v>249</v>
      </c>
      <c r="E564">
        <v>80307</v>
      </c>
      <c r="F564" t="s">
        <v>250</v>
      </c>
      <c r="G564">
        <v>8100</v>
      </c>
      <c r="H564">
        <v>106</v>
      </c>
      <c r="I564" t="s">
        <v>253</v>
      </c>
      <c r="J564" t="s">
        <v>35</v>
      </c>
      <c r="K564" t="s">
        <v>44</v>
      </c>
      <c r="L564" t="s">
        <v>75</v>
      </c>
      <c r="M564">
        <v>910</v>
      </c>
      <c r="N564">
        <v>1200</v>
      </c>
      <c r="O564" t="s">
        <v>200</v>
      </c>
      <c r="P564">
        <v>161</v>
      </c>
      <c r="Q564" t="s">
        <v>37</v>
      </c>
      <c r="R564">
        <v>1</v>
      </c>
      <c r="S564" s="1">
        <v>42966</v>
      </c>
      <c r="T564" s="1">
        <v>43091</v>
      </c>
      <c r="U564" t="s">
        <v>608</v>
      </c>
      <c r="V564" t="s">
        <v>39</v>
      </c>
      <c r="W564">
        <v>87</v>
      </c>
      <c r="X564">
        <v>77</v>
      </c>
      <c r="Y564">
        <v>45</v>
      </c>
      <c r="Z564">
        <v>171.11109999999999</v>
      </c>
      <c r="AD564">
        <v>0</v>
      </c>
      <c r="AE564">
        <v>171.11109999999999</v>
      </c>
      <c r="AF564">
        <v>0</v>
      </c>
      <c r="AG564">
        <v>0</v>
      </c>
      <c r="AH564">
        <v>1.9430000000000001</v>
      </c>
      <c r="AI564">
        <v>1.9430000000000001</v>
      </c>
      <c r="AJ564">
        <v>0.1234</v>
      </c>
      <c r="AK564" t="s">
        <v>1234</v>
      </c>
      <c r="AL564" t="s">
        <v>1236</v>
      </c>
      <c r="AN564">
        <v>54</v>
      </c>
      <c r="AO564">
        <f>Source1718[[#This Row],[TotalFTES]]*525/Source1718[[#This Row],[TotalScheduledHours]]</f>
        <v>18.890277777777779</v>
      </c>
    </row>
    <row r="565" spans="1:41" x14ac:dyDescent="0.25">
      <c r="A565" t="s">
        <v>1769</v>
      </c>
      <c r="B565" t="s">
        <v>32</v>
      </c>
      <c r="C565" t="s">
        <v>125</v>
      </c>
      <c r="D565" t="s">
        <v>249</v>
      </c>
      <c r="E565">
        <v>80313</v>
      </c>
      <c r="F565" t="s">
        <v>250</v>
      </c>
      <c r="G565">
        <v>8100</v>
      </c>
      <c r="H565">
        <v>107</v>
      </c>
      <c r="I565" t="s">
        <v>253</v>
      </c>
      <c r="J565" t="s">
        <v>35</v>
      </c>
      <c r="K565" t="s">
        <v>44</v>
      </c>
      <c r="L565" t="s">
        <v>73</v>
      </c>
      <c r="M565">
        <v>910</v>
      </c>
      <c r="N565">
        <v>1200</v>
      </c>
      <c r="O565" t="s">
        <v>200</v>
      </c>
      <c r="P565">
        <v>161</v>
      </c>
      <c r="Q565" t="s">
        <v>37</v>
      </c>
      <c r="R565">
        <v>1</v>
      </c>
      <c r="S565" s="1">
        <v>42966</v>
      </c>
      <c r="T565" s="1">
        <v>43091</v>
      </c>
      <c r="U565" t="s">
        <v>608</v>
      </c>
      <c r="V565" t="s">
        <v>39</v>
      </c>
      <c r="W565">
        <v>83</v>
      </c>
      <c r="X565">
        <v>70</v>
      </c>
      <c r="Y565">
        <v>45</v>
      </c>
      <c r="Z565">
        <v>155.5556</v>
      </c>
      <c r="AD565">
        <v>0</v>
      </c>
      <c r="AE565">
        <v>155.5556</v>
      </c>
      <c r="AF565">
        <v>0</v>
      </c>
      <c r="AG565">
        <v>0</v>
      </c>
      <c r="AH565">
        <v>1.526</v>
      </c>
      <c r="AI565">
        <v>1.526</v>
      </c>
      <c r="AJ565">
        <v>0.1234</v>
      </c>
      <c r="AK565" t="s">
        <v>1234</v>
      </c>
      <c r="AL565" t="s">
        <v>1236</v>
      </c>
      <c r="AN565">
        <v>54</v>
      </c>
      <c r="AO565">
        <f>Source1718[[#This Row],[TotalFTES]]*525/Source1718[[#This Row],[TotalScheduledHours]]</f>
        <v>14.83611111111111</v>
      </c>
    </row>
    <row r="566" spans="1:41" x14ac:dyDescent="0.25">
      <c r="A566" t="s">
        <v>1769</v>
      </c>
      <c r="B566" t="s">
        <v>32</v>
      </c>
      <c r="C566" t="s">
        <v>125</v>
      </c>
      <c r="D566" t="s">
        <v>249</v>
      </c>
      <c r="E566">
        <v>80899</v>
      </c>
      <c r="F566" t="s">
        <v>250</v>
      </c>
      <c r="G566">
        <v>8100</v>
      </c>
      <c r="H566">
        <v>108</v>
      </c>
      <c r="I566" t="s">
        <v>253</v>
      </c>
      <c r="J566" t="s">
        <v>35</v>
      </c>
      <c r="K566" t="s">
        <v>44</v>
      </c>
      <c r="L566" t="s">
        <v>67</v>
      </c>
      <c r="M566">
        <v>910</v>
      </c>
      <c r="N566">
        <v>1200</v>
      </c>
      <c r="O566" t="s">
        <v>200</v>
      </c>
      <c r="P566">
        <v>161</v>
      </c>
      <c r="Q566" t="s">
        <v>37</v>
      </c>
      <c r="R566">
        <v>1</v>
      </c>
      <c r="S566" s="1">
        <v>42966</v>
      </c>
      <c r="T566" s="1">
        <v>43091</v>
      </c>
      <c r="U566" t="s">
        <v>608</v>
      </c>
      <c r="V566" t="s">
        <v>39</v>
      </c>
      <c r="W566">
        <v>84</v>
      </c>
      <c r="X566">
        <v>74</v>
      </c>
      <c r="Y566">
        <v>45</v>
      </c>
      <c r="Z566">
        <v>164.4444</v>
      </c>
      <c r="AD566">
        <v>0</v>
      </c>
      <c r="AE566">
        <v>164.4444</v>
      </c>
      <c r="AF566">
        <v>0</v>
      </c>
      <c r="AG566">
        <v>0</v>
      </c>
      <c r="AH566">
        <v>1.657</v>
      </c>
      <c r="AI566">
        <v>1.657</v>
      </c>
      <c r="AJ566">
        <v>0.1234</v>
      </c>
      <c r="AK566" t="s">
        <v>1234</v>
      </c>
      <c r="AL566" t="s">
        <v>1236</v>
      </c>
      <c r="AN566">
        <v>51</v>
      </c>
      <c r="AO566">
        <f>Source1718[[#This Row],[TotalFTES]]*525/Source1718[[#This Row],[TotalScheduledHours]]</f>
        <v>17.057352941176472</v>
      </c>
    </row>
    <row r="567" spans="1:41" x14ac:dyDescent="0.25">
      <c r="A567" t="s">
        <v>1769</v>
      </c>
      <c r="B567" t="s">
        <v>32</v>
      </c>
      <c r="C567" t="s">
        <v>125</v>
      </c>
      <c r="D567" t="s">
        <v>249</v>
      </c>
      <c r="E567">
        <v>80315</v>
      </c>
      <c r="F567" t="s">
        <v>250</v>
      </c>
      <c r="G567">
        <v>8100</v>
      </c>
      <c r="H567">
        <v>109</v>
      </c>
      <c r="I567" t="s">
        <v>253</v>
      </c>
      <c r="J567" t="s">
        <v>35</v>
      </c>
      <c r="K567" t="s">
        <v>44</v>
      </c>
      <c r="L567" t="s">
        <v>54</v>
      </c>
      <c r="M567">
        <v>910</v>
      </c>
      <c r="N567">
        <v>1220</v>
      </c>
      <c r="O567" t="s">
        <v>200</v>
      </c>
      <c r="P567">
        <v>161</v>
      </c>
      <c r="Q567" t="s">
        <v>37</v>
      </c>
      <c r="R567">
        <v>1</v>
      </c>
      <c r="S567" s="1">
        <v>42966</v>
      </c>
      <c r="T567" s="1">
        <v>43091</v>
      </c>
      <c r="U567" t="s">
        <v>608</v>
      </c>
      <c r="V567" t="s">
        <v>39</v>
      </c>
      <c r="W567">
        <v>83</v>
      </c>
      <c r="X567">
        <v>72</v>
      </c>
      <c r="Y567">
        <v>45</v>
      </c>
      <c r="Z567">
        <v>160</v>
      </c>
      <c r="AD567">
        <v>0</v>
      </c>
      <c r="AE567">
        <v>160</v>
      </c>
      <c r="AF567">
        <v>0</v>
      </c>
      <c r="AG567">
        <v>0</v>
      </c>
      <c r="AH567">
        <v>1.389</v>
      </c>
      <c r="AI567">
        <v>1.389</v>
      </c>
      <c r="AJ567">
        <v>0.1234</v>
      </c>
      <c r="AK567" t="s">
        <v>1694</v>
      </c>
      <c r="AL567" t="s">
        <v>1236</v>
      </c>
      <c r="AN567">
        <v>54.4</v>
      </c>
      <c r="AO567">
        <f>Source1718[[#This Row],[TotalFTES]]*525/Source1718[[#This Row],[TotalScheduledHours]]</f>
        <v>13.404871323529413</v>
      </c>
    </row>
    <row r="568" spans="1:41" x14ac:dyDescent="0.25">
      <c r="A568" t="s">
        <v>1769</v>
      </c>
      <c r="B568" t="s">
        <v>32</v>
      </c>
      <c r="C568" t="s">
        <v>125</v>
      </c>
      <c r="D568" t="s">
        <v>249</v>
      </c>
      <c r="E568">
        <v>80675</v>
      </c>
      <c r="F568" t="s">
        <v>250</v>
      </c>
      <c r="G568">
        <v>8100</v>
      </c>
      <c r="H568">
        <v>110</v>
      </c>
      <c r="I568" t="s">
        <v>253</v>
      </c>
      <c r="J568" t="s">
        <v>35</v>
      </c>
      <c r="K568" t="s">
        <v>44</v>
      </c>
      <c r="L568" t="s">
        <v>86</v>
      </c>
      <c r="M568">
        <v>1240</v>
      </c>
      <c r="N568">
        <v>1530</v>
      </c>
      <c r="O568" t="s">
        <v>200</v>
      </c>
      <c r="P568">
        <v>161</v>
      </c>
      <c r="Q568" t="s">
        <v>37</v>
      </c>
      <c r="R568">
        <v>1</v>
      </c>
      <c r="S568" s="1">
        <v>42966</v>
      </c>
      <c r="T568" s="1">
        <v>43091</v>
      </c>
      <c r="U568" t="s">
        <v>612</v>
      </c>
      <c r="V568" t="s">
        <v>39</v>
      </c>
      <c r="W568">
        <v>107</v>
      </c>
      <c r="X568">
        <v>103</v>
      </c>
      <c r="Y568">
        <v>45</v>
      </c>
      <c r="Z568">
        <v>228.88890000000001</v>
      </c>
      <c r="AD568">
        <v>0</v>
      </c>
      <c r="AE568">
        <v>228.88890000000001</v>
      </c>
      <c r="AF568">
        <v>0</v>
      </c>
      <c r="AG568">
        <v>0</v>
      </c>
      <c r="AH568">
        <v>1.897</v>
      </c>
      <c r="AI568">
        <v>1.897</v>
      </c>
      <c r="AJ568">
        <v>0.1234</v>
      </c>
      <c r="AK568" t="s">
        <v>1237</v>
      </c>
      <c r="AL568" t="s">
        <v>1236</v>
      </c>
      <c r="AN568">
        <v>48</v>
      </c>
      <c r="AO568">
        <f>Source1718[[#This Row],[TotalFTES]]*525/Source1718[[#This Row],[TotalScheduledHours]]</f>
        <v>20.748437499999998</v>
      </c>
    </row>
    <row r="569" spans="1:41" x14ac:dyDescent="0.25">
      <c r="A569" t="s">
        <v>1769</v>
      </c>
      <c r="B569" t="s">
        <v>32</v>
      </c>
      <c r="C569" t="s">
        <v>125</v>
      </c>
      <c r="D569" t="s">
        <v>249</v>
      </c>
      <c r="E569">
        <v>80897</v>
      </c>
      <c r="F569" t="s">
        <v>250</v>
      </c>
      <c r="G569">
        <v>8100</v>
      </c>
      <c r="H569">
        <v>111</v>
      </c>
      <c r="I569" t="s">
        <v>253</v>
      </c>
      <c r="J569" t="s">
        <v>35</v>
      </c>
      <c r="K569" t="s">
        <v>44</v>
      </c>
      <c r="L569" t="s">
        <v>75</v>
      </c>
      <c r="M569">
        <v>1240</v>
      </c>
      <c r="N569">
        <v>1530</v>
      </c>
      <c r="O569" t="s">
        <v>200</v>
      </c>
      <c r="P569">
        <v>151</v>
      </c>
      <c r="Q569" t="s">
        <v>37</v>
      </c>
      <c r="R569">
        <v>1</v>
      </c>
      <c r="S569" s="1">
        <v>42966</v>
      </c>
      <c r="T569" s="1">
        <v>43091</v>
      </c>
      <c r="U569" t="s">
        <v>1232</v>
      </c>
      <c r="V569" t="s">
        <v>39</v>
      </c>
      <c r="W569">
        <v>123</v>
      </c>
      <c r="X569">
        <v>99</v>
      </c>
      <c r="Y569">
        <v>45</v>
      </c>
      <c r="Z569">
        <v>220</v>
      </c>
      <c r="AD569">
        <v>0</v>
      </c>
      <c r="AE569">
        <v>220</v>
      </c>
      <c r="AF569">
        <v>0</v>
      </c>
      <c r="AG569">
        <v>0</v>
      </c>
      <c r="AH569">
        <v>1.56</v>
      </c>
      <c r="AI569">
        <v>1.56</v>
      </c>
      <c r="AJ569">
        <v>0.1234</v>
      </c>
      <c r="AK569" t="s">
        <v>1237</v>
      </c>
      <c r="AL569" t="s">
        <v>1235</v>
      </c>
      <c r="AN569">
        <v>54</v>
      </c>
      <c r="AO569">
        <f>Source1718[[#This Row],[TotalFTES]]*525/Source1718[[#This Row],[TotalScheduledHours]]</f>
        <v>15.166666666666666</v>
      </c>
    </row>
    <row r="570" spans="1:41" x14ac:dyDescent="0.25">
      <c r="A570" t="s">
        <v>1769</v>
      </c>
      <c r="B570" t="s">
        <v>32</v>
      </c>
      <c r="C570" t="s">
        <v>125</v>
      </c>
      <c r="D570" t="s">
        <v>249</v>
      </c>
      <c r="E570">
        <v>81696</v>
      </c>
      <c r="F570" t="s">
        <v>250</v>
      </c>
      <c r="G570">
        <v>8100</v>
      </c>
      <c r="H570">
        <v>112</v>
      </c>
      <c r="I570" t="s">
        <v>253</v>
      </c>
      <c r="J570" t="s">
        <v>35</v>
      </c>
      <c r="K570" t="s">
        <v>44</v>
      </c>
      <c r="L570" t="s">
        <v>73</v>
      </c>
      <c r="M570">
        <v>1240</v>
      </c>
      <c r="N570">
        <v>1530</v>
      </c>
      <c r="O570" t="s">
        <v>200</v>
      </c>
      <c r="P570">
        <v>161</v>
      </c>
      <c r="Q570" t="s">
        <v>37</v>
      </c>
      <c r="R570">
        <v>1</v>
      </c>
      <c r="S570" s="1">
        <v>42966</v>
      </c>
      <c r="T570" s="1">
        <v>43091</v>
      </c>
      <c r="U570" t="s">
        <v>612</v>
      </c>
      <c r="V570" t="s">
        <v>39</v>
      </c>
      <c r="W570">
        <v>108</v>
      </c>
      <c r="X570">
        <v>103</v>
      </c>
      <c r="Y570">
        <v>45</v>
      </c>
      <c r="Z570">
        <v>228.88890000000001</v>
      </c>
      <c r="AD570">
        <v>0</v>
      </c>
      <c r="AE570">
        <v>228.88890000000001</v>
      </c>
      <c r="AF570">
        <v>0</v>
      </c>
      <c r="AG570">
        <v>0</v>
      </c>
      <c r="AH570">
        <v>1.9890000000000001</v>
      </c>
      <c r="AI570">
        <v>1.9890000000000001</v>
      </c>
      <c r="AJ570">
        <v>0.1234</v>
      </c>
      <c r="AK570" t="s">
        <v>1237</v>
      </c>
      <c r="AL570" t="s">
        <v>1236</v>
      </c>
      <c r="AN570">
        <v>54</v>
      </c>
      <c r="AO570">
        <f>Source1718[[#This Row],[TotalFTES]]*525/Source1718[[#This Row],[TotalScheduledHours]]</f>
        <v>19.337500000000002</v>
      </c>
    </row>
    <row r="571" spans="1:41" x14ac:dyDescent="0.25">
      <c r="A571" t="s">
        <v>1769</v>
      </c>
      <c r="B571" t="s">
        <v>32</v>
      </c>
      <c r="C571" t="s">
        <v>125</v>
      </c>
      <c r="D571" t="s">
        <v>249</v>
      </c>
      <c r="E571">
        <v>81695</v>
      </c>
      <c r="F571" t="s">
        <v>250</v>
      </c>
      <c r="G571">
        <v>8100</v>
      </c>
      <c r="H571">
        <v>113</v>
      </c>
      <c r="I571" t="s">
        <v>253</v>
      </c>
      <c r="J571" t="s">
        <v>35</v>
      </c>
      <c r="K571" t="s">
        <v>44</v>
      </c>
      <c r="L571" t="s">
        <v>67</v>
      </c>
      <c r="M571">
        <v>1240</v>
      </c>
      <c r="N571">
        <v>1530</v>
      </c>
      <c r="O571" t="s">
        <v>200</v>
      </c>
      <c r="P571">
        <v>151</v>
      </c>
      <c r="Q571" t="s">
        <v>37</v>
      </c>
      <c r="R571">
        <v>1</v>
      </c>
      <c r="S571" s="1">
        <v>42966</v>
      </c>
      <c r="T571" s="1">
        <v>43091</v>
      </c>
      <c r="U571" t="s">
        <v>1692</v>
      </c>
      <c r="V571" t="s">
        <v>39</v>
      </c>
      <c r="W571">
        <v>119</v>
      </c>
      <c r="X571">
        <v>88</v>
      </c>
      <c r="Y571">
        <v>45</v>
      </c>
      <c r="Z571">
        <v>195.5556</v>
      </c>
      <c r="AD571">
        <v>0</v>
      </c>
      <c r="AE571">
        <v>195.5556</v>
      </c>
      <c r="AF571">
        <v>0</v>
      </c>
      <c r="AG571">
        <v>0</v>
      </c>
      <c r="AH571">
        <v>1.196</v>
      </c>
      <c r="AI571">
        <v>1.196</v>
      </c>
      <c r="AJ571">
        <v>0.1234</v>
      </c>
      <c r="AK571" t="s">
        <v>1237</v>
      </c>
      <c r="AL571" t="s">
        <v>1235</v>
      </c>
      <c r="AN571">
        <v>51</v>
      </c>
      <c r="AO571">
        <f>Source1718[[#This Row],[TotalFTES]]*525/Source1718[[#This Row],[TotalScheduledHours]]</f>
        <v>12.311764705882352</v>
      </c>
    </row>
    <row r="572" spans="1:41" x14ac:dyDescent="0.25">
      <c r="A572" t="s">
        <v>1769</v>
      </c>
      <c r="B572" t="s">
        <v>32</v>
      </c>
      <c r="C572" t="s">
        <v>125</v>
      </c>
      <c r="D572" t="s">
        <v>249</v>
      </c>
      <c r="E572">
        <v>82937</v>
      </c>
      <c r="F572" t="s">
        <v>250</v>
      </c>
      <c r="G572">
        <v>8100</v>
      </c>
      <c r="H572">
        <v>114</v>
      </c>
      <c r="I572" t="s">
        <v>253</v>
      </c>
      <c r="J572" t="s">
        <v>35</v>
      </c>
      <c r="K572" t="s">
        <v>44</v>
      </c>
      <c r="L572" t="s">
        <v>54</v>
      </c>
      <c r="M572">
        <v>1240</v>
      </c>
      <c r="N572">
        <v>1530</v>
      </c>
      <c r="O572" t="s">
        <v>200</v>
      </c>
      <c r="P572">
        <v>161</v>
      </c>
      <c r="Q572" t="s">
        <v>37</v>
      </c>
      <c r="R572">
        <v>1</v>
      </c>
      <c r="S572" s="1">
        <v>42966</v>
      </c>
      <c r="T572" s="1">
        <v>43091</v>
      </c>
      <c r="U572" t="s">
        <v>1238</v>
      </c>
      <c r="V572" t="s">
        <v>39</v>
      </c>
      <c r="W572">
        <v>115</v>
      </c>
      <c r="X572">
        <v>115</v>
      </c>
      <c r="Y572">
        <v>45</v>
      </c>
      <c r="Z572">
        <v>255.5556</v>
      </c>
      <c r="AD572">
        <v>0</v>
      </c>
      <c r="AE572">
        <v>255.5556</v>
      </c>
      <c r="AF572">
        <v>0</v>
      </c>
      <c r="AG572">
        <v>0</v>
      </c>
      <c r="AH572">
        <v>1.526</v>
      </c>
      <c r="AI572">
        <v>1.526</v>
      </c>
      <c r="AJ572">
        <v>0.1234</v>
      </c>
      <c r="AK572" t="s">
        <v>1237</v>
      </c>
      <c r="AL572" t="s">
        <v>1236</v>
      </c>
      <c r="AN572">
        <v>48</v>
      </c>
      <c r="AO572">
        <f>Source1718[[#This Row],[TotalFTES]]*525/Source1718[[#This Row],[TotalScheduledHours]]</f>
        <v>16.690625000000001</v>
      </c>
    </row>
    <row r="573" spans="1:41" x14ac:dyDescent="0.25">
      <c r="A573" t="s">
        <v>1769</v>
      </c>
      <c r="B573" t="s">
        <v>32</v>
      </c>
      <c r="C573" t="s">
        <v>125</v>
      </c>
      <c r="D573" t="s">
        <v>249</v>
      </c>
      <c r="E573">
        <v>80310</v>
      </c>
      <c r="F573" t="s">
        <v>250</v>
      </c>
      <c r="G573">
        <v>8100</v>
      </c>
      <c r="H573">
        <v>201</v>
      </c>
      <c r="I573" t="s">
        <v>253</v>
      </c>
      <c r="J573" t="s">
        <v>35</v>
      </c>
      <c r="K573" t="s">
        <v>44</v>
      </c>
      <c r="L573" t="s">
        <v>73</v>
      </c>
      <c r="M573">
        <v>1100</v>
      </c>
      <c r="N573">
        <v>1350</v>
      </c>
      <c r="O573" t="s">
        <v>254</v>
      </c>
      <c r="Q573" t="s">
        <v>47</v>
      </c>
      <c r="R573">
        <v>1</v>
      </c>
      <c r="S573" s="1">
        <v>42966</v>
      </c>
      <c r="T573" s="1">
        <v>43091</v>
      </c>
      <c r="U573" t="s">
        <v>615</v>
      </c>
      <c r="V573" t="s">
        <v>39</v>
      </c>
      <c r="W573">
        <v>71</v>
      </c>
      <c r="X573">
        <v>71</v>
      </c>
      <c r="Y573">
        <v>45</v>
      </c>
      <c r="Z573">
        <v>157.77780000000001</v>
      </c>
      <c r="AD573">
        <v>0</v>
      </c>
      <c r="AE573">
        <v>157.77780000000001</v>
      </c>
      <c r="AF573">
        <v>0</v>
      </c>
      <c r="AG573">
        <v>0</v>
      </c>
      <c r="AH573">
        <v>1.8109999999999999</v>
      </c>
      <c r="AI573">
        <v>1.8109999999999999</v>
      </c>
      <c r="AJ573">
        <v>0.1234</v>
      </c>
      <c r="AK573" t="s">
        <v>828</v>
      </c>
      <c r="AL573" t="s">
        <v>1245</v>
      </c>
      <c r="AN573">
        <v>54</v>
      </c>
      <c r="AO573">
        <f>Source1718[[#This Row],[TotalFTES]]*525/Source1718[[#This Row],[TotalScheduledHours]]</f>
        <v>17.606944444444444</v>
      </c>
    </row>
    <row r="574" spans="1:41" x14ac:dyDescent="0.25">
      <c r="A574" t="s">
        <v>1769</v>
      </c>
      <c r="B574" t="s">
        <v>32</v>
      </c>
      <c r="C574" t="s">
        <v>125</v>
      </c>
      <c r="D574" t="s">
        <v>249</v>
      </c>
      <c r="E574">
        <v>80316</v>
      </c>
      <c r="F574" t="s">
        <v>250</v>
      </c>
      <c r="G574">
        <v>8100</v>
      </c>
      <c r="H574">
        <v>202</v>
      </c>
      <c r="I574" t="s">
        <v>253</v>
      </c>
      <c r="J574" t="s">
        <v>35</v>
      </c>
      <c r="K574" t="s">
        <v>44</v>
      </c>
      <c r="L574" t="s">
        <v>67</v>
      </c>
      <c r="M574">
        <v>1100</v>
      </c>
      <c r="N574">
        <v>1350</v>
      </c>
      <c r="O574" t="s">
        <v>254</v>
      </c>
      <c r="Q574" t="s">
        <v>47</v>
      </c>
      <c r="R574">
        <v>1</v>
      </c>
      <c r="S574" s="1">
        <v>42966</v>
      </c>
      <c r="T574" s="1">
        <v>43091</v>
      </c>
      <c r="U574" t="s">
        <v>615</v>
      </c>
      <c r="V574" t="s">
        <v>39</v>
      </c>
      <c r="W574">
        <v>73</v>
      </c>
      <c r="X574">
        <v>73</v>
      </c>
      <c r="Y574">
        <v>45</v>
      </c>
      <c r="Z574">
        <v>162.22219999999999</v>
      </c>
      <c r="AD574">
        <v>0</v>
      </c>
      <c r="AE574">
        <v>162.22219999999999</v>
      </c>
      <c r="AF574">
        <v>0</v>
      </c>
      <c r="AG574">
        <v>0</v>
      </c>
      <c r="AH574">
        <v>1.72</v>
      </c>
      <c r="AI574">
        <v>1.72</v>
      </c>
      <c r="AJ574">
        <v>0.1234</v>
      </c>
      <c r="AK574" t="s">
        <v>828</v>
      </c>
      <c r="AL574" t="s">
        <v>1245</v>
      </c>
      <c r="AN574">
        <v>51</v>
      </c>
      <c r="AO574">
        <f>Source1718[[#This Row],[TotalFTES]]*525/Source1718[[#This Row],[TotalScheduledHours]]</f>
        <v>17.705882352941178</v>
      </c>
    </row>
    <row r="575" spans="1:41" x14ac:dyDescent="0.25">
      <c r="A575" t="s">
        <v>1769</v>
      </c>
      <c r="B575" t="s">
        <v>32</v>
      </c>
      <c r="C575" t="s">
        <v>125</v>
      </c>
      <c r="D575" t="s">
        <v>249</v>
      </c>
      <c r="E575">
        <v>82731</v>
      </c>
      <c r="F575" t="s">
        <v>250</v>
      </c>
      <c r="G575">
        <v>8100</v>
      </c>
      <c r="H575">
        <v>203</v>
      </c>
      <c r="I575" t="s">
        <v>253</v>
      </c>
      <c r="J575" t="s">
        <v>35</v>
      </c>
      <c r="K575" t="s">
        <v>44</v>
      </c>
      <c r="L575" t="s">
        <v>86</v>
      </c>
      <c r="M575">
        <v>910</v>
      </c>
      <c r="N575">
        <v>1200</v>
      </c>
      <c r="O575" t="s">
        <v>46</v>
      </c>
      <c r="P575" t="s">
        <v>369</v>
      </c>
      <c r="Q575" t="s">
        <v>47</v>
      </c>
      <c r="R575">
        <v>1</v>
      </c>
      <c r="S575" s="1">
        <v>42966</v>
      </c>
      <c r="T575" s="1">
        <v>43091</v>
      </c>
      <c r="U575" t="s">
        <v>616</v>
      </c>
      <c r="V575" t="s">
        <v>39</v>
      </c>
      <c r="W575">
        <v>74</v>
      </c>
      <c r="X575">
        <v>44</v>
      </c>
      <c r="Y575">
        <v>45</v>
      </c>
      <c r="Z575">
        <v>97.777799999999999</v>
      </c>
      <c r="AD575">
        <v>0</v>
      </c>
      <c r="AE575">
        <v>97.777799999999999</v>
      </c>
      <c r="AF575">
        <v>0</v>
      </c>
      <c r="AG575">
        <v>0</v>
      </c>
      <c r="AH575">
        <v>1.411</v>
      </c>
      <c r="AI575">
        <v>1.411</v>
      </c>
      <c r="AJ575">
        <v>0.1234</v>
      </c>
      <c r="AK575" t="s">
        <v>1234</v>
      </c>
      <c r="AL575" t="s">
        <v>1231</v>
      </c>
      <c r="AN575">
        <v>48</v>
      </c>
      <c r="AO575">
        <f>Source1718[[#This Row],[TotalFTES]]*525/Source1718[[#This Row],[TotalScheduledHours]]</f>
        <v>15.432812499999999</v>
      </c>
    </row>
    <row r="576" spans="1:41" x14ac:dyDescent="0.25">
      <c r="A576" t="s">
        <v>1769</v>
      </c>
      <c r="B576" t="s">
        <v>32</v>
      </c>
      <c r="C576" t="s">
        <v>125</v>
      </c>
      <c r="D576" t="s">
        <v>249</v>
      </c>
      <c r="E576">
        <v>82732</v>
      </c>
      <c r="F576" t="s">
        <v>250</v>
      </c>
      <c r="G576">
        <v>8100</v>
      </c>
      <c r="H576">
        <v>204</v>
      </c>
      <c r="I576" t="s">
        <v>253</v>
      </c>
      <c r="J576" t="s">
        <v>35</v>
      </c>
      <c r="K576" t="s">
        <v>44</v>
      </c>
      <c r="L576" t="s">
        <v>75</v>
      </c>
      <c r="M576">
        <v>910</v>
      </c>
      <c r="N576">
        <v>1200</v>
      </c>
      <c r="O576" t="s">
        <v>46</v>
      </c>
      <c r="P576" t="s">
        <v>369</v>
      </c>
      <c r="Q576" t="s">
        <v>47</v>
      </c>
      <c r="R576">
        <v>1</v>
      </c>
      <c r="S576" s="1">
        <v>42966</v>
      </c>
      <c r="T576" s="1">
        <v>43091</v>
      </c>
      <c r="U576" t="s">
        <v>1229</v>
      </c>
      <c r="V576" t="s">
        <v>39</v>
      </c>
      <c r="W576">
        <v>70</v>
      </c>
      <c r="X576">
        <v>30</v>
      </c>
      <c r="Y576">
        <v>45</v>
      </c>
      <c r="Z576">
        <v>66.666700000000006</v>
      </c>
      <c r="AD576">
        <v>0</v>
      </c>
      <c r="AE576">
        <v>66.666700000000006</v>
      </c>
      <c r="AF576">
        <v>0</v>
      </c>
      <c r="AG576">
        <v>0</v>
      </c>
      <c r="AH576">
        <v>1.097</v>
      </c>
      <c r="AI576">
        <v>1.097</v>
      </c>
      <c r="AJ576">
        <v>0.1234</v>
      </c>
      <c r="AK576" t="s">
        <v>1234</v>
      </c>
      <c r="AL576" t="s">
        <v>1231</v>
      </c>
      <c r="AN576">
        <v>54</v>
      </c>
      <c r="AO576">
        <f>Source1718[[#This Row],[TotalFTES]]*525/Source1718[[#This Row],[TotalScheduledHours]]</f>
        <v>10.665277777777776</v>
      </c>
    </row>
    <row r="577" spans="1:41" x14ac:dyDescent="0.25">
      <c r="A577" t="s">
        <v>1769</v>
      </c>
      <c r="B577" t="s">
        <v>32</v>
      </c>
      <c r="C577" t="s">
        <v>125</v>
      </c>
      <c r="D577" t="s">
        <v>249</v>
      </c>
      <c r="E577">
        <v>82733</v>
      </c>
      <c r="F577" t="s">
        <v>250</v>
      </c>
      <c r="G577">
        <v>8100</v>
      </c>
      <c r="H577">
        <v>205</v>
      </c>
      <c r="I577" t="s">
        <v>253</v>
      </c>
      <c r="J577" t="s">
        <v>35</v>
      </c>
      <c r="K577" t="s">
        <v>44</v>
      </c>
      <c r="L577" t="s">
        <v>73</v>
      </c>
      <c r="M577">
        <v>910</v>
      </c>
      <c r="N577">
        <v>1200</v>
      </c>
      <c r="O577" t="s">
        <v>46</v>
      </c>
      <c r="P577" t="s">
        <v>369</v>
      </c>
      <c r="Q577" t="s">
        <v>47</v>
      </c>
      <c r="R577">
        <v>1</v>
      </c>
      <c r="S577" s="1">
        <v>42966</v>
      </c>
      <c r="T577" s="1">
        <v>43091</v>
      </c>
      <c r="U577" t="s">
        <v>1229</v>
      </c>
      <c r="V577" t="s">
        <v>39</v>
      </c>
      <c r="W577">
        <v>68</v>
      </c>
      <c r="X577">
        <v>27</v>
      </c>
      <c r="Y577">
        <v>45</v>
      </c>
      <c r="Z577">
        <v>60</v>
      </c>
      <c r="AD577">
        <v>0</v>
      </c>
      <c r="AE577">
        <v>60</v>
      </c>
      <c r="AF577">
        <v>0</v>
      </c>
      <c r="AG577">
        <v>0</v>
      </c>
      <c r="AH577">
        <v>1.0109999999999999</v>
      </c>
      <c r="AI577">
        <v>1.0109999999999999</v>
      </c>
      <c r="AJ577">
        <v>0.1234</v>
      </c>
      <c r="AK577" t="s">
        <v>1234</v>
      </c>
      <c r="AL577" t="s">
        <v>1231</v>
      </c>
      <c r="AN577">
        <v>54</v>
      </c>
      <c r="AO577">
        <f>Source1718[[#This Row],[TotalFTES]]*525/Source1718[[#This Row],[TotalScheduledHours]]</f>
        <v>9.8291666666666657</v>
      </c>
    </row>
    <row r="578" spans="1:41" x14ac:dyDescent="0.25">
      <c r="A578" t="s">
        <v>1769</v>
      </c>
      <c r="B578" t="s">
        <v>32</v>
      </c>
      <c r="C578" t="s">
        <v>125</v>
      </c>
      <c r="D578" t="s">
        <v>249</v>
      </c>
      <c r="E578">
        <v>82734</v>
      </c>
      <c r="F578" t="s">
        <v>250</v>
      </c>
      <c r="G578">
        <v>8100</v>
      </c>
      <c r="H578">
        <v>206</v>
      </c>
      <c r="I578" t="s">
        <v>253</v>
      </c>
      <c r="J578" t="s">
        <v>35</v>
      </c>
      <c r="K578" t="s">
        <v>44</v>
      </c>
      <c r="L578" t="s">
        <v>67</v>
      </c>
      <c r="M578">
        <v>910</v>
      </c>
      <c r="N578">
        <v>1200</v>
      </c>
      <c r="O578" t="s">
        <v>46</v>
      </c>
      <c r="P578" t="s">
        <v>369</v>
      </c>
      <c r="Q578" t="s">
        <v>47</v>
      </c>
      <c r="R578">
        <v>1</v>
      </c>
      <c r="S578" s="1">
        <v>42966</v>
      </c>
      <c r="T578" s="1">
        <v>43091</v>
      </c>
      <c r="U578" t="s">
        <v>1229</v>
      </c>
      <c r="V578" t="s">
        <v>39</v>
      </c>
      <c r="W578">
        <v>63</v>
      </c>
      <c r="X578">
        <v>38</v>
      </c>
      <c r="Y578">
        <v>45</v>
      </c>
      <c r="Z578">
        <v>84.444400000000002</v>
      </c>
      <c r="AD578">
        <v>0</v>
      </c>
      <c r="AE578">
        <v>84.444400000000002</v>
      </c>
      <c r="AF578">
        <v>0</v>
      </c>
      <c r="AG578">
        <v>0</v>
      </c>
      <c r="AH578">
        <v>1.103</v>
      </c>
      <c r="AI578">
        <v>1.103</v>
      </c>
      <c r="AJ578">
        <v>0.1234</v>
      </c>
      <c r="AK578" t="s">
        <v>1234</v>
      </c>
      <c r="AL578" t="s">
        <v>1231</v>
      </c>
      <c r="AN578">
        <v>51</v>
      </c>
      <c r="AO578">
        <f>Source1718[[#This Row],[TotalFTES]]*525/Source1718[[#This Row],[TotalScheduledHours]]</f>
        <v>11.354411764705883</v>
      </c>
    </row>
    <row r="579" spans="1:41" x14ac:dyDescent="0.25">
      <c r="A579" t="s">
        <v>1769</v>
      </c>
      <c r="B579" t="s">
        <v>32</v>
      </c>
      <c r="C579" t="s">
        <v>125</v>
      </c>
      <c r="D579" t="s">
        <v>249</v>
      </c>
      <c r="E579">
        <v>82735</v>
      </c>
      <c r="F579" t="s">
        <v>250</v>
      </c>
      <c r="G579">
        <v>8100</v>
      </c>
      <c r="H579">
        <v>207</v>
      </c>
      <c r="I579" t="s">
        <v>253</v>
      </c>
      <c r="J579" t="s">
        <v>35</v>
      </c>
      <c r="K579" t="s">
        <v>44</v>
      </c>
      <c r="L579" t="s">
        <v>54</v>
      </c>
      <c r="M579">
        <v>910</v>
      </c>
      <c r="N579">
        <v>1220</v>
      </c>
      <c r="O579" t="s">
        <v>46</v>
      </c>
      <c r="P579" t="s">
        <v>369</v>
      </c>
      <c r="Q579" t="s">
        <v>47</v>
      </c>
      <c r="R579">
        <v>1</v>
      </c>
      <c r="S579" s="1">
        <v>42966</v>
      </c>
      <c r="T579" s="1">
        <v>43091</v>
      </c>
      <c r="U579" t="s">
        <v>1229</v>
      </c>
      <c r="V579" t="s">
        <v>39</v>
      </c>
      <c r="W579">
        <v>62</v>
      </c>
      <c r="X579">
        <v>31</v>
      </c>
      <c r="Y579">
        <v>45</v>
      </c>
      <c r="Z579">
        <v>68.888900000000007</v>
      </c>
      <c r="AD579">
        <v>0</v>
      </c>
      <c r="AE579">
        <v>68.888900000000007</v>
      </c>
      <c r="AF579">
        <v>0</v>
      </c>
      <c r="AG579">
        <v>10</v>
      </c>
      <c r="AH579">
        <v>0.74099999999999999</v>
      </c>
      <c r="AI579">
        <v>0.74099999999999999</v>
      </c>
      <c r="AJ579">
        <v>0.1234</v>
      </c>
      <c r="AK579" t="s">
        <v>1694</v>
      </c>
      <c r="AL579" t="s">
        <v>1231</v>
      </c>
      <c r="AN579">
        <v>54.4</v>
      </c>
      <c r="AO579">
        <f>Source1718[[#This Row],[TotalFTES]]*525/Source1718[[#This Row],[TotalScheduledHours]]</f>
        <v>7.1511948529411766</v>
      </c>
    </row>
    <row r="580" spans="1:41" x14ac:dyDescent="0.25">
      <c r="A580" t="s">
        <v>1769</v>
      </c>
      <c r="B580" t="s">
        <v>32</v>
      </c>
      <c r="C580" t="s">
        <v>125</v>
      </c>
      <c r="D580" t="s">
        <v>249</v>
      </c>
      <c r="E580">
        <v>80302</v>
      </c>
      <c r="F580" t="s">
        <v>250</v>
      </c>
      <c r="G580">
        <v>8100</v>
      </c>
      <c r="H580">
        <v>401</v>
      </c>
      <c r="I580" t="s">
        <v>253</v>
      </c>
      <c r="J580" t="s">
        <v>35</v>
      </c>
      <c r="K580" t="s">
        <v>44</v>
      </c>
      <c r="L580" t="s">
        <v>86</v>
      </c>
      <c r="M580">
        <v>910</v>
      </c>
      <c r="N580">
        <v>1200</v>
      </c>
      <c r="O580" t="s">
        <v>55</v>
      </c>
      <c r="P580">
        <v>1303</v>
      </c>
      <c r="Q580" t="s">
        <v>56</v>
      </c>
      <c r="R580">
        <v>1</v>
      </c>
      <c r="S580" s="1">
        <v>42966</v>
      </c>
      <c r="T580" s="1">
        <v>43091</v>
      </c>
      <c r="U580" t="s">
        <v>1232</v>
      </c>
      <c r="V580" t="s">
        <v>39</v>
      </c>
      <c r="W580">
        <v>105</v>
      </c>
      <c r="X580">
        <v>72</v>
      </c>
      <c r="Y580">
        <v>45</v>
      </c>
      <c r="Z580">
        <v>160</v>
      </c>
      <c r="AD580">
        <v>0</v>
      </c>
      <c r="AE580">
        <v>160</v>
      </c>
      <c r="AF580">
        <v>0</v>
      </c>
      <c r="AG580">
        <v>0</v>
      </c>
      <c r="AH580">
        <v>2.3889999999999998</v>
      </c>
      <c r="AI580">
        <v>2.3889999999999998</v>
      </c>
      <c r="AJ580">
        <v>0.1234</v>
      </c>
      <c r="AK580" t="s">
        <v>1234</v>
      </c>
      <c r="AL580" t="s">
        <v>1233</v>
      </c>
      <c r="AN580">
        <v>48</v>
      </c>
      <c r="AO580">
        <f>Source1718[[#This Row],[TotalFTES]]*525/Source1718[[#This Row],[TotalScheduledHours]]</f>
        <v>26.129687499999999</v>
      </c>
    </row>
    <row r="581" spans="1:41" x14ac:dyDescent="0.25">
      <c r="A581" t="s">
        <v>1769</v>
      </c>
      <c r="B581" t="s">
        <v>32</v>
      </c>
      <c r="C581" t="s">
        <v>125</v>
      </c>
      <c r="D581" t="s">
        <v>249</v>
      </c>
      <c r="E581">
        <v>80304</v>
      </c>
      <c r="F581" t="s">
        <v>250</v>
      </c>
      <c r="G581">
        <v>8100</v>
      </c>
      <c r="H581">
        <v>402</v>
      </c>
      <c r="I581" t="s">
        <v>253</v>
      </c>
      <c r="J581" t="s">
        <v>35</v>
      </c>
      <c r="K581" t="s">
        <v>44</v>
      </c>
      <c r="L581" t="s">
        <v>75</v>
      </c>
      <c r="M581">
        <v>910</v>
      </c>
      <c r="N581">
        <v>1200</v>
      </c>
      <c r="O581" t="s">
        <v>55</v>
      </c>
      <c r="P581">
        <v>1303</v>
      </c>
      <c r="Q581" t="s">
        <v>56</v>
      </c>
      <c r="R581">
        <v>1</v>
      </c>
      <c r="S581" s="1">
        <v>42966</v>
      </c>
      <c r="T581" s="1">
        <v>43091</v>
      </c>
      <c r="U581" t="s">
        <v>1693</v>
      </c>
      <c r="V581" t="s">
        <v>39</v>
      </c>
      <c r="W581">
        <v>101</v>
      </c>
      <c r="X581">
        <v>100</v>
      </c>
      <c r="Y581">
        <v>45</v>
      </c>
      <c r="Z581">
        <v>222.22219999999999</v>
      </c>
      <c r="AD581">
        <v>0</v>
      </c>
      <c r="AE581">
        <v>222.22219999999999</v>
      </c>
      <c r="AF581">
        <v>0</v>
      </c>
      <c r="AG581">
        <v>0</v>
      </c>
      <c r="AH581">
        <v>2.3260000000000001</v>
      </c>
      <c r="AI581">
        <v>2.3260000000000001</v>
      </c>
      <c r="AJ581">
        <v>0.1234</v>
      </c>
      <c r="AK581" t="s">
        <v>1234</v>
      </c>
      <c r="AL581" t="s">
        <v>1233</v>
      </c>
      <c r="AN581">
        <v>54</v>
      </c>
      <c r="AO581">
        <f>Source1718[[#This Row],[TotalFTES]]*525/Source1718[[#This Row],[TotalScheduledHours]]</f>
        <v>22.613888888888891</v>
      </c>
    </row>
    <row r="582" spans="1:41" x14ac:dyDescent="0.25">
      <c r="A582" t="s">
        <v>1769</v>
      </c>
      <c r="B582" t="s">
        <v>32</v>
      </c>
      <c r="C582" t="s">
        <v>125</v>
      </c>
      <c r="D582" t="s">
        <v>249</v>
      </c>
      <c r="E582">
        <v>82157</v>
      </c>
      <c r="F582" t="s">
        <v>250</v>
      </c>
      <c r="G582">
        <v>8100</v>
      </c>
      <c r="H582">
        <v>403</v>
      </c>
      <c r="I582" t="s">
        <v>253</v>
      </c>
      <c r="J582" t="s">
        <v>35</v>
      </c>
      <c r="K582" t="s">
        <v>44</v>
      </c>
      <c r="L582" t="s">
        <v>73</v>
      </c>
      <c r="M582">
        <v>910</v>
      </c>
      <c r="N582">
        <v>1200</v>
      </c>
      <c r="O582" t="s">
        <v>55</v>
      </c>
      <c r="P582">
        <v>1303</v>
      </c>
      <c r="Q582" t="s">
        <v>56</v>
      </c>
      <c r="R582">
        <v>1</v>
      </c>
      <c r="S582" s="1">
        <v>42966</v>
      </c>
      <c r="T582" s="1">
        <v>43091</v>
      </c>
      <c r="U582" t="s">
        <v>604</v>
      </c>
      <c r="V582" t="s">
        <v>39</v>
      </c>
      <c r="W582">
        <v>109</v>
      </c>
      <c r="X582">
        <v>106</v>
      </c>
      <c r="Y582">
        <v>45</v>
      </c>
      <c r="Z582">
        <v>235.5556</v>
      </c>
      <c r="AD582">
        <v>0</v>
      </c>
      <c r="AE582">
        <v>235.5556</v>
      </c>
      <c r="AF582">
        <v>0</v>
      </c>
      <c r="AG582">
        <v>0</v>
      </c>
      <c r="AH582">
        <v>3.371</v>
      </c>
      <c r="AI582">
        <v>3.371</v>
      </c>
      <c r="AJ582">
        <v>0.1234</v>
      </c>
      <c r="AK582" t="s">
        <v>1234</v>
      </c>
      <c r="AL582" t="s">
        <v>1233</v>
      </c>
      <c r="AN582">
        <v>54</v>
      </c>
      <c r="AO582">
        <f>Source1718[[#This Row],[TotalFTES]]*525/Source1718[[#This Row],[TotalScheduledHours]]</f>
        <v>32.773611111111116</v>
      </c>
    </row>
    <row r="583" spans="1:41" x14ac:dyDescent="0.25">
      <c r="A583" t="s">
        <v>1769</v>
      </c>
      <c r="B583" t="s">
        <v>32</v>
      </c>
      <c r="C583" t="s">
        <v>125</v>
      </c>
      <c r="D583" t="s">
        <v>249</v>
      </c>
      <c r="E583">
        <v>81805</v>
      </c>
      <c r="F583" t="s">
        <v>250</v>
      </c>
      <c r="G583">
        <v>8100</v>
      </c>
      <c r="H583">
        <v>404</v>
      </c>
      <c r="I583" t="s">
        <v>253</v>
      </c>
      <c r="J583" t="s">
        <v>35</v>
      </c>
      <c r="K583" t="s">
        <v>44</v>
      </c>
      <c r="L583" t="s">
        <v>67</v>
      </c>
      <c r="M583">
        <v>910</v>
      </c>
      <c r="N583">
        <v>1200</v>
      </c>
      <c r="O583" t="s">
        <v>55</v>
      </c>
      <c r="P583">
        <v>1303</v>
      </c>
      <c r="Q583" t="s">
        <v>56</v>
      </c>
      <c r="R583">
        <v>1</v>
      </c>
      <c r="S583" s="1">
        <v>42966</v>
      </c>
      <c r="T583" s="1">
        <v>43091</v>
      </c>
      <c r="U583" t="s">
        <v>604</v>
      </c>
      <c r="V583" t="s">
        <v>39</v>
      </c>
      <c r="W583">
        <v>95</v>
      </c>
      <c r="X583">
        <v>94</v>
      </c>
      <c r="Y583">
        <v>45</v>
      </c>
      <c r="Z583">
        <v>208.88890000000001</v>
      </c>
      <c r="AD583">
        <v>0</v>
      </c>
      <c r="AE583">
        <v>208.88890000000001</v>
      </c>
      <c r="AF583">
        <v>0</v>
      </c>
      <c r="AG583">
        <v>0</v>
      </c>
      <c r="AH583">
        <v>2.4630000000000001</v>
      </c>
      <c r="AI583">
        <v>2.4630000000000001</v>
      </c>
      <c r="AJ583">
        <v>0.1234</v>
      </c>
      <c r="AK583" t="s">
        <v>1234</v>
      </c>
      <c r="AL583" t="s">
        <v>1233</v>
      </c>
      <c r="AN583">
        <v>51</v>
      </c>
      <c r="AO583">
        <f>Source1718[[#This Row],[TotalFTES]]*525/Source1718[[#This Row],[TotalScheduledHours]]</f>
        <v>25.354411764705883</v>
      </c>
    </row>
    <row r="584" spans="1:41" x14ac:dyDescent="0.25">
      <c r="A584" t="s">
        <v>1769</v>
      </c>
      <c r="B584" t="s">
        <v>32</v>
      </c>
      <c r="C584" t="s">
        <v>125</v>
      </c>
      <c r="D584" t="s">
        <v>249</v>
      </c>
      <c r="E584">
        <v>82237</v>
      </c>
      <c r="F584" t="s">
        <v>250</v>
      </c>
      <c r="G584">
        <v>8100</v>
      </c>
      <c r="H584">
        <v>405</v>
      </c>
      <c r="I584" t="s">
        <v>253</v>
      </c>
      <c r="J584" t="s">
        <v>35</v>
      </c>
      <c r="K584" t="s">
        <v>44</v>
      </c>
      <c r="L584" t="s">
        <v>54</v>
      </c>
      <c r="M584">
        <v>910</v>
      </c>
      <c r="N584">
        <v>1220</v>
      </c>
      <c r="O584" t="s">
        <v>55</v>
      </c>
      <c r="P584">
        <v>1303</v>
      </c>
      <c r="Q584" t="s">
        <v>56</v>
      </c>
      <c r="R584">
        <v>1</v>
      </c>
      <c r="S584" s="1">
        <v>42966</v>
      </c>
      <c r="T584" s="1">
        <v>43091</v>
      </c>
      <c r="U584" t="s">
        <v>604</v>
      </c>
      <c r="V584" t="s">
        <v>39</v>
      </c>
      <c r="W584">
        <v>112</v>
      </c>
      <c r="X584">
        <v>110</v>
      </c>
      <c r="Y584">
        <v>45</v>
      </c>
      <c r="Z584">
        <v>244.4444</v>
      </c>
      <c r="AD584">
        <v>0</v>
      </c>
      <c r="AE584">
        <v>244.4444</v>
      </c>
      <c r="AF584">
        <v>0</v>
      </c>
      <c r="AG584">
        <v>0</v>
      </c>
      <c r="AH584">
        <v>2.8460000000000001</v>
      </c>
      <c r="AI584">
        <v>2.8460000000000001</v>
      </c>
      <c r="AJ584">
        <v>0.1234</v>
      </c>
      <c r="AK584" t="s">
        <v>1694</v>
      </c>
      <c r="AL584" t="s">
        <v>1233</v>
      </c>
      <c r="AN584">
        <v>54.4</v>
      </c>
      <c r="AO584">
        <f>Source1718[[#This Row],[TotalFTES]]*525/Source1718[[#This Row],[TotalScheduledHours]]</f>
        <v>27.465992647058826</v>
      </c>
    </row>
    <row r="585" spans="1:41" x14ac:dyDescent="0.25">
      <c r="A585" t="s">
        <v>1769</v>
      </c>
      <c r="B585" t="s">
        <v>32</v>
      </c>
      <c r="C585" t="s">
        <v>125</v>
      </c>
      <c r="D585" t="s">
        <v>249</v>
      </c>
      <c r="E585">
        <v>80305</v>
      </c>
      <c r="F585" t="s">
        <v>250</v>
      </c>
      <c r="G585">
        <v>8100</v>
      </c>
      <c r="H585">
        <v>701</v>
      </c>
      <c r="I585" t="s">
        <v>253</v>
      </c>
      <c r="J585" t="s">
        <v>35</v>
      </c>
      <c r="K585" t="s">
        <v>44</v>
      </c>
      <c r="L585" t="s">
        <v>86</v>
      </c>
      <c r="M585">
        <v>910</v>
      </c>
      <c r="N585">
        <v>1200</v>
      </c>
      <c r="O585" t="s">
        <v>64</v>
      </c>
      <c r="P585">
        <v>173</v>
      </c>
      <c r="Q585" t="s">
        <v>65</v>
      </c>
      <c r="R585">
        <v>1</v>
      </c>
      <c r="S585" s="1">
        <v>42966</v>
      </c>
      <c r="T585" s="1">
        <v>43091</v>
      </c>
      <c r="U585" t="s">
        <v>606</v>
      </c>
      <c r="V585" t="s">
        <v>39</v>
      </c>
      <c r="W585">
        <v>54</v>
      </c>
      <c r="X585">
        <v>42</v>
      </c>
      <c r="Y585">
        <v>45</v>
      </c>
      <c r="Z585">
        <v>93.333299999999994</v>
      </c>
      <c r="AD585">
        <v>0</v>
      </c>
      <c r="AE585">
        <v>93.333299999999994</v>
      </c>
      <c r="AF585">
        <v>0</v>
      </c>
      <c r="AG585">
        <v>0</v>
      </c>
      <c r="AH585">
        <v>2.617</v>
      </c>
      <c r="AI585">
        <v>2.617</v>
      </c>
      <c r="AJ585">
        <v>0.1234</v>
      </c>
      <c r="AK585" t="s">
        <v>1234</v>
      </c>
      <c r="AL585" t="s">
        <v>1228</v>
      </c>
      <c r="AN585">
        <v>48</v>
      </c>
      <c r="AO585">
        <f>Source1718[[#This Row],[TotalFTES]]*525/Source1718[[#This Row],[TotalScheduledHours]]</f>
        <v>28.623437499999998</v>
      </c>
    </row>
    <row r="586" spans="1:41" x14ac:dyDescent="0.25">
      <c r="A586" t="s">
        <v>1769</v>
      </c>
      <c r="B586" t="s">
        <v>32</v>
      </c>
      <c r="C586" t="s">
        <v>125</v>
      </c>
      <c r="D586" t="s">
        <v>249</v>
      </c>
      <c r="E586">
        <v>81354</v>
      </c>
      <c r="F586" t="s">
        <v>250</v>
      </c>
      <c r="G586">
        <v>8100</v>
      </c>
      <c r="H586">
        <v>702</v>
      </c>
      <c r="I586" t="s">
        <v>253</v>
      </c>
      <c r="J586" t="s">
        <v>35</v>
      </c>
      <c r="K586" t="s">
        <v>44</v>
      </c>
      <c r="L586" t="s">
        <v>73</v>
      </c>
      <c r="M586">
        <v>910</v>
      </c>
      <c r="N586">
        <v>1200</v>
      </c>
      <c r="O586" t="s">
        <v>64</v>
      </c>
      <c r="P586">
        <v>173</v>
      </c>
      <c r="Q586" t="s">
        <v>65</v>
      </c>
      <c r="R586">
        <v>1</v>
      </c>
      <c r="S586" s="1">
        <v>42966</v>
      </c>
      <c r="T586" s="1">
        <v>43091</v>
      </c>
      <c r="U586" t="s">
        <v>606</v>
      </c>
      <c r="V586" t="s">
        <v>39</v>
      </c>
      <c r="W586">
        <v>69</v>
      </c>
      <c r="X586">
        <v>50</v>
      </c>
      <c r="Y586">
        <v>45</v>
      </c>
      <c r="Z586">
        <v>111.11109999999999</v>
      </c>
      <c r="AD586">
        <v>0</v>
      </c>
      <c r="AE586">
        <v>111.11109999999999</v>
      </c>
      <c r="AF586">
        <v>0</v>
      </c>
      <c r="AG586">
        <v>0</v>
      </c>
      <c r="AH586">
        <v>3.0289999999999999</v>
      </c>
      <c r="AI586">
        <v>3.0289999999999999</v>
      </c>
      <c r="AJ586">
        <v>0.1234</v>
      </c>
      <c r="AK586" t="s">
        <v>1234</v>
      </c>
      <c r="AL586" t="s">
        <v>1228</v>
      </c>
      <c r="AN586">
        <v>54</v>
      </c>
      <c r="AO586">
        <f>Source1718[[#This Row],[TotalFTES]]*525/Source1718[[#This Row],[TotalScheduledHours]]</f>
        <v>29.448611111111109</v>
      </c>
    </row>
    <row r="587" spans="1:41" x14ac:dyDescent="0.25">
      <c r="A587" t="s">
        <v>1769</v>
      </c>
      <c r="B587" t="s">
        <v>32</v>
      </c>
      <c r="C587" t="s">
        <v>125</v>
      </c>
      <c r="D587" t="s">
        <v>249</v>
      </c>
      <c r="E587">
        <v>80343</v>
      </c>
      <c r="F587" t="s">
        <v>250</v>
      </c>
      <c r="G587">
        <v>8100</v>
      </c>
      <c r="H587">
        <v>703</v>
      </c>
      <c r="I587" t="s">
        <v>253</v>
      </c>
      <c r="J587" t="s">
        <v>35</v>
      </c>
      <c r="K587" t="s">
        <v>44</v>
      </c>
      <c r="L587" t="s">
        <v>67</v>
      </c>
      <c r="M587">
        <v>910</v>
      </c>
      <c r="N587">
        <v>1200</v>
      </c>
      <c r="O587" t="s">
        <v>64</v>
      </c>
      <c r="P587">
        <v>173</v>
      </c>
      <c r="Q587" t="s">
        <v>65</v>
      </c>
      <c r="R587">
        <v>1</v>
      </c>
      <c r="S587" s="1">
        <v>42966</v>
      </c>
      <c r="T587" s="1">
        <v>43091</v>
      </c>
      <c r="U587" t="s">
        <v>606</v>
      </c>
      <c r="V587" t="s">
        <v>39</v>
      </c>
      <c r="W587">
        <v>62</v>
      </c>
      <c r="X587">
        <v>46</v>
      </c>
      <c r="Y587">
        <v>45</v>
      </c>
      <c r="Z587">
        <v>102.2222</v>
      </c>
      <c r="AD587">
        <v>0</v>
      </c>
      <c r="AE587">
        <v>102.2222</v>
      </c>
      <c r="AF587">
        <v>0</v>
      </c>
      <c r="AG587">
        <v>0</v>
      </c>
      <c r="AH587">
        <v>3.0230000000000001</v>
      </c>
      <c r="AI587">
        <v>3.0230000000000001</v>
      </c>
      <c r="AJ587">
        <v>0.1234</v>
      </c>
      <c r="AK587" t="s">
        <v>1234</v>
      </c>
      <c r="AL587" t="s">
        <v>1228</v>
      </c>
      <c r="AN587">
        <v>51</v>
      </c>
      <c r="AO587">
        <f>Source1718[[#This Row],[TotalFTES]]*525/Source1718[[#This Row],[TotalScheduledHours]]</f>
        <v>31.119117647058825</v>
      </c>
    </row>
    <row r="588" spans="1:41" x14ac:dyDescent="0.25">
      <c r="A588" t="s">
        <v>1769</v>
      </c>
      <c r="B588" t="s">
        <v>32</v>
      </c>
      <c r="C588" t="s">
        <v>125</v>
      </c>
      <c r="D588" t="s">
        <v>249</v>
      </c>
      <c r="E588">
        <v>82158</v>
      </c>
      <c r="F588" t="s">
        <v>250</v>
      </c>
      <c r="G588">
        <v>8100</v>
      </c>
      <c r="H588">
        <v>704</v>
      </c>
      <c r="I588" t="s">
        <v>253</v>
      </c>
      <c r="J588" t="s">
        <v>35</v>
      </c>
      <c r="K588" t="s">
        <v>44</v>
      </c>
      <c r="L588" t="s">
        <v>54</v>
      </c>
      <c r="M588">
        <v>910</v>
      </c>
      <c r="N588">
        <v>1220</v>
      </c>
      <c r="O588" t="s">
        <v>64</v>
      </c>
      <c r="P588">
        <v>173</v>
      </c>
      <c r="Q588" t="s">
        <v>65</v>
      </c>
      <c r="R588">
        <v>1</v>
      </c>
      <c r="S588" s="1">
        <v>42966</v>
      </c>
      <c r="T588" s="1">
        <v>43091</v>
      </c>
      <c r="U588" t="s">
        <v>615</v>
      </c>
      <c r="V588" t="s">
        <v>39</v>
      </c>
      <c r="W588">
        <v>79</v>
      </c>
      <c r="X588">
        <v>79</v>
      </c>
      <c r="Y588">
        <v>45</v>
      </c>
      <c r="Z588">
        <v>175.5556</v>
      </c>
      <c r="AD588">
        <v>0</v>
      </c>
      <c r="AE588">
        <v>175.5556</v>
      </c>
      <c r="AF588">
        <v>0</v>
      </c>
      <c r="AG588">
        <v>0</v>
      </c>
      <c r="AH588">
        <v>1.6859999999999999</v>
      </c>
      <c r="AI588">
        <v>1.6859999999999999</v>
      </c>
      <c r="AJ588">
        <v>0.1234</v>
      </c>
      <c r="AK588" t="s">
        <v>1694</v>
      </c>
      <c r="AL588" t="s">
        <v>1228</v>
      </c>
      <c r="AN588">
        <v>54.4</v>
      </c>
      <c r="AO588">
        <f>Source1718[[#This Row],[TotalFTES]]*525/Source1718[[#This Row],[TotalScheduledHours]]</f>
        <v>16.271139705882351</v>
      </c>
    </row>
    <row r="589" spans="1:41" x14ac:dyDescent="0.25">
      <c r="A589" t="s">
        <v>1769</v>
      </c>
      <c r="B589" t="s">
        <v>32</v>
      </c>
      <c r="C589" t="s">
        <v>125</v>
      </c>
      <c r="D589" t="s">
        <v>249</v>
      </c>
      <c r="E589">
        <v>81806</v>
      </c>
      <c r="F589" t="s">
        <v>250</v>
      </c>
      <c r="G589">
        <v>8101</v>
      </c>
      <c r="H589">
        <v>101</v>
      </c>
      <c r="I589" t="s">
        <v>1246</v>
      </c>
      <c r="J589" t="s">
        <v>35</v>
      </c>
      <c r="K589" t="s">
        <v>44</v>
      </c>
      <c r="L589" t="s">
        <v>86</v>
      </c>
      <c r="M589">
        <v>910</v>
      </c>
      <c r="N589">
        <v>1200</v>
      </c>
      <c r="O589" t="s">
        <v>307</v>
      </c>
      <c r="P589">
        <v>212</v>
      </c>
      <c r="Q589" t="s">
        <v>37</v>
      </c>
      <c r="R589">
        <v>1</v>
      </c>
      <c r="S589" s="1">
        <v>42966</v>
      </c>
      <c r="T589" s="1">
        <v>43091</v>
      </c>
      <c r="U589" t="s">
        <v>617</v>
      </c>
      <c r="V589" t="s">
        <v>39</v>
      </c>
      <c r="W589">
        <v>27</v>
      </c>
      <c r="X589">
        <v>19</v>
      </c>
      <c r="Y589">
        <v>25</v>
      </c>
      <c r="Z589">
        <v>76</v>
      </c>
      <c r="AD589">
        <v>0</v>
      </c>
      <c r="AE589">
        <v>76</v>
      </c>
      <c r="AF589">
        <v>0</v>
      </c>
      <c r="AG589">
        <v>10</v>
      </c>
      <c r="AH589">
        <v>1.3089999999999999</v>
      </c>
      <c r="AI589">
        <v>1.3089999999999999</v>
      </c>
      <c r="AJ589">
        <v>0.1234</v>
      </c>
      <c r="AK589" t="s">
        <v>1234</v>
      </c>
      <c r="AL589" t="s">
        <v>1247</v>
      </c>
      <c r="AN589">
        <v>48</v>
      </c>
      <c r="AO589">
        <f>Source1718[[#This Row],[TotalFTES]]*525/Source1718[[#This Row],[TotalScheduledHours]]</f>
        <v>14.317187500000001</v>
      </c>
    </row>
    <row r="590" spans="1:41" x14ac:dyDescent="0.25">
      <c r="A590" t="s">
        <v>1769</v>
      </c>
      <c r="B590" t="s">
        <v>32</v>
      </c>
      <c r="C590" t="s">
        <v>125</v>
      </c>
      <c r="D590" t="s">
        <v>249</v>
      </c>
      <c r="E590">
        <v>81807</v>
      </c>
      <c r="F590" t="s">
        <v>250</v>
      </c>
      <c r="G590">
        <v>8101</v>
      </c>
      <c r="H590">
        <v>102</v>
      </c>
      <c r="I590" t="s">
        <v>1246</v>
      </c>
      <c r="J590" t="s">
        <v>35</v>
      </c>
      <c r="K590" t="s">
        <v>44</v>
      </c>
      <c r="L590" t="s">
        <v>75</v>
      </c>
      <c r="M590">
        <v>910</v>
      </c>
      <c r="N590">
        <v>1200</v>
      </c>
      <c r="O590" t="s">
        <v>307</v>
      </c>
      <c r="P590">
        <v>212</v>
      </c>
      <c r="Q590" t="s">
        <v>37</v>
      </c>
      <c r="R590">
        <v>1</v>
      </c>
      <c r="S590" s="1">
        <v>42966</v>
      </c>
      <c r="T590" s="1">
        <v>43091</v>
      </c>
      <c r="U590" t="s">
        <v>617</v>
      </c>
      <c r="V590" t="s">
        <v>39</v>
      </c>
      <c r="W590">
        <v>22</v>
      </c>
      <c r="X590">
        <v>16</v>
      </c>
      <c r="Y590">
        <v>25</v>
      </c>
      <c r="Z590">
        <v>64</v>
      </c>
      <c r="AD590">
        <v>0</v>
      </c>
      <c r="AE590">
        <v>64</v>
      </c>
      <c r="AF590">
        <v>0</v>
      </c>
      <c r="AG590">
        <v>10</v>
      </c>
      <c r="AH590">
        <v>1.24</v>
      </c>
      <c r="AI590">
        <v>1.24</v>
      </c>
      <c r="AJ590">
        <v>0.1234</v>
      </c>
      <c r="AK590" t="s">
        <v>1234</v>
      </c>
      <c r="AL590" t="s">
        <v>1247</v>
      </c>
      <c r="AN590">
        <v>54</v>
      </c>
      <c r="AO590">
        <f>Source1718[[#This Row],[TotalFTES]]*525/Source1718[[#This Row],[TotalScheduledHours]]</f>
        <v>12.055555555555555</v>
      </c>
    </row>
    <row r="591" spans="1:41" x14ac:dyDescent="0.25">
      <c r="A591" t="s">
        <v>1769</v>
      </c>
      <c r="B591" t="s">
        <v>32</v>
      </c>
      <c r="C591" t="s">
        <v>125</v>
      </c>
      <c r="D591" t="s">
        <v>249</v>
      </c>
      <c r="E591">
        <v>81808</v>
      </c>
      <c r="F591" t="s">
        <v>250</v>
      </c>
      <c r="G591">
        <v>8101</v>
      </c>
      <c r="H591">
        <v>103</v>
      </c>
      <c r="I591" t="s">
        <v>1246</v>
      </c>
      <c r="J591" t="s">
        <v>35</v>
      </c>
      <c r="K591" t="s">
        <v>44</v>
      </c>
      <c r="L591" t="s">
        <v>73</v>
      </c>
      <c r="M591">
        <v>910</v>
      </c>
      <c r="N591">
        <v>1200</v>
      </c>
      <c r="O591" t="s">
        <v>307</v>
      </c>
      <c r="P591">
        <v>212</v>
      </c>
      <c r="Q591" t="s">
        <v>37</v>
      </c>
      <c r="R591">
        <v>1</v>
      </c>
      <c r="S591" s="1">
        <v>42966</v>
      </c>
      <c r="T591" s="1">
        <v>43091</v>
      </c>
      <c r="U591" t="s">
        <v>617</v>
      </c>
      <c r="V591" t="s">
        <v>39</v>
      </c>
      <c r="W591">
        <v>26</v>
      </c>
      <c r="X591">
        <v>17</v>
      </c>
      <c r="Y591">
        <v>25</v>
      </c>
      <c r="Z591">
        <v>68</v>
      </c>
      <c r="AD591">
        <v>0</v>
      </c>
      <c r="AE591">
        <v>68</v>
      </c>
      <c r="AF591">
        <v>0</v>
      </c>
      <c r="AG591">
        <v>0</v>
      </c>
      <c r="AH591">
        <v>1.5940000000000001</v>
      </c>
      <c r="AI591">
        <v>1.5940000000000001</v>
      </c>
      <c r="AJ591">
        <v>0.1234</v>
      </c>
      <c r="AK591" t="s">
        <v>1234</v>
      </c>
      <c r="AL591" t="s">
        <v>1247</v>
      </c>
      <c r="AN591">
        <v>54</v>
      </c>
      <c r="AO591">
        <f>Source1718[[#This Row],[TotalFTES]]*525/Source1718[[#This Row],[TotalScheduledHours]]</f>
        <v>15.497222222222222</v>
      </c>
    </row>
    <row r="592" spans="1:41" x14ac:dyDescent="0.25">
      <c r="A592" t="s">
        <v>1769</v>
      </c>
      <c r="B592" t="s">
        <v>32</v>
      </c>
      <c r="C592" t="s">
        <v>125</v>
      </c>
      <c r="D592" t="s">
        <v>249</v>
      </c>
      <c r="E592">
        <v>81809</v>
      </c>
      <c r="F592" t="s">
        <v>250</v>
      </c>
      <c r="G592">
        <v>8101</v>
      </c>
      <c r="H592">
        <v>104</v>
      </c>
      <c r="I592" t="s">
        <v>1246</v>
      </c>
      <c r="J592" t="s">
        <v>35</v>
      </c>
      <c r="K592" t="s">
        <v>44</v>
      </c>
      <c r="L592" t="s">
        <v>67</v>
      </c>
      <c r="M592">
        <v>910</v>
      </c>
      <c r="N592">
        <v>1200</v>
      </c>
      <c r="O592" t="s">
        <v>307</v>
      </c>
      <c r="P592">
        <v>212</v>
      </c>
      <c r="Q592" t="s">
        <v>37</v>
      </c>
      <c r="R592">
        <v>1</v>
      </c>
      <c r="S592" s="1">
        <v>42966</v>
      </c>
      <c r="T592" s="1">
        <v>43091</v>
      </c>
      <c r="U592" t="s">
        <v>617</v>
      </c>
      <c r="V592" t="s">
        <v>39</v>
      </c>
      <c r="W592">
        <v>25</v>
      </c>
      <c r="X592">
        <v>19</v>
      </c>
      <c r="Y592">
        <v>25</v>
      </c>
      <c r="Z592">
        <v>76</v>
      </c>
      <c r="AD592">
        <v>0</v>
      </c>
      <c r="AE592">
        <v>76</v>
      </c>
      <c r="AF592">
        <v>0</v>
      </c>
      <c r="AG592">
        <v>0</v>
      </c>
      <c r="AH592">
        <v>1.2909999999999999</v>
      </c>
      <c r="AI592">
        <v>1.2909999999999999</v>
      </c>
      <c r="AJ592">
        <v>0.1234</v>
      </c>
      <c r="AK592" t="s">
        <v>1234</v>
      </c>
      <c r="AL592" t="s">
        <v>1247</v>
      </c>
      <c r="AN592">
        <v>51</v>
      </c>
      <c r="AO592">
        <f>Source1718[[#This Row],[TotalFTES]]*525/Source1718[[#This Row],[TotalScheduledHours]]</f>
        <v>13.289705882352941</v>
      </c>
    </row>
    <row r="593" spans="1:41" x14ac:dyDescent="0.25">
      <c r="A593" t="s">
        <v>1769</v>
      </c>
      <c r="B593" t="s">
        <v>32</v>
      </c>
      <c r="C593" t="s">
        <v>125</v>
      </c>
      <c r="D593" t="s">
        <v>249</v>
      </c>
      <c r="E593">
        <v>81810</v>
      </c>
      <c r="F593" t="s">
        <v>250</v>
      </c>
      <c r="G593">
        <v>8101</v>
      </c>
      <c r="H593">
        <v>105</v>
      </c>
      <c r="I593" t="s">
        <v>1246</v>
      </c>
      <c r="J593" t="s">
        <v>35</v>
      </c>
      <c r="K593" t="s">
        <v>44</v>
      </c>
      <c r="L593" t="s">
        <v>54</v>
      </c>
      <c r="M593">
        <v>910</v>
      </c>
      <c r="N593">
        <v>1220</v>
      </c>
      <c r="O593" t="s">
        <v>307</v>
      </c>
      <c r="P593">
        <v>212</v>
      </c>
      <c r="Q593" t="s">
        <v>37</v>
      </c>
      <c r="R593">
        <v>1</v>
      </c>
      <c r="S593" s="1">
        <v>42966</v>
      </c>
      <c r="T593" s="1">
        <v>43091</v>
      </c>
      <c r="U593" t="s">
        <v>617</v>
      </c>
      <c r="V593" t="s">
        <v>39</v>
      </c>
      <c r="W593">
        <v>25</v>
      </c>
      <c r="X593">
        <v>18</v>
      </c>
      <c r="Y593">
        <v>25</v>
      </c>
      <c r="Z593">
        <v>72</v>
      </c>
      <c r="AD593">
        <v>0</v>
      </c>
      <c r="AE593">
        <v>72</v>
      </c>
      <c r="AF593">
        <v>0</v>
      </c>
      <c r="AG593">
        <v>0</v>
      </c>
      <c r="AH593">
        <v>0.99399999999999999</v>
      </c>
      <c r="AI593">
        <v>0.99399999999999999</v>
      </c>
      <c r="AJ593">
        <v>0.1234</v>
      </c>
      <c r="AK593" t="s">
        <v>1694</v>
      </c>
      <c r="AL593" t="s">
        <v>1247</v>
      </c>
      <c r="AN593">
        <v>54.4</v>
      </c>
      <c r="AO593">
        <f>Source1718[[#This Row],[TotalFTES]]*525/Source1718[[#This Row],[TotalScheduledHours]]</f>
        <v>9.592830882352942</v>
      </c>
    </row>
    <row r="594" spans="1:41" x14ac:dyDescent="0.25">
      <c r="A594" t="s">
        <v>1769</v>
      </c>
      <c r="B594" t="s">
        <v>32</v>
      </c>
      <c r="C594" t="s">
        <v>125</v>
      </c>
      <c r="D594" t="s">
        <v>249</v>
      </c>
      <c r="E594">
        <v>81812</v>
      </c>
      <c r="F594" t="s">
        <v>250</v>
      </c>
      <c r="G594">
        <v>8101</v>
      </c>
      <c r="H594">
        <v>106</v>
      </c>
      <c r="I594" t="s">
        <v>1246</v>
      </c>
      <c r="J594" t="s">
        <v>35</v>
      </c>
      <c r="K594" t="s">
        <v>44</v>
      </c>
      <c r="L594" t="s">
        <v>86</v>
      </c>
      <c r="M594">
        <v>910</v>
      </c>
      <c r="N594">
        <v>1200</v>
      </c>
      <c r="O594" t="s">
        <v>307</v>
      </c>
      <c r="P594">
        <v>212</v>
      </c>
      <c r="Q594" t="s">
        <v>37</v>
      </c>
      <c r="R594">
        <v>1</v>
      </c>
      <c r="S594" s="1">
        <v>42966</v>
      </c>
      <c r="T594" s="1">
        <v>43091</v>
      </c>
      <c r="U594" t="s">
        <v>618</v>
      </c>
      <c r="V594" t="s">
        <v>39</v>
      </c>
      <c r="W594">
        <v>53</v>
      </c>
      <c r="X594">
        <v>53</v>
      </c>
      <c r="Y594">
        <v>45</v>
      </c>
      <c r="Z594">
        <v>117.7778</v>
      </c>
      <c r="AD594">
        <v>0</v>
      </c>
      <c r="AE594">
        <v>117.7778</v>
      </c>
      <c r="AF594">
        <v>0</v>
      </c>
      <c r="AG594">
        <v>0</v>
      </c>
      <c r="AH594">
        <v>3.48</v>
      </c>
      <c r="AI594">
        <v>3.48</v>
      </c>
      <c r="AJ594">
        <v>0.1234</v>
      </c>
      <c r="AK594" t="s">
        <v>1234</v>
      </c>
      <c r="AL594" t="s">
        <v>1247</v>
      </c>
      <c r="AN594">
        <v>48</v>
      </c>
      <c r="AO594">
        <f>Source1718[[#This Row],[TotalFTES]]*525/Source1718[[#This Row],[TotalScheduledHours]]</f>
        <v>38.0625</v>
      </c>
    </row>
    <row r="595" spans="1:41" x14ac:dyDescent="0.25">
      <c r="A595" t="s">
        <v>1769</v>
      </c>
      <c r="B595" t="s">
        <v>32</v>
      </c>
      <c r="C595" t="s">
        <v>125</v>
      </c>
      <c r="D595" t="s">
        <v>249</v>
      </c>
      <c r="E595">
        <v>81813</v>
      </c>
      <c r="F595" t="s">
        <v>250</v>
      </c>
      <c r="G595">
        <v>8101</v>
      </c>
      <c r="H595">
        <v>107</v>
      </c>
      <c r="I595" t="s">
        <v>1246</v>
      </c>
      <c r="J595" t="s">
        <v>35</v>
      </c>
      <c r="K595" t="s">
        <v>44</v>
      </c>
      <c r="L595" t="s">
        <v>75</v>
      </c>
      <c r="M595">
        <v>910</v>
      </c>
      <c r="N595">
        <v>1200</v>
      </c>
      <c r="O595" t="s">
        <v>307</v>
      </c>
      <c r="P595">
        <v>212</v>
      </c>
      <c r="Q595" t="s">
        <v>37</v>
      </c>
      <c r="R595">
        <v>1</v>
      </c>
      <c r="S595" s="1">
        <v>42966</v>
      </c>
      <c r="T595" s="1">
        <v>43091</v>
      </c>
      <c r="U595" t="s">
        <v>618</v>
      </c>
      <c r="V595" t="s">
        <v>39</v>
      </c>
      <c r="W595">
        <v>53</v>
      </c>
      <c r="X595">
        <v>53</v>
      </c>
      <c r="Y595">
        <v>45</v>
      </c>
      <c r="Z595">
        <v>117.7778</v>
      </c>
      <c r="AD595">
        <v>0</v>
      </c>
      <c r="AE595">
        <v>117.7778</v>
      </c>
      <c r="AF595">
        <v>0</v>
      </c>
      <c r="AG595">
        <v>0</v>
      </c>
      <c r="AH595">
        <v>3.4510000000000001</v>
      </c>
      <c r="AI595">
        <v>3.4510000000000001</v>
      </c>
      <c r="AJ595">
        <v>0.1234</v>
      </c>
      <c r="AK595" t="s">
        <v>1234</v>
      </c>
      <c r="AL595" t="s">
        <v>1247</v>
      </c>
      <c r="AN595">
        <v>54</v>
      </c>
      <c r="AO595">
        <f>Source1718[[#This Row],[TotalFTES]]*525/Source1718[[#This Row],[TotalScheduledHours]]</f>
        <v>33.551388888888887</v>
      </c>
    </row>
    <row r="596" spans="1:41" x14ac:dyDescent="0.25">
      <c r="A596" t="s">
        <v>1769</v>
      </c>
      <c r="B596" t="s">
        <v>32</v>
      </c>
      <c r="C596" t="s">
        <v>125</v>
      </c>
      <c r="D596" t="s">
        <v>249</v>
      </c>
      <c r="E596">
        <v>81814</v>
      </c>
      <c r="F596" t="s">
        <v>250</v>
      </c>
      <c r="G596">
        <v>8101</v>
      </c>
      <c r="H596">
        <v>108</v>
      </c>
      <c r="I596" t="s">
        <v>1246</v>
      </c>
      <c r="J596" t="s">
        <v>35</v>
      </c>
      <c r="K596" t="s">
        <v>44</v>
      </c>
      <c r="L596" t="s">
        <v>73</v>
      </c>
      <c r="M596">
        <v>910</v>
      </c>
      <c r="N596">
        <v>1200</v>
      </c>
      <c r="O596" t="s">
        <v>307</v>
      </c>
      <c r="P596">
        <v>212</v>
      </c>
      <c r="Q596" t="s">
        <v>37</v>
      </c>
      <c r="R596">
        <v>1</v>
      </c>
      <c r="S596" s="1">
        <v>42966</v>
      </c>
      <c r="T596" s="1">
        <v>43091</v>
      </c>
      <c r="U596" t="s">
        <v>618</v>
      </c>
      <c r="V596" t="s">
        <v>39</v>
      </c>
      <c r="W596">
        <v>53</v>
      </c>
      <c r="X596">
        <v>53</v>
      </c>
      <c r="Y596">
        <v>45</v>
      </c>
      <c r="Z596">
        <v>117.7778</v>
      </c>
      <c r="AD596">
        <v>0</v>
      </c>
      <c r="AE596">
        <v>117.7778</v>
      </c>
      <c r="AF596">
        <v>0</v>
      </c>
      <c r="AG596">
        <v>0</v>
      </c>
      <c r="AH596">
        <v>3.4860000000000002</v>
      </c>
      <c r="AI596">
        <v>3.4860000000000002</v>
      </c>
      <c r="AJ596">
        <v>0.1234</v>
      </c>
      <c r="AK596" t="s">
        <v>1234</v>
      </c>
      <c r="AL596" t="s">
        <v>1247</v>
      </c>
      <c r="AN596">
        <v>54</v>
      </c>
      <c r="AO596">
        <f>Source1718[[#This Row],[TotalFTES]]*525/Source1718[[#This Row],[TotalScheduledHours]]</f>
        <v>33.891666666666666</v>
      </c>
    </row>
    <row r="597" spans="1:41" x14ac:dyDescent="0.25">
      <c r="A597" t="s">
        <v>1769</v>
      </c>
      <c r="B597" t="s">
        <v>32</v>
      </c>
      <c r="C597" t="s">
        <v>125</v>
      </c>
      <c r="D597" t="s">
        <v>249</v>
      </c>
      <c r="E597">
        <v>81815</v>
      </c>
      <c r="F597" t="s">
        <v>250</v>
      </c>
      <c r="G597">
        <v>8101</v>
      </c>
      <c r="H597">
        <v>109</v>
      </c>
      <c r="I597" t="s">
        <v>1246</v>
      </c>
      <c r="J597" t="s">
        <v>35</v>
      </c>
      <c r="K597" t="s">
        <v>44</v>
      </c>
      <c r="L597" t="s">
        <v>67</v>
      </c>
      <c r="M597">
        <v>910</v>
      </c>
      <c r="N597">
        <v>1200</v>
      </c>
      <c r="O597" t="s">
        <v>307</v>
      </c>
      <c r="P597">
        <v>212</v>
      </c>
      <c r="Q597" t="s">
        <v>37</v>
      </c>
      <c r="R597">
        <v>1</v>
      </c>
      <c r="S597" s="1">
        <v>42966</v>
      </c>
      <c r="T597" s="1">
        <v>43091</v>
      </c>
      <c r="U597" t="s">
        <v>618</v>
      </c>
      <c r="V597" t="s">
        <v>39</v>
      </c>
      <c r="W597">
        <v>53</v>
      </c>
      <c r="X597">
        <v>53</v>
      </c>
      <c r="Y597">
        <v>45</v>
      </c>
      <c r="Z597">
        <v>117.7778</v>
      </c>
      <c r="AD597">
        <v>0</v>
      </c>
      <c r="AE597">
        <v>117.7778</v>
      </c>
      <c r="AF597">
        <v>0</v>
      </c>
      <c r="AG597">
        <v>0</v>
      </c>
      <c r="AH597">
        <v>3.3260000000000001</v>
      </c>
      <c r="AI597">
        <v>3.3260000000000001</v>
      </c>
      <c r="AJ597">
        <v>0.1234</v>
      </c>
      <c r="AK597" t="s">
        <v>1234</v>
      </c>
      <c r="AL597" t="s">
        <v>1247</v>
      </c>
      <c r="AN597">
        <v>51</v>
      </c>
      <c r="AO597">
        <f>Source1718[[#This Row],[TotalFTES]]*525/Source1718[[#This Row],[TotalScheduledHours]]</f>
        <v>34.238235294117651</v>
      </c>
    </row>
    <row r="598" spans="1:41" x14ac:dyDescent="0.25">
      <c r="A598" t="s">
        <v>1769</v>
      </c>
      <c r="B598" t="s">
        <v>32</v>
      </c>
      <c r="C598" t="s">
        <v>125</v>
      </c>
      <c r="D598" t="s">
        <v>249</v>
      </c>
      <c r="E598">
        <v>81816</v>
      </c>
      <c r="F598" t="s">
        <v>250</v>
      </c>
      <c r="G598">
        <v>8101</v>
      </c>
      <c r="H598">
        <v>110</v>
      </c>
      <c r="I598" t="s">
        <v>1246</v>
      </c>
      <c r="J598" t="s">
        <v>35</v>
      </c>
      <c r="K598" t="s">
        <v>44</v>
      </c>
      <c r="L598" t="s">
        <v>54</v>
      </c>
      <c r="M598">
        <v>910</v>
      </c>
      <c r="N598">
        <v>1220</v>
      </c>
      <c r="O598" t="s">
        <v>307</v>
      </c>
      <c r="P598">
        <v>212</v>
      </c>
      <c r="Q598" t="s">
        <v>37</v>
      </c>
      <c r="R598">
        <v>1</v>
      </c>
      <c r="S598" s="1">
        <v>42966</v>
      </c>
      <c r="T598" s="1">
        <v>43091</v>
      </c>
      <c r="U598" t="s">
        <v>618</v>
      </c>
      <c r="V598" t="s">
        <v>39</v>
      </c>
      <c r="W598">
        <v>59</v>
      </c>
      <c r="X598">
        <v>59</v>
      </c>
      <c r="Y598">
        <v>45</v>
      </c>
      <c r="Z598">
        <v>131.11109999999999</v>
      </c>
      <c r="AD598">
        <v>0</v>
      </c>
      <c r="AE598">
        <v>131.11109999999999</v>
      </c>
      <c r="AF598">
        <v>0</v>
      </c>
      <c r="AG598">
        <v>0</v>
      </c>
      <c r="AH598">
        <v>3</v>
      </c>
      <c r="AI598">
        <v>3</v>
      </c>
      <c r="AJ598">
        <v>0.1234</v>
      </c>
      <c r="AK598" t="s">
        <v>1694</v>
      </c>
      <c r="AL598" t="s">
        <v>1247</v>
      </c>
      <c r="AN598">
        <v>54.4</v>
      </c>
      <c r="AO598">
        <f>Source1718[[#This Row],[TotalFTES]]*525/Source1718[[#This Row],[TotalScheduledHours]]</f>
        <v>28.952205882352942</v>
      </c>
    </row>
    <row r="599" spans="1:41" x14ac:dyDescent="0.25">
      <c r="A599" t="s">
        <v>1769</v>
      </c>
      <c r="B599" t="s">
        <v>32</v>
      </c>
      <c r="C599" t="s">
        <v>125</v>
      </c>
      <c r="D599" t="s">
        <v>249</v>
      </c>
      <c r="E599">
        <v>81826</v>
      </c>
      <c r="F599" t="s">
        <v>250</v>
      </c>
      <c r="G599">
        <v>8101</v>
      </c>
      <c r="H599">
        <v>701</v>
      </c>
      <c r="I599" t="s">
        <v>1246</v>
      </c>
      <c r="J599" t="s">
        <v>35</v>
      </c>
      <c r="K599" t="s">
        <v>44</v>
      </c>
      <c r="L599" t="s">
        <v>86</v>
      </c>
      <c r="M599">
        <v>910</v>
      </c>
      <c r="N599">
        <v>1200</v>
      </c>
      <c r="O599" t="s">
        <v>64</v>
      </c>
      <c r="P599">
        <v>172</v>
      </c>
      <c r="Q599" t="s">
        <v>65</v>
      </c>
      <c r="R599">
        <v>1</v>
      </c>
      <c r="S599" s="1">
        <v>42966</v>
      </c>
      <c r="T599" s="1">
        <v>43091</v>
      </c>
      <c r="U599" t="s">
        <v>395</v>
      </c>
      <c r="V599" t="s">
        <v>39</v>
      </c>
      <c r="W599">
        <v>37</v>
      </c>
      <c r="X599">
        <v>34</v>
      </c>
      <c r="Y599">
        <v>40</v>
      </c>
      <c r="Z599">
        <v>85</v>
      </c>
      <c r="AD599">
        <v>0</v>
      </c>
      <c r="AE599">
        <v>85</v>
      </c>
      <c r="AF599">
        <v>0</v>
      </c>
      <c r="AG599">
        <v>0</v>
      </c>
      <c r="AH599">
        <v>2.3140000000000001</v>
      </c>
      <c r="AI599">
        <v>2.3140000000000001</v>
      </c>
      <c r="AJ599">
        <v>0.1234</v>
      </c>
      <c r="AK599" t="s">
        <v>1234</v>
      </c>
      <c r="AL599" t="s">
        <v>1249</v>
      </c>
      <c r="AN599">
        <v>48</v>
      </c>
      <c r="AO599">
        <f>Source1718[[#This Row],[TotalFTES]]*525/Source1718[[#This Row],[TotalScheduledHours]]</f>
        <v>25.309375000000003</v>
      </c>
    </row>
    <row r="600" spans="1:41" x14ac:dyDescent="0.25">
      <c r="A600" t="s">
        <v>1769</v>
      </c>
      <c r="B600" t="s">
        <v>32</v>
      </c>
      <c r="C600" t="s">
        <v>125</v>
      </c>
      <c r="D600" t="s">
        <v>249</v>
      </c>
      <c r="E600">
        <v>81827</v>
      </c>
      <c r="F600" t="s">
        <v>250</v>
      </c>
      <c r="G600">
        <v>8101</v>
      </c>
      <c r="H600">
        <v>702</v>
      </c>
      <c r="I600" t="s">
        <v>1246</v>
      </c>
      <c r="J600" t="s">
        <v>35</v>
      </c>
      <c r="K600" t="s">
        <v>44</v>
      </c>
      <c r="L600" t="s">
        <v>75</v>
      </c>
      <c r="M600">
        <v>910</v>
      </c>
      <c r="N600">
        <v>1200</v>
      </c>
      <c r="O600" t="s">
        <v>64</v>
      </c>
      <c r="P600">
        <v>172</v>
      </c>
      <c r="Q600" t="s">
        <v>65</v>
      </c>
      <c r="R600">
        <v>1</v>
      </c>
      <c r="S600" s="1">
        <v>42966</v>
      </c>
      <c r="T600" s="1">
        <v>43091</v>
      </c>
      <c r="U600" t="s">
        <v>395</v>
      </c>
      <c r="V600" t="s">
        <v>39</v>
      </c>
      <c r="W600">
        <v>38</v>
      </c>
      <c r="X600">
        <v>35</v>
      </c>
      <c r="Y600">
        <v>40</v>
      </c>
      <c r="Z600">
        <v>87.5</v>
      </c>
      <c r="AD600">
        <v>0</v>
      </c>
      <c r="AE600">
        <v>87.5</v>
      </c>
      <c r="AF600">
        <v>0</v>
      </c>
      <c r="AG600">
        <v>0</v>
      </c>
      <c r="AH600">
        <v>2.52</v>
      </c>
      <c r="AI600">
        <v>2.52</v>
      </c>
      <c r="AJ600">
        <v>0.1234</v>
      </c>
      <c r="AK600" t="s">
        <v>1234</v>
      </c>
      <c r="AL600" t="s">
        <v>1249</v>
      </c>
      <c r="AN600">
        <v>54</v>
      </c>
      <c r="AO600">
        <f>Source1718[[#This Row],[TotalFTES]]*525/Source1718[[#This Row],[TotalScheduledHours]]</f>
        <v>24.5</v>
      </c>
    </row>
    <row r="601" spans="1:41" x14ac:dyDescent="0.25">
      <c r="A601" t="s">
        <v>1769</v>
      </c>
      <c r="B601" t="s">
        <v>32</v>
      </c>
      <c r="C601" t="s">
        <v>125</v>
      </c>
      <c r="D601" t="s">
        <v>249</v>
      </c>
      <c r="E601">
        <v>81828</v>
      </c>
      <c r="F601" t="s">
        <v>250</v>
      </c>
      <c r="G601">
        <v>8101</v>
      </c>
      <c r="H601">
        <v>703</v>
      </c>
      <c r="I601" t="s">
        <v>1246</v>
      </c>
      <c r="J601" t="s">
        <v>35</v>
      </c>
      <c r="K601" t="s">
        <v>44</v>
      </c>
      <c r="L601" t="s">
        <v>73</v>
      </c>
      <c r="M601">
        <v>910</v>
      </c>
      <c r="N601">
        <v>1200</v>
      </c>
      <c r="O601" t="s">
        <v>64</v>
      </c>
      <c r="P601">
        <v>172</v>
      </c>
      <c r="Q601" t="s">
        <v>65</v>
      </c>
      <c r="R601">
        <v>1</v>
      </c>
      <c r="S601" s="1">
        <v>42966</v>
      </c>
      <c r="T601" s="1">
        <v>43091</v>
      </c>
      <c r="U601" t="s">
        <v>395</v>
      </c>
      <c r="V601" t="s">
        <v>39</v>
      </c>
      <c r="W601">
        <v>37</v>
      </c>
      <c r="X601">
        <v>35</v>
      </c>
      <c r="Y601">
        <v>40</v>
      </c>
      <c r="Z601">
        <v>87.5</v>
      </c>
      <c r="AD601">
        <v>0</v>
      </c>
      <c r="AE601">
        <v>87.5</v>
      </c>
      <c r="AF601">
        <v>0</v>
      </c>
      <c r="AG601">
        <v>0</v>
      </c>
      <c r="AH601">
        <v>2.4689999999999999</v>
      </c>
      <c r="AI601">
        <v>2.4689999999999999</v>
      </c>
      <c r="AJ601">
        <v>0.1234</v>
      </c>
      <c r="AK601" t="s">
        <v>1234</v>
      </c>
      <c r="AL601" t="s">
        <v>1249</v>
      </c>
      <c r="AN601">
        <v>54</v>
      </c>
      <c r="AO601">
        <f>Source1718[[#This Row],[TotalFTES]]*525/Source1718[[#This Row],[TotalScheduledHours]]</f>
        <v>24.004166666666666</v>
      </c>
    </row>
    <row r="602" spans="1:41" x14ac:dyDescent="0.25">
      <c r="A602" t="s">
        <v>1769</v>
      </c>
      <c r="B602" t="s">
        <v>32</v>
      </c>
      <c r="C602" t="s">
        <v>125</v>
      </c>
      <c r="D602" t="s">
        <v>249</v>
      </c>
      <c r="E602">
        <v>81829</v>
      </c>
      <c r="F602" t="s">
        <v>250</v>
      </c>
      <c r="G602">
        <v>8101</v>
      </c>
      <c r="H602">
        <v>704</v>
      </c>
      <c r="I602" t="s">
        <v>1246</v>
      </c>
      <c r="J602" t="s">
        <v>35</v>
      </c>
      <c r="K602" t="s">
        <v>44</v>
      </c>
      <c r="L602" t="s">
        <v>67</v>
      </c>
      <c r="M602">
        <v>910</v>
      </c>
      <c r="N602">
        <v>1200</v>
      </c>
      <c r="O602" t="s">
        <v>64</v>
      </c>
      <c r="P602">
        <v>172</v>
      </c>
      <c r="Q602" t="s">
        <v>65</v>
      </c>
      <c r="R602">
        <v>1</v>
      </c>
      <c r="S602" s="1">
        <v>42966</v>
      </c>
      <c r="T602" s="1">
        <v>43091</v>
      </c>
      <c r="U602" t="s">
        <v>395</v>
      </c>
      <c r="V602" t="s">
        <v>39</v>
      </c>
      <c r="W602">
        <v>37</v>
      </c>
      <c r="X602">
        <v>34</v>
      </c>
      <c r="Y602">
        <v>40</v>
      </c>
      <c r="Z602">
        <v>85</v>
      </c>
      <c r="AD602">
        <v>0</v>
      </c>
      <c r="AE602">
        <v>85</v>
      </c>
      <c r="AF602">
        <v>0</v>
      </c>
      <c r="AG602">
        <v>0</v>
      </c>
      <c r="AH602">
        <v>2.4569999999999999</v>
      </c>
      <c r="AI602">
        <v>2.4569999999999999</v>
      </c>
      <c r="AJ602">
        <v>0.1234</v>
      </c>
      <c r="AK602" t="s">
        <v>1234</v>
      </c>
      <c r="AL602" t="s">
        <v>1249</v>
      </c>
      <c r="AN602">
        <v>51</v>
      </c>
      <c r="AO602">
        <f>Source1718[[#This Row],[TotalFTES]]*525/Source1718[[#This Row],[TotalScheduledHours]]</f>
        <v>25.29264705882353</v>
      </c>
    </row>
    <row r="603" spans="1:41" x14ac:dyDescent="0.25">
      <c r="A603" t="s">
        <v>1769</v>
      </c>
      <c r="B603" t="s">
        <v>32</v>
      </c>
      <c r="C603" t="s">
        <v>125</v>
      </c>
      <c r="D603" t="s">
        <v>249</v>
      </c>
      <c r="E603">
        <v>81830</v>
      </c>
      <c r="F603" t="s">
        <v>250</v>
      </c>
      <c r="G603">
        <v>8101</v>
      </c>
      <c r="H603">
        <v>705</v>
      </c>
      <c r="I603" t="s">
        <v>1246</v>
      </c>
      <c r="J603" t="s">
        <v>35</v>
      </c>
      <c r="K603" t="s">
        <v>44</v>
      </c>
      <c r="L603" t="s">
        <v>54</v>
      </c>
      <c r="M603">
        <v>910</v>
      </c>
      <c r="N603">
        <v>1220</v>
      </c>
      <c r="O603" t="s">
        <v>64</v>
      </c>
      <c r="P603">
        <v>172</v>
      </c>
      <c r="Q603" t="s">
        <v>65</v>
      </c>
      <c r="R603">
        <v>1</v>
      </c>
      <c r="S603" s="1">
        <v>42966</v>
      </c>
      <c r="T603" s="1">
        <v>43091</v>
      </c>
      <c r="U603" t="s">
        <v>395</v>
      </c>
      <c r="V603" t="s">
        <v>39</v>
      </c>
      <c r="W603">
        <v>37</v>
      </c>
      <c r="X603">
        <v>34</v>
      </c>
      <c r="Y603">
        <v>40</v>
      </c>
      <c r="Z603">
        <v>85</v>
      </c>
      <c r="AD603">
        <v>0</v>
      </c>
      <c r="AE603">
        <v>85</v>
      </c>
      <c r="AF603">
        <v>0</v>
      </c>
      <c r="AG603">
        <v>0</v>
      </c>
      <c r="AH603">
        <v>2.1259999999999999</v>
      </c>
      <c r="AI603">
        <v>2.1259999999999999</v>
      </c>
      <c r="AJ603">
        <v>0.1234</v>
      </c>
      <c r="AK603" t="s">
        <v>1694</v>
      </c>
      <c r="AL603" t="s">
        <v>1249</v>
      </c>
      <c r="AN603">
        <v>54.4</v>
      </c>
      <c r="AO603">
        <f>Source1718[[#This Row],[TotalFTES]]*525/Source1718[[#This Row],[TotalScheduledHours]]</f>
        <v>20.517463235294116</v>
      </c>
    </row>
    <row r="604" spans="1:41" x14ac:dyDescent="0.25">
      <c r="A604" t="s">
        <v>1769</v>
      </c>
      <c r="B604" t="s">
        <v>32</v>
      </c>
      <c r="C604" t="s">
        <v>125</v>
      </c>
      <c r="D604" t="s">
        <v>249</v>
      </c>
      <c r="E604">
        <v>80318</v>
      </c>
      <c r="F604" t="s">
        <v>250</v>
      </c>
      <c r="G604">
        <v>8104</v>
      </c>
      <c r="H604">
        <v>201</v>
      </c>
      <c r="I604" t="s">
        <v>255</v>
      </c>
      <c r="J604" t="s">
        <v>35</v>
      </c>
      <c r="K604" t="s">
        <v>44</v>
      </c>
      <c r="L604" t="s">
        <v>108</v>
      </c>
      <c r="M604">
        <v>910</v>
      </c>
      <c r="N604">
        <v>1200</v>
      </c>
      <c r="O604" t="s">
        <v>256</v>
      </c>
      <c r="Q604" t="s">
        <v>47</v>
      </c>
      <c r="R604">
        <v>1</v>
      </c>
      <c r="S604" s="1">
        <v>42966</v>
      </c>
      <c r="T604" s="1">
        <v>43091</v>
      </c>
      <c r="U604" t="s">
        <v>619</v>
      </c>
      <c r="V604" t="s">
        <v>39</v>
      </c>
      <c r="W604">
        <v>32</v>
      </c>
      <c r="X604">
        <v>32</v>
      </c>
      <c r="Y604">
        <v>35</v>
      </c>
      <c r="Z604">
        <v>91.428600000000003</v>
      </c>
      <c r="AD604">
        <v>0</v>
      </c>
      <c r="AE604">
        <v>91.428600000000003</v>
      </c>
      <c r="AF604">
        <v>0</v>
      </c>
      <c r="AG604">
        <v>0</v>
      </c>
      <c r="AH604">
        <v>14.433999999999999</v>
      </c>
      <c r="AI604">
        <v>14.433999999999999</v>
      </c>
      <c r="AJ604">
        <v>0.6</v>
      </c>
      <c r="AK604" t="s">
        <v>1234</v>
      </c>
      <c r="AL604" t="s">
        <v>1250</v>
      </c>
      <c r="AN604">
        <v>255</v>
      </c>
      <c r="AO604">
        <f>Source1718[[#This Row],[TotalFTES]]*525/Source1718[[#This Row],[TotalScheduledHours]]</f>
        <v>29.71705882352941</v>
      </c>
    </row>
    <row r="605" spans="1:41" x14ac:dyDescent="0.25">
      <c r="A605" t="s">
        <v>1769</v>
      </c>
      <c r="B605" t="s">
        <v>32</v>
      </c>
      <c r="C605" t="s">
        <v>125</v>
      </c>
      <c r="D605" t="s">
        <v>249</v>
      </c>
      <c r="E605">
        <v>82975</v>
      </c>
      <c r="F605" t="s">
        <v>250</v>
      </c>
      <c r="G605">
        <v>8117</v>
      </c>
      <c r="H605">
        <v>101</v>
      </c>
      <c r="I605" t="s">
        <v>1251</v>
      </c>
      <c r="J605" t="s">
        <v>35</v>
      </c>
      <c r="K605" t="s">
        <v>44</v>
      </c>
      <c r="L605" t="s">
        <v>86</v>
      </c>
      <c r="M605">
        <v>1510</v>
      </c>
      <c r="N605">
        <v>1820</v>
      </c>
      <c r="O605" t="s">
        <v>257</v>
      </c>
      <c r="Q605" t="s">
        <v>113</v>
      </c>
      <c r="R605">
        <v>1</v>
      </c>
      <c r="S605" s="1">
        <v>42966</v>
      </c>
      <c r="T605" s="1">
        <v>43091</v>
      </c>
      <c r="U605" t="s">
        <v>620</v>
      </c>
      <c r="V605" t="s">
        <v>39</v>
      </c>
      <c r="W605">
        <v>11</v>
      </c>
      <c r="X605">
        <v>11</v>
      </c>
      <c r="Y605">
        <v>35</v>
      </c>
      <c r="Z605">
        <v>31.428599999999999</v>
      </c>
      <c r="AD605">
        <v>0</v>
      </c>
      <c r="AE605">
        <v>31.428599999999999</v>
      </c>
      <c r="AF605">
        <v>0</v>
      </c>
      <c r="AG605">
        <v>10</v>
      </c>
      <c r="AH605">
        <v>1.0189999999999999</v>
      </c>
      <c r="AI605">
        <v>1.0189999999999999</v>
      </c>
      <c r="AJ605">
        <v>0.1234</v>
      </c>
      <c r="AK605" t="s">
        <v>1695</v>
      </c>
      <c r="AL605" t="s">
        <v>1253</v>
      </c>
      <c r="AN605">
        <v>54.4</v>
      </c>
      <c r="AO605">
        <f>Source1718[[#This Row],[TotalFTES]]*525/Source1718[[#This Row],[TotalScheduledHours]]</f>
        <v>9.8340992647058805</v>
      </c>
    </row>
    <row r="606" spans="1:41" x14ac:dyDescent="0.25">
      <c r="A606" t="s">
        <v>1769</v>
      </c>
      <c r="B606" t="s">
        <v>32</v>
      </c>
      <c r="C606" t="s">
        <v>125</v>
      </c>
      <c r="D606" t="s">
        <v>249</v>
      </c>
      <c r="E606">
        <v>82976</v>
      </c>
      <c r="F606" t="s">
        <v>250</v>
      </c>
      <c r="G606">
        <v>8117</v>
      </c>
      <c r="H606">
        <v>102</v>
      </c>
      <c r="I606" t="s">
        <v>1251</v>
      </c>
      <c r="J606" t="s">
        <v>35</v>
      </c>
      <c r="K606" t="s">
        <v>44</v>
      </c>
      <c r="L606" t="s">
        <v>73</v>
      </c>
      <c r="M606">
        <v>1500</v>
      </c>
      <c r="N606">
        <v>1750</v>
      </c>
      <c r="O606" t="s">
        <v>257</v>
      </c>
      <c r="Q606" t="s">
        <v>113</v>
      </c>
      <c r="R606">
        <v>1</v>
      </c>
      <c r="S606" s="1">
        <v>42966</v>
      </c>
      <c r="T606" s="1">
        <v>43091</v>
      </c>
      <c r="U606" t="s">
        <v>620</v>
      </c>
      <c r="V606" t="s">
        <v>39</v>
      </c>
      <c r="W606">
        <v>11</v>
      </c>
      <c r="X606">
        <v>11</v>
      </c>
      <c r="Y606">
        <v>35</v>
      </c>
      <c r="Z606">
        <v>31.428599999999999</v>
      </c>
      <c r="AD606">
        <v>0</v>
      </c>
      <c r="AE606">
        <v>31.428599999999999</v>
      </c>
      <c r="AF606">
        <v>0</v>
      </c>
      <c r="AG606">
        <v>10</v>
      </c>
      <c r="AH606">
        <v>1.032</v>
      </c>
      <c r="AI606">
        <v>1.032</v>
      </c>
      <c r="AJ606">
        <v>0.1234</v>
      </c>
      <c r="AK606" t="s">
        <v>1252</v>
      </c>
      <c r="AL606" t="s">
        <v>1253</v>
      </c>
      <c r="AN606">
        <v>54</v>
      </c>
      <c r="AO606">
        <f>Source1718[[#This Row],[TotalFTES]]*525/Source1718[[#This Row],[TotalScheduledHours]]</f>
        <v>10.033333333333335</v>
      </c>
    </row>
    <row r="607" spans="1:41" x14ac:dyDescent="0.25">
      <c r="A607" t="s">
        <v>1769</v>
      </c>
      <c r="B607" t="s">
        <v>32</v>
      </c>
      <c r="C607" t="s">
        <v>125</v>
      </c>
      <c r="D607" t="s">
        <v>249</v>
      </c>
      <c r="E607">
        <v>82977</v>
      </c>
      <c r="F607" t="s">
        <v>250</v>
      </c>
      <c r="G607">
        <v>8117</v>
      </c>
      <c r="H607">
        <v>551</v>
      </c>
      <c r="I607" t="s">
        <v>1251</v>
      </c>
      <c r="J607" t="s">
        <v>76</v>
      </c>
      <c r="K607" t="s">
        <v>44</v>
      </c>
      <c r="L607" t="s">
        <v>86</v>
      </c>
      <c r="M607">
        <v>1800</v>
      </c>
      <c r="N607">
        <v>2110</v>
      </c>
      <c r="O607" t="s">
        <v>1696</v>
      </c>
      <c r="Q607" t="s">
        <v>51</v>
      </c>
      <c r="R607">
        <v>1</v>
      </c>
      <c r="S607" s="1">
        <v>42966</v>
      </c>
      <c r="T607" s="1">
        <v>43091</v>
      </c>
      <c r="U607" t="s">
        <v>620</v>
      </c>
      <c r="V607" t="s">
        <v>39</v>
      </c>
      <c r="W607">
        <v>11</v>
      </c>
      <c r="X607">
        <v>11</v>
      </c>
      <c r="Y607">
        <v>35</v>
      </c>
      <c r="Z607">
        <v>31.428599999999999</v>
      </c>
      <c r="AD607">
        <v>0</v>
      </c>
      <c r="AE607">
        <v>31.428599999999999</v>
      </c>
      <c r="AF607">
        <v>0</v>
      </c>
      <c r="AG607">
        <v>10</v>
      </c>
      <c r="AH607">
        <v>1.0169999999999999</v>
      </c>
      <c r="AI607">
        <v>1.0169999999999999</v>
      </c>
      <c r="AJ607">
        <v>0.1234</v>
      </c>
      <c r="AK607" t="s">
        <v>1697</v>
      </c>
      <c r="AL607" t="s">
        <v>1698</v>
      </c>
      <c r="AN607">
        <v>54.4</v>
      </c>
      <c r="AO607">
        <f>Source1718[[#This Row],[TotalFTES]]*525/Source1718[[#This Row],[TotalScheduledHours]]</f>
        <v>9.8147977941176467</v>
      </c>
    </row>
    <row r="608" spans="1:41" x14ac:dyDescent="0.25">
      <c r="A608" t="s">
        <v>1769</v>
      </c>
      <c r="B608" t="s">
        <v>32</v>
      </c>
      <c r="C608" t="s">
        <v>125</v>
      </c>
      <c r="D608" t="s">
        <v>249</v>
      </c>
      <c r="E608">
        <v>83222</v>
      </c>
      <c r="F608" t="s">
        <v>250</v>
      </c>
      <c r="G608">
        <v>8202</v>
      </c>
      <c r="H608" t="s">
        <v>95</v>
      </c>
      <c r="I608" t="s">
        <v>258</v>
      </c>
      <c r="J608" t="s">
        <v>35</v>
      </c>
      <c r="K608" t="s">
        <v>44</v>
      </c>
      <c r="L608" t="s">
        <v>111</v>
      </c>
      <c r="M608">
        <v>1000</v>
      </c>
      <c r="N608">
        <v>1415</v>
      </c>
      <c r="O608" t="s">
        <v>112</v>
      </c>
      <c r="P608">
        <v>107</v>
      </c>
      <c r="Q608" t="s">
        <v>113</v>
      </c>
      <c r="R608" t="s">
        <v>38</v>
      </c>
      <c r="S608" s="1">
        <v>42969</v>
      </c>
      <c r="T608" s="1">
        <v>42977</v>
      </c>
      <c r="U608" t="s">
        <v>620</v>
      </c>
      <c r="V608" t="s">
        <v>359</v>
      </c>
      <c r="W608">
        <v>0</v>
      </c>
      <c r="X608">
        <v>21</v>
      </c>
      <c r="Y608">
        <v>25</v>
      </c>
      <c r="Z608">
        <v>84</v>
      </c>
      <c r="AD608">
        <v>0</v>
      </c>
      <c r="AE608">
        <v>84</v>
      </c>
      <c r="AF608">
        <v>0</v>
      </c>
      <c r="AG608">
        <v>10</v>
      </c>
      <c r="AH608">
        <v>0</v>
      </c>
      <c r="AI608">
        <v>0</v>
      </c>
      <c r="AJ608">
        <v>4.1099999999999998E-2</v>
      </c>
      <c r="AK608" t="s">
        <v>1699</v>
      </c>
      <c r="AL608" t="s">
        <v>1220</v>
      </c>
      <c r="AN608">
        <v>18</v>
      </c>
      <c r="AO608">
        <f>Source1718[[#This Row],[TotalFTES]]*525/Source1718[[#This Row],[TotalScheduledHours]]</f>
        <v>0</v>
      </c>
    </row>
    <row r="609" spans="1:41" x14ac:dyDescent="0.25">
      <c r="A609" t="s">
        <v>1769</v>
      </c>
      <c r="B609" t="s">
        <v>32</v>
      </c>
      <c r="C609" t="s">
        <v>125</v>
      </c>
      <c r="D609" t="s">
        <v>249</v>
      </c>
      <c r="E609">
        <v>83223</v>
      </c>
      <c r="F609" t="s">
        <v>250</v>
      </c>
      <c r="G609">
        <v>8202</v>
      </c>
      <c r="H609" t="s">
        <v>109</v>
      </c>
      <c r="I609" t="s">
        <v>258</v>
      </c>
      <c r="J609" t="s">
        <v>35</v>
      </c>
      <c r="K609" t="s">
        <v>44</v>
      </c>
      <c r="L609" t="s">
        <v>111</v>
      </c>
      <c r="M609">
        <v>1000</v>
      </c>
      <c r="N609">
        <v>1205</v>
      </c>
      <c r="O609" t="s">
        <v>112</v>
      </c>
      <c r="P609">
        <v>107</v>
      </c>
      <c r="Q609" t="s">
        <v>113</v>
      </c>
      <c r="R609" t="s">
        <v>38</v>
      </c>
      <c r="S609" s="1">
        <v>42983</v>
      </c>
      <c r="T609" s="1">
        <v>43005</v>
      </c>
      <c r="U609" t="s">
        <v>620</v>
      </c>
      <c r="V609" t="s">
        <v>39</v>
      </c>
      <c r="W609">
        <v>19</v>
      </c>
      <c r="X609">
        <v>19</v>
      </c>
      <c r="Y609">
        <v>25</v>
      </c>
      <c r="Z609">
        <v>76</v>
      </c>
      <c r="AD609">
        <v>0</v>
      </c>
      <c r="AE609">
        <v>76</v>
      </c>
      <c r="AF609">
        <v>0</v>
      </c>
      <c r="AG609">
        <v>10</v>
      </c>
      <c r="AH609">
        <v>0.123</v>
      </c>
      <c r="AI609">
        <v>0.123</v>
      </c>
      <c r="AJ609">
        <v>4.1099999999999998E-2</v>
      </c>
      <c r="AK609" t="s">
        <v>1700</v>
      </c>
      <c r="AL609" t="s">
        <v>1220</v>
      </c>
      <c r="AN609">
        <v>18.399999999999999</v>
      </c>
      <c r="AO609">
        <f>Source1718[[#This Row],[TotalFTES]]*525/Source1718[[#This Row],[TotalScheduledHours]]</f>
        <v>3.5095108695652177</v>
      </c>
    </row>
    <row r="610" spans="1:41" x14ac:dyDescent="0.25">
      <c r="A610" t="s">
        <v>1769</v>
      </c>
      <c r="B610" t="s">
        <v>32</v>
      </c>
      <c r="C610" t="s">
        <v>125</v>
      </c>
      <c r="D610" t="s">
        <v>249</v>
      </c>
      <c r="E610">
        <v>83224</v>
      </c>
      <c r="F610" t="s">
        <v>250</v>
      </c>
      <c r="G610">
        <v>8202</v>
      </c>
      <c r="H610" t="s">
        <v>259</v>
      </c>
      <c r="I610" t="s">
        <v>258</v>
      </c>
      <c r="J610" t="s">
        <v>35</v>
      </c>
      <c r="K610" t="s">
        <v>44</v>
      </c>
      <c r="L610" t="s">
        <v>111</v>
      </c>
      <c r="M610">
        <v>1000</v>
      </c>
      <c r="N610">
        <v>1205</v>
      </c>
      <c r="O610" t="s">
        <v>112</v>
      </c>
      <c r="P610">
        <v>107</v>
      </c>
      <c r="Q610" t="s">
        <v>113</v>
      </c>
      <c r="R610" t="s">
        <v>38</v>
      </c>
      <c r="S610" s="1">
        <v>43011</v>
      </c>
      <c r="T610" s="1">
        <v>43033</v>
      </c>
      <c r="U610" t="s">
        <v>620</v>
      </c>
      <c r="V610" t="s">
        <v>39</v>
      </c>
      <c r="W610">
        <v>10</v>
      </c>
      <c r="X610">
        <v>10</v>
      </c>
      <c r="Y610">
        <v>25</v>
      </c>
      <c r="Z610">
        <v>40</v>
      </c>
      <c r="AD610">
        <v>0</v>
      </c>
      <c r="AE610">
        <v>40</v>
      </c>
      <c r="AF610">
        <v>0</v>
      </c>
      <c r="AG610">
        <v>10</v>
      </c>
      <c r="AH610">
        <v>0.35</v>
      </c>
      <c r="AI610">
        <v>0.35</v>
      </c>
      <c r="AJ610">
        <v>4.1099999999999998E-2</v>
      </c>
      <c r="AK610" t="s">
        <v>1700</v>
      </c>
      <c r="AL610" t="s">
        <v>1220</v>
      </c>
      <c r="AN610">
        <v>18.399999999999999</v>
      </c>
      <c r="AO610">
        <f>Source1718[[#This Row],[TotalFTES]]*525/Source1718[[#This Row],[TotalScheduledHours]]</f>
        <v>9.9864130434782616</v>
      </c>
    </row>
    <row r="611" spans="1:41" x14ac:dyDescent="0.25">
      <c r="A611" t="s">
        <v>1769</v>
      </c>
      <c r="B611" t="s">
        <v>32</v>
      </c>
      <c r="C611" t="s">
        <v>125</v>
      </c>
      <c r="D611" t="s">
        <v>249</v>
      </c>
      <c r="E611">
        <v>83225</v>
      </c>
      <c r="F611" t="s">
        <v>250</v>
      </c>
      <c r="G611">
        <v>8202</v>
      </c>
      <c r="H611" t="s">
        <v>260</v>
      </c>
      <c r="I611" t="s">
        <v>258</v>
      </c>
      <c r="J611" t="s">
        <v>35</v>
      </c>
      <c r="K611" t="s">
        <v>44</v>
      </c>
      <c r="L611" t="s">
        <v>111</v>
      </c>
      <c r="M611">
        <v>1000</v>
      </c>
      <c r="N611">
        <v>1250</v>
      </c>
      <c r="O611" t="s">
        <v>112</v>
      </c>
      <c r="P611">
        <v>107</v>
      </c>
      <c r="Q611" t="s">
        <v>113</v>
      </c>
      <c r="R611" t="s">
        <v>38</v>
      </c>
      <c r="S611" s="1">
        <v>43039</v>
      </c>
      <c r="T611" s="1">
        <v>43054</v>
      </c>
      <c r="U611" t="s">
        <v>620</v>
      </c>
      <c r="V611" t="s">
        <v>39</v>
      </c>
      <c r="W611">
        <v>10</v>
      </c>
      <c r="X611">
        <v>10</v>
      </c>
      <c r="Y611">
        <v>25</v>
      </c>
      <c r="Z611">
        <v>40</v>
      </c>
      <c r="AD611">
        <v>0</v>
      </c>
      <c r="AE611">
        <v>40</v>
      </c>
      <c r="AF611">
        <v>0</v>
      </c>
      <c r="AG611">
        <v>10</v>
      </c>
      <c r="AH611">
        <v>0.8</v>
      </c>
      <c r="AI611">
        <v>0.8</v>
      </c>
      <c r="AJ611">
        <v>4.1099999999999998E-2</v>
      </c>
      <c r="AK611" t="s">
        <v>1175</v>
      </c>
      <c r="AL611" t="s">
        <v>1220</v>
      </c>
      <c r="AN611">
        <v>18</v>
      </c>
      <c r="AO611">
        <f>Source1718[[#This Row],[TotalFTES]]*525/Source1718[[#This Row],[TotalScheduledHours]]</f>
        <v>23.333333333333332</v>
      </c>
    </row>
    <row r="612" spans="1:41" x14ac:dyDescent="0.25">
      <c r="A612" t="s">
        <v>1769</v>
      </c>
      <c r="B612" t="s">
        <v>32</v>
      </c>
      <c r="C612" t="s">
        <v>125</v>
      </c>
      <c r="D612" t="s">
        <v>249</v>
      </c>
      <c r="E612">
        <v>83236</v>
      </c>
      <c r="F612" t="s">
        <v>250</v>
      </c>
      <c r="G612">
        <v>8202</v>
      </c>
      <c r="H612" t="s">
        <v>740</v>
      </c>
      <c r="I612" t="s">
        <v>258</v>
      </c>
      <c r="J612" t="s">
        <v>35</v>
      </c>
      <c r="K612" t="s">
        <v>44</v>
      </c>
      <c r="L612" t="s">
        <v>111</v>
      </c>
      <c r="M612">
        <v>1000</v>
      </c>
      <c r="N612">
        <v>1250</v>
      </c>
      <c r="O612" t="s">
        <v>112</v>
      </c>
      <c r="P612">
        <v>107</v>
      </c>
      <c r="Q612" t="s">
        <v>113</v>
      </c>
      <c r="R612" t="s">
        <v>38</v>
      </c>
      <c r="S612" s="1">
        <v>43067</v>
      </c>
      <c r="T612" s="1">
        <v>43082</v>
      </c>
      <c r="U612" t="s">
        <v>620</v>
      </c>
      <c r="V612" t="s">
        <v>39</v>
      </c>
      <c r="W612">
        <v>11</v>
      </c>
      <c r="X612">
        <v>11</v>
      </c>
      <c r="Y612">
        <v>25</v>
      </c>
      <c r="Z612">
        <v>44</v>
      </c>
      <c r="AD612">
        <v>0</v>
      </c>
      <c r="AE612">
        <v>44</v>
      </c>
      <c r="AF612">
        <v>0</v>
      </c>
      <c r="AG612">
        <v>10</v>
      </c>
      <c r="AH612">
        <v>0.34300000000000003</v>
      </c>
      <c r="AI612">
        <v>0.34300000000000003</v>
      </c>
      <c r="AJ612">
        <v>4.1099999999999998E-2</v>
      </c>
      <c r="AK612" t="s">
        <v>1175</v>
      </c>
      <c r="AL612" t="s">
        <v>1220</v>
      </c>
      <c r="AN612">
        <v>18</v>
      </c>
      <c r="AO612">
        <f>Source1718[[#This Row],[TotalFTES]]*525/Source1718[[#This Row],[TotalScheduledHours]]</f>
        <v>10.004166666666668</v>
      </c>
    </row>
    <row r="613" spans="1:41" x14ac:dyDescent="0.25">
      <c r="A613" t="s">
        <v>1769</v>
      </c>
      <c r="B613" t="s">
        <v>32</v>
      </c>
      <c r="C613" t="s">
        <v>125</v>
      </c>
      <c r="D613" t="s">
        <v>126</v>
      </c>
      <c r="E613">
        <v>80355</v>
      </c>
      <c r="F613" t="s">
        <v>261</v>
      </c>
      <c r="G613">
        <v>9183</v>
      </c>
      <c r="H613">
        <v>201</v>
      </c>
      <c r="I613" t="s">
        <v>262</v>
      </c>
      <c r="J613" t="s">
        <v>76</v>
      </c>
      <c r="K613" t="s">
        <v>44</v>
      </c>
      <c r="L613" t="s">
        <v>111</v>
      </c>
      <c r="M613">
        <v>1800</v>
      </c>
      <c r="N613">
        <v>2050</v>
      </c>
      <c r="O613" t="s">
        <v>46</v>
      </c>
      <c r="P613">
        <v>320</v>
      </c>
      <c r="Q613" t="s">
        <v>47</v>
      </c>
      <c r="R613">
        <v>1</v>
      </c>
      <c r="S613" s="1">
        <v>42966</v>
      </c>
      <c r="T613" s="1">
        <v>43091</v>
      </c>
      <c r="U613" t="s">
        <v>621</v>
      </c>
      <c r="V613" t="s">
        <v>39</v>
      </c>
      <c r="W613">
        <v>33</v>
      </c>
      <c r="X613">
        <v>33</v>
      </c>
      <c r="Y613">
        <v>50</v>
      </c>
      <c r="Z613">
        <v>66</v>
      </c>
      <c r="AD613">
        <v>0</v>
      </c>
      <c r="AE613">
        <v>66</v>
      </c>
      <c r="AF613">
        <v>0</v>
      </c>
      <c r="AG613">
        <v>0</v>
      </c>
      <c r="AH613">
        <v>4.931</v>
      </c>
      <c r="AI613">
        <v>4.931</v>
      </c>
      <c r="AJ613">
        <v>0.24</v>
      </c>
      <c r="AK613" t="s">
        <v>837</v>
      </c>
      <c r="AL613" t="s">
        <v>1090</v>
      </c>
      <c r="AN613">
        <v>108</v>
      </c>
      <c r="AO613">
        <f>Source1718[[#This Row],[TotalFTES]]*525/Source1718[[#This Row],[TotalScheduledHours]]</f>
        <v>23.97013888888889</v>
      </c>
    </row>
    <row r="614" spans="1:41" x14ac:dyDescent="0.25">
      <c r="A614" t="s">
        <v>1769</v>
      </c>
      <c r="B614" t="s">
        <v>32</v>
      </c>
      <c r="C614" t="s">
        <v>125</v>
      </c>
      <c r="D614" t="s">
        <v>126</v>
      </c>
      <c r="E614">
        <v>82440</v>
      </c>
      <c r="F614" t="s">
        <v>130</v>
      </c>
      <c r="G614">
        <v>5000</v>
      </c>
      <c r="H614">
        <v>201</v>
      </c>
      <c r="I614" t="s">
        <v>131</v>
      </c>
      <c r="J614" t="s">
        <v>76</v>
      </c>
      <c r="K614" t="s">
        <v>44</v>
      </c>
      <c r="L614" t="s">
        <v>67</v>
      </c>
      <c r="M614">
        <v>1700</v>
      </c>
      <c r="N614">
        <v>2050</v>
      </c>
      <c r="O614" t="s">
        <v>46</v>
      </c>
      <c r="P614" t="s">
        <v>263</v>
      </c>
      <c r="Q614" t="s">
        <v>47</v>
      </c>
      <c r="R614" t="s">
        <v>38</v>
      </c>
      <c r="S614" s="1">
        <v>42978</v>
      </c>
      <c r="T614" s="1">
        <v>42985</v>
      </c>
      <c r="U614" t="s">
        <v>622</v>
      </c>
      <c r="V614" t="s">
        <v>39</v>
      </c>
      <c r="W614">
        <v>18</v>
      </c>
      <c r="X614">
        <v>18</v>
      </c>
      <c r="Y614">
        <v>25</v>
      </c>
      <c r="Z614">
        <v>72</v>
      </c>
      <c r="AD614">
        <v>0</v>
      </c>
      <c r="AE614">
        <v>72</v>
      </c>
      <c r="AF614">
        <v>0</v>
      </c>
      <c r="AG614">
        <v>0</v>
      </c>
      <c r="AH614">
        <v>0.27400000000000002</v>
      </c>
      <c r="AI614">
        <v>0.27400000000000002</v>
      </c>
      <c r="AJ614">
        <v>1.7999999999999999E-2</v>
      </c>
      <c r="AK614" t="s">
        <v>1701</v>
      </c>
      <c r="AL614" t="s">
        <v>1702</v>
      </c>
      <c r="AN614">
        <v>8</v>
      </c>
      <c r="AO614">
        <f>Source1718[[#This Row],[TotalFTES]]*525/Source1718[[#This Row],[TotalScheduledHours]]</f>
        <v>17.981250000000003</v>
      </c>
    </row>
    <row r="615" spans="1:41" x14ac:dyDescent="0.25">
      <c r="A615" t="s">
        <v>1769</v>
      </c>
      <c r="B615" t="s">
        <v>32</v>
      </c>
      <c r="C615" t="s">
        <v>125</v>
      </c>
      <c r="D615" t="s">
        <v>126</v>
      </c>
      <c r="E615">
        <v>82753</v>
      </c>
      <c r="F615" t="s">
        <v>130</v>
      </c>
      <c r="G615">
        <v>5000</v>
      </c>
      <c r="H615">
        <v>203</v>
      </c>
      <c r="I615" t="s">
        <v>131</v>
      </c>
      <c r="J615" t="s">
        <v>35</v>
      </c>
      <c r="K615" t="s">
        <v>44</v>
      </c>
      <c r="L615" t="s">
        <v>67</v>
      </c>
      <c r="M615">
        <v>800</v>
      </c>
      <c r="N615">
        <v>1650</v>
      </c>
      <c r="O615" t="s">
        <v>46</v>
      </c>
      <c r="P615">
        <v>44</v>
      </c>
      <c r="Q615" t="s">
        <v>47</v>
      </c>
      <c r="R615" t="s">
        <v>38</v>
      </c>
      <c r="S615" s="1">
        <v>43055</v>
      </c>
      <c r="T615" s="1">
        <v>43055</v>
      </c>
      <c r="U615" t="s">
        <v>622</v>
      </c>
      <c r="V615" t="s">
        <v>39</v>
      </c>
      <c r="W615">
        <v>12</v>
      </c>
      <c r="X615">
        <v>12</v>
      </c>
      <c r="Y615">
        <v>25</v>
      </c>
      <c r="Z615">
        <v>48</v>
      </c>
      <c r="AD615">
        <v>0</v>
      </c>
      <c r="AE615">
        <v>48</v>
      </c>
      <c r="AF615">
        <v>0</v>
      </c>
      <c r="AG615">
        <v>10</v>
      </c>
      <c r="AH615">
        <v>0</v>
      </c>
      <c r="AI615">
        <v>0</v>
      </c>
      <c r="AJ615">
        <v>1.7999999999999999E-2</v>
      </c>
      <c r="AK615" t="s">
        <v>1703</v>
      </c>
      <c r="AL615" t="s">
        <v>1704</v>
      </c>
      <c r="AN615">
        <v>9</v>
      </c>
      <c r="AO615">
        <f>Source1718[[#This Row],[TotalFTES]]*525/Source1718[[#This Row],[TotalScheduledHours]]</f>
        <v>0</v>
      </c>
    </row>
    <row r="616" spans="1:41" x14ac:dyDescent="0.25">
      <c r="A616" t="s">
        <v>1769</v>
      </c>
      <c r="B616" t="s">
        <v>32</v>
      </c>
      <c r="C616" t="s">
        <v>125</v>
      </c>
      <c r="D616" t="s">
        <v>126</v>
      </c>
      <c r="E616">
        <v>82761</v>
      </c>
      <c r="F616" t="s">
        <v>130</v>
      </c>
      <c r="G616">
        <v>5005</v>
      </c>
      <c r="H616">
        <v>201</v>
      </c>
      <c r="I616" t="s">
        <v>623</v>
      </c>
      <c r="J616" t="s">
        <v>35</v>
      </c>
      <c r="K616" t="s">
        <v>44</v>
      </c>
      <c r="L616" t="s">
        <v>67</v>
      </c>
      <c r="M616">
        <v>1230</v>
      </c>
      <c r="N616">
        <v>2020</v>
      </c>
      <c r="O616" t="s">
        <v>46</v>
      </c>
      <c r="P616">
        <v>44</v>
      </c>
      <c r="Q616" t="s">
        <v>47</v>
      </c>
      <c r="R616" t="s">
        <v>38</v>
      </c>
      <c r="S616" s="1">
        <v>43013</v>
      </c>
      <c r="T616" s="1">
        <v>43048</v>
      </c>
      <c r="U616" t="s">
        <v>1066</v>
      </c>
      <c r="V616" t="s">
        <v>39</v>
      </c>
      <c r="W616">
        <v>17</v>
      </c>
      <c r="X616">
        <v>16</v>
      </c>
      <c r="Y616">
        <v>25</v>
      </c>
      <c r="Z616">
        <v>64</v>
      </c>
      <c r="AD616">
        <v>0</v>
      </c>
      <c r="AE616">
        <v>64</v>
      </c>
      <c r="AF616">
        <v>0</v>
      </c>
      <c r="AG616">
        <v>0</v>
      </c>
      <c r="AH616">
        <v>1.0649999999999999</v>
      </c>
      <c r="AI616">
        <v>1.0649999999999999</v>
      </c>
      <c r="AJ616">
        <v>0.10970000000000001</v>
      </c>
      <c r="AK616" t="s">
        <v>1705</v>
      </c>
      <c r="AL616" t="s">
        <v>1704</v>
      </c>
      <c r="AN616">
        <v>48</v>
      </c>
      <c r="AO616">
        <f>Source1718[[#This Row],[TotalFTES]]*525/Source1718[[#This Row],[TotalScheduledHours]]</f>
        <v>11.6484375</v>
      </c>
    </row>
    <row r="617" spans="1:41" x14ac:dyDescent="0.25">
      <c r="A617" t="s">
        <v>1769</v>
      </c>
      <c r="B617" t="s">
        <v>32</v>
      </c>
      <c r="C617" t="s">
        <v>125</v>
      </c>
      <c r="D617" t="s">
        <v>132</v>
      </c>
      <c r="E617">
        <v>80100</v>
      </c>
      <c r="F617" t="s">
        <v>133</v>
      </c>
      <c r="G617">
        <v>5122</v>
      </c>
      <c r="H617">
        <v>201</v>
      </c>
      <c r="I617" t="s">
        <v>1272</v>
      </c>
      <c r="J617" t="s">
        <v>35</v>
      </c>
      <c r="K617" t="s">
        <v>44</v>
      </c>
      <c r="L617" t="s">
        <v>86</v>
      </c>
      <c r="M617">
        <v>1330</v>
      </c>
      <c r="N617">
        <v>1520</v>
      </c>
      <c r="O617" t="s">
        <v>144</v>
      </c>
      <c r="Q617" t="s">
        <v>47</v>
      </c>
      <c r="R617">
        <v>1</v>
      </c>
      <c r="S617" s="1">
        <v>42966</v>
      </c>
      <c r="T617" s="1">
        <v>43091</v>
      </c>
      <c r="U617" t="s">
        <v>626</v>
      </c>
      <c r="V617" t="s">
        <v>39</v>
      </c>
      <c r="W617">
        <v>47</v>
      </c>
      <c r="X617">
        <v>47</v>
      </c>
      <c r="Y617">
        <v>50</v>
      </c>
      <c r="Z617">
        <v>94</v>
      </c>
      <c r="AD617">
        <v>0</v>
      </c>
      <c r="AE617">
        <v>94</v>
      </c>
      <c r="AF617">
        <v>0</v>
      </c>
      <c r="AG617">
        <v>0</v>
      </c>
      <c r="AH617">
        <v>1.2270000000000001</v>
      </c>
      <c r="AI617">
        <v>1.2270000000000001</v>
      </c>
      <c r="AJ617">
        <v>0.08</v>
      </c>
      <c r="AK617" t="s">
        <v>1279</v>
      </c>
      <c r="AL617" t="s">
        <v>1280</v>
      </c>
      <c r="AN617">
        <v>32</v>
      </c>
      <c r="AO617">
        <f>Source1718[[#This Row],[TotalFTES]]*525/Source1718[[#This Row],[TotalScheduledHours]]</f>
        <v>20.130468750000002</v>
      </c>
    </row>
    <row r="618" spans="1:41" x14ac:dyDescent="0.25">
      <c r="A618" t="s">
        <v>1769</v>
      </c>
      <c r="B618" t="s">
        <v>32</v>
      </c>
      <c r="C618" t="s">
        <v>125</v>
      </c>
      <c r="D618" t="s">
        <v>132</v>
      </c>
      <c r="E618">
        <v>80113</v>
      </c>
      <c r="F618" t="s">
        <v>133</v>
      </c>
      <c r="G618">
        <v>5122</v>
      </c>
      <c r="H618">
        <v>202</v>
      </c>
      <c r="I618" t="s">
        <v>1272</v>
      </c>
      <c r="J618" t="s">
        <v>35</v>
      </c>
      <c r="K618" t="s">
        <v>44</v>
      </c>
      <c r="L618" t="s">
        <v>86</v>
      </c>
      <c r="M618">
        <v>1000</v>
      </c>
      <c r="N618">
        <v>1150</v>
      </c>
      <c r="O618" t="s">
        <v>266</v>
      </c>
      <c r="Q618" t="s">
        <v>47</v>
      </c>
      <c r="R618">
        <v>1</v>
      </c>
      <c r="S618" s="1">
        <v>42966</v>
      </c>
      <c r="T618" s="1">
        <v>43091</v>
      </c>
      <c r="U618" t="s">
        <v>626</v>
      </c>
      <c r="V618" t="s">
        <v>39</v>
      </c>
      <c r="W618">
        <v>71</v>
      </c>
      <c r="X618">
        <v>71</v>
      </c>
      <c r="Y618">
        <v>100</v>
      </c>
      <c r="Z618">
        <v>71</v>
      </c>
      <c r="AD618">
        <v>0</v>
      </c>
      <c r="AE618">
        <v>71</v>
      </c>
      <c r="AF618">
        <v>0</v>
      </c>
      <c r="AG618">
        <v>0</v>
      </c>
      <c r="AH618">
        <v>0.82699999999999996</v>
      </c>
      <c r="AI618">
        <v>0.82699999999999996</v>
      </c>
      <c r="AJ618">
        <v>0.08</v>
      </c>
      <c r="AK618" t="s">
        <v>883</v>
      </c>
      <c r="AL618" t="s">
        <v>1362</v>
      </c>
      <c r="AN618">
        <v>32</v>
      </c>
      <c r="AO618">
        <f>Source1718[[#This Row],[TotalFTES]]*525/Source1718[[#This Row],[TotalScheduledHours]]</f>
        <v>13.567968749999999</v>
      </c>
    </row>
    <row r="619" spans="1:41" x14ac:dyDescent="0.25">
      <c r="A619" t="s">
        <v>1769</v>
      </c>
      <c r="B619" t="s">
        <v>32</v>
      </c>
      <c r="C619" t="s">
        <v>125</v>
      </c>
      <c r="D619" t="s">
        <v>132</v>
      </c>
      <c r="E619">
        <v>80122</v>
      </c>
      <c r="F619" t="s">
        <v>133</v>
      </c>
      <c r="G619">
        <v>5122</v>
      </c>
      <c r="H619">
        <v>203</v>
      </c>
      <c r="I619" t="s">
        <v>1272</v>
      </c>
      <c r="J619" t="s">
        <v>35</v>
      </c>
      <c r="K619" t="s">
        <v>44</v>
      </c>
      <c r="L619" t="s">
        <v>86</v>
      </c>
      <c r="M619">
        <v>1000</v>
      </c>
      <c r="N619">
        <v>1150</v>
      </c>
      <c r="O619" t="s">
        <v>137</v>
      </c>
      <c r="Q619" t="s">
        <v>47</v>
      </c>
      <c r="R619">
        <v>1</v>
      </c>
      <c r="S619" s="1">
        <v>42966</v>
      </c>
      <c r="T619" s="1">
        <v>43091</v>
      </c>
      <c r="U619" t="s">
        <v>625</v>
      </c>
      <c r="V619" t="s">
        <v>39</v>
      </c>
      <c r="W619">
        <v>113</v>
      </c>
      <c r="X619">
        <v>113</v>
      </c>
      <c r="Y619">
        <v>100</v>
      </c>
      <c r="Z619">
        <v>113</v>
      </c>
      <c r="AD619">
        <v>0</v>
      </c>
      <c r="AE619">
        <v>113</v>
      </c>
      <c r="AF619">
        <v>0</v>
      </c>
      <c r="AG619">
        <v>0</v>
      </c>
      <c r="AH619">
        <v>4.0419999999999998</v>
      </c>
      <c r="AI619">
        <v>4.0419999999999998</v>
      </c>
      <c r="AJ619">
        <v>0.08</v>
      </c>
      <c r="AK619" t="s">
        <v>883</v>
      </c>
      <c r="AL619" t="s">
        <v>1706</v>
      </c>
      <c r="AN619">
        <v>32</v>
      </c>
      <c r="AO619">
        <f>Source1718[[#This Row],[TotalFTES]]*525/Source1718[[#This Row],[TotalScheduledHours]]</f>
        <v>66.314062499999991</v>
      </c>
    </row>
    <row r="620" spans="1:41" x14ac:dyDescent="0.25">
      <c r="A620" t="s">
        <v>1769</v>
      </c>
      <c r="B620" t="s">
        <v>32</v>
      </c>
      <c r="C620" t="s">
        <v>125</v>
      </c>
      <c r="D620" t="s">
        <v>132</v>
      </c>
      <c r="E620">
        <v>80121</v>
      </c>
      <c r="F620" t="s">
        <v>133</v>
      </c>
      <c r="G620">
        <v>5122</v>
      </c>
      <c r="H620">
        <v>204</v>
      </c>
      <c r="I620" t="s">
        <v>1272</v>
      </c>
      <c r="J620" t="s">
        <v>35</v>
      </c>
      <c r="K620" t="s">
        <v>44</v>
      </c>
      <c r="L620" t="s">
        <v>86</v>
      </c>
      <c r="M620">
        <v>1000</v>
      </c>
      <c r="N620">
        <v>1150</v>
      </c>
      <c r="O620" t="s">
        <v>147</v>
      </c>
      <c r="Q620" t="s">
        <v>47</v>
      </c>
      <c r="R620">
        <v>1</v>
      </c>
      <c r="S620" s="1">
        <v>42966</v>
      </c>
      <c r="T620" s="1">
        <v>43091</v>
      </c>
      <c r="U620" t="s">
        <v>624</v>
      </c>
      <c r="V620" t="s">
        <v>39</v>
      </c>
      <c r="W620">
        <v>83</v>
      </c>
      <c r="X620">
        <v>83</v>
      </c>
      <c r="Y620">
        <v>100</v>
      </c>
      <c r="Z620">
        <v>83</v>
      </c>
      <c r="AD620">
        <v>0</v>
      </c>
      <c r="AE620">
        <v>83</v>
      </c>
      <c r="AF620">
        <v>0</v>
      </c>
      <c r="AG620">
        <v>0</v>
      </c>
      <c r="AH620">
        <v>1.554</v>
      </c>
      <c r="AI620">
        <v>1.554</v>
      </c>
      <c r="AJ620">
        <v>0.08</v>
      </c>
      <c r="AK620" t="s">
        <v>883</v>
      </c>
      <c r="AL620" t="s">
        <v>1278</v>
      </c>
      <c r="AN620">
        <v>32</v>
      </c>
      <c r="AO620">
        <f>Source1718[[#This Row],[TotalFTES]]*525/Source1718[[#This Row],[TotalScheduledHours]]</f>
        <v>25.495312500000001</v>
      </c>
    </row>
    <row r="621" spans="1:41" x14ac:dyDescent="0.25">
      <c r="A621" t="s">
        <v>1769</v>
      </c>
      <c r="B621" t="s">
        <v>32</v>
      </c>
      <c r="C621" t="s">
        <v>125</v>
      </c>
      <c r="D621" t="s">
        <v>132</v>
      </c>
      <c r="E621">
        <v>80119</v>
      </c>
      <c r="F621" t="s">
        <v>133</v>
      </c>
      <c r="G621">
        <v>5122</v>
      </c>
      <c r="H621">
        <v>206</v>
      </c>
      <c r="I621" t="s">
        <v>1272</v>
      </c>
      <c r="J621" t="s">
        <v>35</v>
      </c>
      <c r="K621" t="s">
        <v>44</v>
      </c>
      <c r="L621" t="s">
        <v>75</v>
      </c>
      <c r="M621">
        <v>1000</v>
      </c>
      <c r="N621">
        <v>1150</v>
      </c>
      <c r="O621" t="s">
        <v>172</v>
      </c>
      <c r="Q621" t="s">
        <v>47</v>
      </c>
      <c r="R621">
        <v>1</v>
      </c>
      <c r="S621" s="1">
        <v>42966</v>
      </c>
      <c r="T621" s="1">
        <v>43091</v>
      </c>
      <c r="U621" t="s">
        <v>625</v>
      </c>
      <c r="V621" t="s">
        <v>39</v>
      </c>
      <c r="W621">
        <v>117</v>
      </c>
      <c r="X621">
        <v>117</v>
      </c>
      <c r="Y621">
        <v>100</v>
      </c>
      <c r="Z621">
        <v>117</v>
      </c>
      <c r="AD621">
        <v>0</v>
      </c>
      <c r="AE621">
        <v>117</v>
      </c>
      <c r="AF621">
        <v>0</v>
      </c>
      <c r="AG621">
        <v>0</v>
      </c>
      <c r="AH621">
        <v>3.7519999999999998</v>
      </c>
      <c r="AI621">
        <v>3.7519999999999998</v>
      </c>
      <c r="AJ621">
        <v>0.08</v>
      </c>
      <c r="AK621" t="s">
        <v>883</v>
      </c>
      <c r="AL621" t="s">
        <v>1707</v>
      </c>
      <c r="AN621">
        <v>36</v>
      </c>
      <c r="AO621">
        <f>Source1718[[#This Row],[TotalFTES]]*525/Source1718[[#This Row],[TotalScheduledHours]]</f>
        <v>54.716666666666669</v>
      </c>
    </row>
    <row r="622" spans="1:41" x14ac:dyDescent="0.25">
      <c r="A622" t="s">
        <v>1769</v>
      </c>
      <c r="B622" t="s">
        <v>32</v>
      </c>
      <c r="C622" t="s">
        <v>125</v>
      </c>
      <c r="D622" t="s">
        <v>132</v>
      </c>
      <c r="E622">
        <v>80109</v>
      </c>
      <c r="F622" t="s">
        <v>133</v>
      </c>
      <c r="G622">
        <v>5122</v>
      </c>
      <c r="H622">
        <v>207</v>
      </c>
      <c r="I622" t="s">
        <v>1272</v>
      </c>
      <c r="J622" t="s">
        <v>35</v>
      </c>
      <c r="K622" t="s">
        <v>44</v>
      </c>
      <c r="L622" t="s">
        <v>75</v>
      </c>
      <c r="M622">
        <v>830</v>
      </c>
      <c r="N622">
        <v>1020</v>
      </c>
      <c r="O622" t="s">
        <v>134</v>
      </c>
      <c r="Q622" t="s">
        <v>47</v>
      </c>
      <c r="R622">
        <v>1</v>
      </c>
      <c r="S622" s="1">
        <v>42966</v>
      </c>
      <c r="T622" s="1">
        <v>43091</v>
      </c>
      <c r="U622" t="s">
        <v>624</v>
      </c>
      <c r="V622" t="s">
        <v>39</v>
      </c>
      <c r="W622">
        <v>76</v>
      </c>
      <c r="X622">
        <v>76</v>
      </c>
      <c r="Y622">
        <v>100</v>
      </c>
      <c r="Z622">
        <v>76</v>
      </c>
      <c r="AD622">
        <v>0</v>
      </c>
      <c r="AE622">
        <v>76</v>
      </c>
      <c r="AF622">
        <v>0</v>
      </c>
      <c r="AG622">
        <v>0</v>
      </c>
      <c r="AH622">
        <v>1.349</v>
      </c>
      <c r="AI622">
        <v>1.349</v>
      </c>
      <c r="AJ622">
        <v>0.08</v>
      </c>
      <c r="AK622" t="s">
        <v>990</v>
      </c>
      <c r="AL622" t="s">
        <v>1281</v>
      </c>
      <c r="AN622">
        <v>36</v>
      </c>
      <c r="AO622">
        <f>Source1718[[#This Row],[TotalFTES]]*525/Source1718[[#This Row],[TotalScheduledHours]]</f>
        <v>19.672916666666666</v>
      </c>
    </row>
    <row r="623" spans="1:41" x14ac:dyDescent="0.25">
      <c r="A623" t="s">
        <v>1769</v>
      </c>
      <c r="B623" t="s">
        <v>32</v>
      </c>
      <c r="C623" t="s">
        <v>125</v>
      </c>
      <c r="D623" t="s">
        <v>132</v>
      </c>
      <c r="E623">
        <v>80126</v>
      </c>
      <c r="F623" t="s">
        <v>133</v>
      </c>
      <c r="G623">
        <v>5122</v>
      </c>
      <c r="H623">
        <v>208</v>
      </c>
      <c r="I623" t="s">
        <v>1272</v>
      </c>
      <c r="J623" t="s">
        <v>35</v>
      </c>
      <c r="K623" t="s">
        <v>44</v>
      </c>
      <c r="L623" t="s">
        <v>75</v>
      </c>
      <c r="M623">
        <v>1500</v>
      </c>
      <c r="N623">
        <v>1650</v>
      </c>
      <c r="O623" t="s">
        <v>136</v>
      </c>
      <c r="Q623" t="s">
        <v>47</v>
      </c>
      <c r="R623">
        <v>1</v>
      </c>
      <c r="S623" s="1">
        <v>42966</v>
      </c>
      <c r="T623" s="1">
        <v>43091</v>
      </c>
      <c r="U623" t="s">
        <v>625</v>
      </c>
      <c r="V623" t="s">
        <v>39</v>
      </c>
      <c r="W623">
        <v>60</v>
      </c>
      <c r="X623">
        <v>60</v>
      </c>
      <c r="Y623">
        <v>150</v>
      </c>
      <c r="Z623">
        <v>40</v>
      </c>
      <c r="AD623">
        <v>0</v>
      </c>
      <c r="AE623">
        <v>40</v>
      </c>
      <c r="AF623">
        <v>0</v>
      </c>
      <c r="AG623">
        <v>0</v>
      </c>
      <c r="AH623">
        <v>2.2480000000000002</v>
      </c>
      <c r="AI623">
        <v>2.2480000000000002</v>
      </c>
      <c r="AJ623">
        <v>0.08</v>
      </c>
      <c r="AK623" t="s">
        <v>1708</v>
      </c>
      <c r="AL623" t="s">
        <v>1709</v>
      </c>
      <c r="AN623">
        <v>36</v>
      </c>
      <c r="AO623">
        <f>Source1718[[#This Row],[TotalFTES]]*525/Source1718[[#This Row],[TotalScheduledHours]]</f>
        <v>32.783333333333331</v>
      </c>
    </row>
    <row r="624" spans="1:41" x14ac:dyDescent="0.25">
      <c r="A624" t="s">
        <v>1769</v>
      </c>
      <c r="B624" t="s">
        <v>32</v>
      </c>
      <c r="C624" t="s">
        <v>125</v>
      </c>
      <c r="D624" t="s">
        <v>132</v>
      </c>
      <c r="E624">
        <v>80809</v>
      </c>
      <c r="F624" t="s">
        <v>133</v>
      </c>
      <c r="G624">
        <v>5122</v>
      </c>
      <c r="H624">
        <v>209</v>
      </c>
      <c r="I624" t="s">
        <v>1272</v>
      </c>
      <c r="J624" t="s">
        <v>35</v>
      </c>
      <c r="K624" t="s">
        <v>44</v>
      </c>
      <c r="L624" t="s">
        <v>75</v>
      </c>
      <c r="M624">
        <v>1000</v>
      </c>
      <c r="N624">
        <v>1150</v>
      </c>
      <c r="O624" t="s">
        <v>196</v>
      </c>
      <c r="Q624" t="s">
        <v>47</v>
      </c>
      <c r="R624">
        <v>1</v>
      </c>
      <c r="S624" s="1">
        <v>42966</v>
      </c>
      <c r="T624" s="1">
        <v>43091</v>
      </c>
      <c r="U624" t="s">
        <v>626</v>
      </c>
      <c r="V624" t="s">
        <v>39</v>
      </c>
      <c r="W624">
        <v>89</v>
      </c>
      <c r="X624">
        <v>89</v>
      </c>
      <c r="Y624">
        <v>60</v>
      </c>
      <c r="Z624">
        <v>148.33330000000001</v>
      </c>
      <c r="AD624">
        <v>0</v>
      </c>
      <c r="AE624">
        <v>148.33330000000001</v>
      </c>
      <c r="AF624">
        <v>0</v>
      </c>
      <c r="AG624">
        <v>0</v>
      </c>
      <c r="AH624">
        <v>2.16</v>
      </c>
      <c r="AI624">
        <v>2.16</v>
      </c>
      <c r="AJ624">
        <v>0.08</v>
      </c>
      <c r="AK624" t="s">
        <v>883</v>
      </c>
      <c r="AL624" t="s">
        <v>1284</v>
      </c>
      <c r="AN624">
        <v>36</v>
      </c>
      <c r="AO624">
        <f>Source1718[[#This Row],[TotalFTES]]*525/Source1718[[#This Row],[TotalScheduledHours]]</f>
        <v>31.5</v>
      </c>
    </row>
    <row r="625" spans="1:41" x14ac:dyDescent="0.25">
      <c r="A625" t="s">
        <v>1769</v>
      </c>
      <c r="B625" t="s">
        <v>32</v>
      </c>
      <c r="C625" t="s">
        <v>125</v>
      </c>
      <c r="D625" t="s">
        <v>132</v>
      </c>
      <c r="E625">
        <v>81592</v>
      </c>
      <c r="F625" t="s">
        <v>133</v>
      </c>
      <c r="G625">
        <v>5122</v>
      </c>
      <c r="H625">
        <v>210</v>
      </c>
      <c r="I625" t="s">
        <v>1272</v>
      </c>
      <c r="J625" t="s">
        <v>35</v>
      </c>
      <c r="K625" t="s">
        <v>44</v>
      </c>
      <c r="L625" t="s">
        <v>75</v>
      </c>
      <c r="M625">
        <v>1100</v>
      </c>
      <c r="N625">
        <v>1250</v>
      </c>
      <c r="O625" t="s">
        <v>197</v>
      </c>
      <c r="Q625" t="s">
        <v>47</v>
      </c>
      <c r="R625">
        <v>1</v>
      </c>
      <c r="S625" s="1">
        <v>42966</v>
      </c>
      <c r="T625" s="1">
        <v>43091</v>
      </c>
      <c r="U625" t="s">
        <v>624</v>
      </c>
      <c r="V625" t="s">
        <v>39</v>
      </c>
      <c r="W625">
        <v>61</v>
      </c>
      <c r="X625">
        <v>61</v>
      </c>
      <c r="Y625">
        <v>100</v>
      </c>
      <c r="Z625">
        <v>61</v>
      </c>
      <c r="AD625">
        <v>0</v>
      </c>
      <c r="AE625">
        <v>61</v>
      </c>
      <c r="AF625">
        <v>0</v>
      </c>
      <c r="AG625">
        <v>0</v>
      </c>
      <c r="AH625">
        <v>1.5049999999999999</v>
      </c>
      <c r="AI625">
        <v>1.5049999999999999</v>
      </c>
      <c r="AJ625">
        <v>0.08</v>
      </c>
      <c r="AK625" t="s">
        <v>1285</v>
      </c>
      <c r="AL625" t="s">
        <v>1286</v>
      </c>
      <c r="AN625">
        <v>36</v>
      </c>
      <c r="AO625">
        <f>Source1718[[#This Row],[TotalFTES]]*525/Source1718[[#This Row],[TotalScheduledHours]]</f>
        <v>21.947916666666668</v>
      </c>
    </row>
    <row r="626" spans="1:41" x14ac:dyDescent="0.25">
      <c r="A626" t="s">
        <v>1769</v>
      </c>
      <c r="B626" t="s">
        <v>32</v>
      </c>
      <c r="C626" t="s">
        <v>125</v>
      </c>
      <c r="D626" t="s">
        <v>132</v>
      </c>
      <c r="E626">
        <v>83233</v>
      </c>
      <c r="F626" t="s">
        <v>133</v>
      </c>
      <c r="G626">
        <v>5122</v>
      </c>
      <c r="H626">
        <v>212</v>
      </c>
      <c r="I626" t="s">
        <v>1272</v>
      </c>
      <c r="J626" t="s">
        <v>35</v>
      </c>
      <c r="K626" t="s">
        <v>44</v>
      </c>
      <c r="L626" t="s">
        <v>67</v>
      </c>
      <c r="M626">
        <v>1000</v>
      </c>
      <c r="N626">
        <v>1150</v>
      </c>
      <c r="O626" t="s">
        <v>192</v>
      </c>
      <c r="Q626" t="s">
        <v>97</v>
      </c>
      <c r="R626" t="s">
        <v>38</v>
      </c>
      <c r="S626" s="1">
        <v>42978</v>
      </c>
      <c r="T626" s="1">
        <v>43090</v>
      </c>
      <c r="U626" t="s">
        <v>626</v>
      </c>
      <c r="V626" t="s">
        <v>39</v>
      </c>
      <c r="W626">
        <v>43</v>
      </c>
      <c r="X626">
        <v>43</v>
      </c>
      <c r="Y626">
        <v>100</v>
      </c>
      <c r="Z626">
        <v>43</v>
      </c>
      <c r="AD626">
        <v>0</v>
      </c>
      <c r="AE626">
        <v>43</v>
      </c>
      <c r="AF626">
        <v>0</v>
      </c>
      <c r="AG626">
        <v>0</v>
      </c>
      <c r="AH626">
        <v>1.448</v>
      </c>
      <c r="AI626">
        <v>1.448</v>
      </c>
      <c r="AJ626">
        <v>0.08</v>
      </c>
      <c r="AK626" t="s">
        <v>883</v>
      </c>
      <c r="AL626" t="s">
        <v>1273</v>
      </c>
      <c r="AN626">
        <v>32</v>
      </c>
      <c r="AO626">
        <f>Source1718[[#This Row],[TotalFTES]]*525/Source1718[[#This Row],[TotalScheduledHours]]</f>
        <v>23.756249999999998</v>
      </c>
    </row>
    <row r="627" spans="1:41" x14ac:dyDescent="0.25">
      <c r="A627" t="s">
        <v>1769</v>
      </c>
      <c r="B627" t="s">
        <v>32</v>
      </c>
      <c r="C627" t="s">
        <v>125</v>
      </c>
      <c r="D627" t="s">
        <v>132</v>
      </c>
      <c r="E627">
        <v>80117</v>
      </c>
      <c r="F627" t="s">
        <v>133</v>
      </c>
      <c r="G627">
        <v>5122</v>
      </c>
      <c r="H627">
        <v>213</v>
      </c>
      <c r="I627" t="s">
        <v>1272</v>
      </c>
      <c r="J627" t="s">
        <v>35</v>
      </c>
      <c r="K627" t="s">
        <v>44</v>
      </c>
      <c r="L627" t="s">
        <v>73</v>
      </c>
      <c r="M627">
        <v>1000</v>
      </c>
      <c r="N627">
        <v>1150</v>
      </c>
      <c r="O627" t="s">
        <v>267</v>
      </c>
      <c r="Q627" t="s">
        <v>47</v>
      </c>
      <c r="R627">
        <v>1</v>
      </c>
      <c r="S627" s="1">
        <v>42966</v>
      </c>
      <c r="T627" s="1">
        <v>43091</v>
      </c>
      <c r="U627" t="s">
        <v>624</v>
      </c>
      <c r="V627" t="s">
        <v>39</v>
      </c>
      <c r="W627">
        <v>56</v>
      </c>
      <c r="X627">
        <v>55</v>
      </c>
      <c r="Y627">
        <v>80</v>
      </c>
      <c r="Z627">
        <v>68.75</v>
      </c>
      <c r="AD627">
        <v>0</v>
      </c>
      <c r="AE627">
        <v>68.75</v>
      </c>
      <c r="AF627">
        <v>0</v>
      </c>
      <c r="AG627">
        <v>0</v>
      </c>
      <c r="AH627">
        <v>1.196</v>
      </c>
      <c r="AI627">
        <v>1.196</v>
      </c>
      <c r="AJ627">
        <v>0.08</v>
      </c>
      <c r="AK627" t="s">
        <v>883</v>
      </c>
      <c r="AL627" t="s">
        <v>1293</v>
      </c>
      <c r="AN627">
        <v>36</v>
      </c>
      <c r="AO627">
        <f>Source1718[[#This Row],[TotalFTES]]*525/Source1718[[#This Row],[TotalScheduledHours]]</f>
        <v>17.441666666666666</v>
      </c>
    </row>
    <row r="628" spans="1:41" x14ac:dyDescent="0.25">
      <c r="A628" t="s">
        <v>1769</v>
      </c>
      <c r="B628" t="s">
        <v>32</v>
      </c>
      <c r="C628" t="s">
        <v>125</v>
      </c>
      <c r="D628" t="s">
        <v>132</v>
      </c>
      <c r="E628">
        <v>80114</v>
      </c>
      <c r="F628" t="s">
        <v>133</v>
      </c>
      <c r="G628">
        <v>5122</v>
      </c>
      <c r="H628">
        <v>214</v>
      </c>
      <c r="I628" t="s">
        <v>1272</v>
      </c>
      <c r="J628" t="s">
        <v>35</v>
      </c>
      <c r="K628" t="s">
        <v>44</v>
      </c>
      <c r="L628" t="s">
        <v>73</v>
      </c>
      <c r="M628">
        <v>1000</v>
      </c>
      <c r="N628">
        <v>1150</v>
      </c>
      <c r="O628" t="s">
        <v>269</v>
      </c>
      <c r="Q628" t="s">
        <v>65</v>
      </c>
      <c r="R628">
        <v>1</v>
      </c>
      <c r="S628" s="1">
        <v>42966</v>
      </c>
      <c r="T628" s="1">
        <v>43091</v>
      </c>
      <c r="U628" t="s">
        <v>625</v>
      </c>
      <c r="V628" t="s">
        <v>39</v>
      </c>
      <c r="W628">
        <v>98</v>
      </c>
      <c r="X628">
        <v>98</v>
      </c>
      <c r="Y628">
        <v>80</v>
      </c>
      <c r="Z628">
        <v>122.5</v>
      </c>
      <c r="AD628">
        <v>0</v>
      </c>
      <c r="AE628">
        <v>122.5</v>
      </c>
      <c r="AF628">
        <v>0</v>
      </c>
      <c r="AG628">
        <v>0</v>
      </c>
      <c r="AH628">
        <v>2.0950000000000002</v>
      </c>
      <c r="AI628">
        <v>2.0950000000000002</v>
      </c>
      <c r="AJ628">
        <v>0.08</v>
      </c>
      <c r="AK628" t="s">
        <v>883</v>
      </c>
      <c r="AL628" t="s">
        <v>1332</v>
      </c>
      <c r="AN628">
        <v>36</v>
      </c>
      <c r="AO628">
        <f>Source1718[[#This Row],[TotalFTES]]*525/Source1718[[#This Row],[TotalScheduledHours]]</f>
        <v>30.552083333333332</v>
      </c>
    </row>
    <row r="629" spans="1:41" x14ac:dyDescent="0.25">
      <c r="A629" t="s">
        <v>1769</v>
      </c>
      <c r="B629" t="s">
        <v>32</v>
      </c>
      <c r="C629" t="s">
        <v>125</v>
      </c>
      <c r="D629" t="s">
        <v>132</v>
      </c>
      <c r="E629">
        <v>82864</v>
      </c>
      <c r="F629" t="s">
        <v>133</v>
      </c>
      <c r="G629">
        <v>5122</v>
      </c>
      <c r="H629">
        <v>215</v>
      </c>
      <c r="I629" t="s">
        <v>1272</v>
      </c>
      <c r="J629" t="s">
        <v>35</v>
      </c>
      <c r="K629" t="s">
        <v>44</v>
      </c>
      <c r="L629" t="s">
        <v>67</v>
      </c>
      <c r="M629">
        <v>930</v>
      </c>
      <c r="N629">
        <v>1120</v>
      </c>
      <c r="O629" t="s">
        <v>358</v>
      </c>
      <c r="Q629" t="s">
        <v>47</v>
      </c>
      <c r="R629">
        <v>1</v>
      </c>
      <c r="S629" s="1">
        <v>42966</v>
      </c>
      <c r="T629" s="1">
        <v>43091</v>
      </c>
      <c r="U629" t="s">
        <v>625</v>
      </c>
      <c r="V629" t="s">
        <v>39</v>
      </c>
      <c r="W629">
        <v>125</v>
      </c>
      <c r="X629">
        <v>125</v>
      </c>
      <c r="Y629">
        <v>45</v>
      </c>
      <c r="Z629">
        <v>277.77780000000001</v>
      </c>
      <c r="AD629">
        <v>0</v>
      </c>
      <c r="AE629">
        <v>277.77780000000001</v>
      </c>
      <c r="AF629">
        <v>0</v>
      </c>
      <c r="AG629">
        <v>10</v>
      </c>
      <c r="AH629">
        <v>3.2879999999999998</v>
      </c>
      <c r="AI629">
        <v>3.2879999999999998</v>
      </c>
      <c r="AJ629">
        <v>0.08</v>
      </c>
      <c r="AK629" t="s">
        <v>1351</v>
      </c>
      <c r="AL629" t="s">
        <v>1710</v>
      </c>
      <c r="AN629">
        <v>34</v>
      </c>
      <c r="AO629">
        <f>Source1718[[#This Row],[TotalFTES]]*525/Source1718[[#This Row],[TotalScheduledHours]]</f>
        <v>50.770588235294113</v>
      </c>
    </row>
    <row r="630" spans="1:41" x14ac:dyDescent="0.25">
      <c r="A630" t="s">
        <v>1769</v>
      </c>
      <c r="B630" t="s">
        <v>32</v>
      </c>
      <c r="C630" t="s">
        <v>125</v>
      </c>
      <c r="D630" t="s">
        <v>132</v>
      </c>
      <c r="E630">
        <v>81594</v>
      </c>
      <c r="F630" t="s">
        <v>133</v>
      </c>
      <c r="G630">
        <v>5122</v>
      </c>
      <c r="H630">
        <v>216</v>
      </c>
      <c r="I630" t="s">
        <v>1272</v>
      </c>
      <c r="J630" t="s">
        <v>35</v>
      </c>
      <c r="K630" t="s">
        <v>44</v>
      </c>
      <c r="L630" t="s">
        <v>67</v>
      </c>
      <c r="M630">
        <v>1000</v>
      </c>
      <c r="N630">
        <v>1150</v>
      </c>
      <c r="O630" t="s">
        <v>268</v>
      </c>
      <c r="Q630" t="s">
        <v>47</v>
      </c>
      <c r="R630">
        <v>1</v>
      </c>
      <c r="S630" s="1">
        <v>42966</v>
      </c>
      <c r="T630" s="1">
        <v>43091</v>
      </c>
      <c r="U630" t="s">
        <v>627</v>
      </c>
      <c r="V630" t="s">
        <v>39</v>
      </c>
      <c r="W630">
        <v>154</v>
      </c>
      <c r="X630">
        <v>153</v>
      </c>
      <c r="Y630">
        <v>100</v>
      </c>
      <c r="Z630">
        <v>153</v>
      </c>
      <c r="AD630">
        <v>0</v>
      </c>
      <c r="AE630">
        <v>153</v>
      </c>
      <c r="AF630">
        <v>0</v>
      </c>
      <c r="AG630">
        <v>0</v>
      </c>
      <c r="AH630">
        <v>2.0880000000000001</v>
      </c>
      <c r="AI630">
        <v>2.0880000000000001</v>
      </c>
      <c r="AJ630">
        <v>0.08</v>
      </c>
      <c r="AK630" t="s">
        <v>883</v>
      </c>
      <c r="AL630" t="s">
        <v>1301</v>
      </c>
      <c r="AN630">
        <v>34</v>
      </c>
      <c r="AO630">
        <f>Source1718[[#This Row],[TotalFTES]]*525/Source1718[[#This Row],[TotalScheduledHours]]</f>
        <v>32.241176470588236</v>
      </c>
    </row>
    <row r="631" spans="1:41" x14ac:dyDescent="0.25">
      <c r="A631" t="s">
        <v>1769</v>
      </c>
      <c r="B631" t="s">
        <v>32</v>
      </c>
      <c r="C631" t="s">
        <v>125</v>
      </c>
      <c r="D631" t="s">
        <v>132</v>
      </c>
      <c r="E631">
        <v>83235</v>
      </c>
      <c r="F631" t="s">
        <v>133</v>
      </c>
      <c r="G631">
        <v>5122</v>
      </c>
      <c r="H631">
        <v>217</v>
      </c>
      <c r="I631" t="s">
        <v>1272</v>
      </c>
      <c r="J631" t="s">
        <v>35</v>
      </c>
      <c r="K631" t="s">
        <v>44</v>
      </c>
      <c r="L631" t="s">
        <v>73</v>
      </c>
      <c r="M631">
        <v>1000</v>
      </c>
      <c r="N631">
        <v>1150</v>
      </c>
      <c r="O631" t="s">
        <v>170</v>
      </c>
      <c r="Q631" t="s">
        <v>47</v>
      </c>
      <c r="R631" t="s">
        <v>38</v>
      </c>
      <c r="S631" s="1">
        <v>42977</v>
      </c>
      <c r="T631" s="1">
        <v>43089</v>
      </c>
      <c r="U631" t="s">
        <v>626</v>
      </c>
      <c r="V631" t="s">
        <v>39</v>
      </c>
      <c r="W631">
        <v>73</v>
      </c>
      <c r="X631">
        <v>73</v>
      </c>
      <c r="Y631">
        <v>100</v>
      </c>
      <c r="Z631">
        <v>73</v>
      </c>
      <c r="AD631">
        <v>0</v>
      </c>
      <c r="AE631">
        <v>73</v>
      </c>
      <c r="AF631">
        <v>0</v>
      </c>
      <c r="AG631">
        <v>0</v>
      </c>
      <c r="AH631">
        <v>1.105</v>
      </c>
      <c r="AI631">
        <v>1.105</v>
      </c>
      <c r="AJ631">
        <v>0.08</v>
      </c>
      <c r="AK631" t="s">
        <v>883</v>
      </c>
      <c r="AL631" t="s">
        <v>1292</v>
      </c>
      <c r="AN631">
        <v>34</v>
      </c>
      <c r="AO631">
        <f>Source1718[[#This Row],[TotalFTES]]*525/Source1718[[#This Row],[TotalScheduledHours]]</f>
        <v>17.0625</v>
      </c>
    </row>
    <row r="632" spans="1:41" x14ac:dyDescent="0.25">
      <c r="A632" t="s">
        <v>1769</v>
      </c>
      <c r="B632" t="s">
        <v>32</v>
      </c>
      <c r="C632" t="s">
        <v>125</v>
      </c>
      <c r="D632" t="s">
        <v>132</v>
      </c>
      <c r="E632">
        <v>80096</v>
      </c>
      <c r="F632" t="s">
        <v>133</v>
      </c>
      <c r="G632">
        <v>5122</v>
      </c>
      <c r="H632">
        <v>218</v>
      </c>
      <c r="I632" t="s">
        <v>1272</v>
      </c>
      <c r="J632" t="s">
        <v>35</v>
      </c>
      <c r="K632" t="s">
        <v>44</v>
      </c>
      <c r="L632" t="s">
        <v>54</v>
      </c>
      <c r="M632">
        <v>1000</v>
      </c>
      <c r="N632">
        <v>1150</v>
      </c>
      <c r="O632" t="s">
        <v>146</v>
      </c>
      <c r="Q632" t="s">
        <v>47</v>
      </c>
      <c r="R632">
        <v>1</v>
      </c>
      <c r="S632" s="1">
        <v>42966</v>
      </c>
      <c r="T632" s="1">
        <v>43091</v>
      </c>
      <c r="U632" t="s">
        <v>741</v>
      </c>
      <c r="V632" t="s">
        <v>39</v>
      </c>
      <c r="W632">
        <v>47</v>
      </c>
      <c r="X632">
        <v>47</v>
      </c>
      <c r="Y632">
        <v>80</v>
      </c>
      <c r="Z632">
        <v>58.75</v>
      </c>
      <c r="AD632">
        <v>0</v>
      </c>
      <c r="AE632">
        <v>58.75</v>
      </c>
      <c r="AF632">
        <v>0</v>
      </c>
      <c r="AG632">
        <v>0</v>
      </c>
      <c r="AH632">
        <v>1.0129999999999999</v>
      </c>
      <c r="AI632">
        <v>1.0129999999999999</v>
      </c>
      <c r="AJ632">
        <v>0.08</v>
      </c>
      <c r="AK632" t="s">
        <v>883</v>
      </c>
      <c r="AL632" t="s">
        <v>1303</v>
      </c>
      <c r="AN632">
        <v>32</v>
      </c>
      <c r="AO632">
        <f>Source1718[[#This Row],[TotalFTES]]*525/Source1718[[#This Row],[TotalScheduledHours]]</f>
        <v>16.619531249999998</v>
      </c>
    </row>
    <row r="633" spans="1:41" x14ac:dyDescent="0.25">
      <c r="A633" t="s">
        <v>1769</v>
      </c>
      <c r="B633" t="s">
        <v>32</v>
      </c>
      <c r="C633" t="s">
        <v>125</v>
      </c>
      <c r="D633" t="s">
        <v>132</v>
      </c>
      <c r="E633">
        <v>82863</v>
      </c>
      <c r="F633" t="s">
        <v>133</v>
      </c>
      <c r="G633">
        <v>5122</v>
      </c>
      <c r="H633">
        <v>219</v>
      </c>
      <c r="I633" t="s">
        <v>1272</v>
      </c>
      <c r="J633" t="s">
        <v>35</v>
      </c>
      <c r="K633" t="s">
        <v>44</v>
      </c>
      <c r="L633" t="s">
        <v>54</v>
      </c>
      <c r="M633">
        <v>1000</v>
      </c>
      <c r="N633">
        <v>1150</v>
      </c>
      <c r="O633" t="s">
        <v>1711</v>
      </c>
      <c r="Q633" t="s">
        <v>47</v>
      </c>
      <c r="R633">
        <v>1</v>
      </c>
      <c r="S633" s="1">
        <v>42966</v>
      </c>
      <c r="T633" s="1">
        <v>43091</v>
      </c>
      <c r="U633" t="s">
        <v>625</v>
      </c>
      <c r="V633" t="s">
        <v>39</v>
      </c>
      <c r="W633">
        <v>63</v>
      </c>
      <c r="X633">
        <v>63</v>
      </c>
      <c r="Y633">
        <v>60</v>
      </c>
      <c r="Z633">
        <v>105</v>
      </c>
      <c r="AD633">
        <v>0</v>
      </c>
      <c r="AE633">
        <v>105</v>
      </c>
      <c r="AF633">
        <v>0</v>
      </c>
      <c r="AG633">
        <v>10</v>
      </c>
      <c r="AH633">
        <v>2.7770000000000001</v>
      </c>
      <c r="AI633">
        <v>2.7770000000000001</v>
      </c>
      <c r="AJ633">
        <v>0.08</v>
      </c>
      <c r="AK633" t="s">
        <v>883</v>
      </c>
      <c r="AL633" t="s">
        <v>1712</v>
      </c>
      <c r="AN633">
        <v>32</v>
      </c>
      <c r="AO633">
        <f>Source1718[[#This Row],[TotalFTES]]*525/Source1718[[#This Row],[TotalScheduledHours]]</f>
        <v>45.560156250000006</v>
      </c>
    </row>
    <row r="634" spans="1:41" x14ac:dyDescent="0.25">
      <c r="A634" t="s">
        <v>1769</v>
      </c>
      <c r="B634" t="s">
        <v>32</v>
      </c>
      <c r="C634" t="s">
        <v>125</v>
      </c>
      <c r="D634" t="s">
        <v>132</v>
      </c>
      <c r="E634">
        <v>83034</v>
      </c>
      <c r="F634" t="s">
        <v>133</v>
      </c>
      <c r="G634">
        <v>5122</v>
      </c>
      <c r="H634">
        <v>220</v>
      </c>
      <c r="I634" t="s">
        <v>1272</v>
      </c>
      <c r="J634" t="s">
        <v>35</v>
      </c>
      <c r="K634" t="s">
        <v>44</v>
      </c>
      <c r="L634" t="s">
        <v>54</v>
      </c>
      <c r="M634">
        <v>1000</v>
      </c>
      <c r="N634">
        <v>1150</v>
      </c>
      <c r="O634" t="s">
        <v>135</v>
      </c>
      <c r="Q634" t="s">
        <v>47</v>
      </c>
      <c r="R634">
        <v>1</v>
      </c>
      <c r="S634" s="1">
        <v>42966</v>
      </c>
      <c r="T634" s="1">
        <v>43091</v>
      </c>
      <c r="U634" t="s">
        <v>626</v>
      </c>
      <c r="V634" t="s">
        <v>39</v>
      </c>
      <c r="W634">
        <v>53</v>
      </c>
      <c r="X634">
        <v>53</v>
      </c>
      <c r="Y634">
        <v>60</v>
      </c>
      <c r="Z634">
        <v>88.333299999999994</v>
      </c>
      <c r="AD634">
        <v>0</v>
      </c>
      <c r="AE634">
        <v>88.333299999999994</v>
      </c>
      <c r="AF634">
        <v>0</v>
      </c>
      <c r="AG634">
        <v>10</v>
      </c>
      <c r="AH634">
        <v>3.2759999999999998</v>
      </c>
      <c r="AI634">
        <v>3.2759999999999998</v>
      </c>
      <c r="AJ634">
        <v>0.08</v>
      </c>
      <c r="AK634" t="s">
        <v>883</v>
      </c>
      <c r="AL634" t="s">
        <v>1302</v>
      </c>
      <c r="AN634">
        <v>32</v>
      </c>
      <c r="AO634">
        <f>Source1718[[#This Row],[TotalFTES]]*525/Source1718[[#This Row],[TotalScheduledHours]]</f>
        <v>53.746874999999996</v>
      </c>
    </row>
    <row r="635" spans="1:41" x14ac:dyDescent="0.25">
      <c r="A635" t="s">
        <v>1769</v>
      </c>
      <c r="B635" t="s">
        <v>32</v>
      </c>
      <c r="C635" t="s">
        <v>125</v>
      </c>
      <c r="D635" t="s">
        <v>132</v>
      </c>
      <c r="E635">
        <v>83035</v>
      </c>
      <c r="F635" t="s">
        <v>133</v>
      </c>
      <c r="G635">
        <v>5122</v>
      </c>
      <c r="H635">
        <v>221</v>
      </c>
      <c r="I635" t="s">
        <v>1272</v>
      </c>
      <c r="J635" t="s">
        <v>35</v>
      </c>
      <c r="K635" t="s">
        <v>44</v>
      </c>
      <c r="L635" t="s">
        <v>54</v>
      </c>
      <c r="M635">
        <v>1230</v>
      </c>
      <c r="N635">
        <v>1420</v>
      </c>
      <c r="O635" t="s">
        <v>1713</v>
      </c>
      <c r="Q635" t="s">
        <v>47</v>
      </c>
      <c r="R635">
        <v>1</v>
      </c>
      <c r="S635" s="1">
        <v>42966</v>
      </c>
      <c r="T635" s="1">
        <v>43091</v>
      </c>
      <c r="U635" t="s">
        <v>625</v>
      </c>
      <c r="V635" t="s">
        <v>39</v>
      </c>
      <c r="W635">
        <v>43</v>
      </c>
      <c r="X635">
        <v>43</v>
      </c>
      <c r="Y635">
        <v>60</v>
      </c>
      <c r="Z635">
        <v>71.666700000000006</v>
      </c>
      <c r="AD635">
        <v>0</v>
      </c>
      <c r="AE635">
        <v>71.666700000000006</v>
      </c>
      <c r="AF635">
        <v>0</v>
      </c>
      <c r="AG635">
        <v>10</v>
      </c>
      <c r="AH635">
        <v>1.863</v>
      </c>
      <c r="AI635">
        <v>1.863</v>
      </c>
      <c r="AJ635">
        <v>0.08</v>
      </c>
      <c r="AK635" t="s">
        <v>1002</v>
      </c>
      <c r="AL635" t="s">
        <v>1714</v>
      </c>
      <c r="AN635">
        <v>32</v>
      </c>
      <c r="AO635">
        <f>Source1718[[#This Row],[TotalFTES]]*525/Source1718[[#This Row],[TotalScheduledHours]]</f>
        <v>30.564843750000001</v>
      </c>
    </row>
    <row r="636" spans="1:41" x14ac:dyDescent="0.25">
      <c r="A636" t="s">
        <v>1769</v>
      </c>
      <c r="B636" t="s">
        <v>32</v>
      </c>
      <c r="C636" t="s">
        <v>125</v>
      </c>
      <c r="D636" t="s">
        <v>132</v>
      </c>
      <c r="E636">
        <v>82865</v>
      </c>
      <c r="F636" t="s">
        <v>133</v>
      </c>
      <c r="G636">
        <v>5123</v>
      </c>
      <c r="H636">
        <v>301</v>
      </c>
      <c r="I636" t="s">
        <v>628</v>
      </c>
      <c r="J636" t="s">
        <v>73</v>
      </c>
      <c r="K636" t="s">
        <v>44</v>
      </c>
      <c r="L636" t="s">
        <v>74</v>
      </c>
      <c r="M636">
        <v>1000</v>
      </c>
      <c r="N636">
        <v>1150</v>
      </c>
      <c r="O636" t="s">
        <v>138</v>
      </c>
      <c r="Q636" t="s">
        <v>47</v>
      </c>
      <c r="R636" t="s">
        <v>38</v>
      </c>
      <c r="S636" s="1">
        <v>42966</v>
      </c>
      <c r="T636" s="1">
        <v>43008</v>
      </c>
      <c r="U636" t="s">
        <v>625</v>
      </c>
      <c r="V636" t="s">
        <v>39</v>
      </c>
      <c r="W636">
        <v>105</v>
      </c>
      <c r="X636">
        <v>105</v>
      </c>
      <c r="Y636">
        <v>60</v>
      </c>
      <c r="Z636">
        <v>175</v>
      </c>
      <c r="AD636">
        <v>0</v>
      </c>
      <c r="AE636">
        <v>175</v>
      </c>
      <c r="AF636">
        <v>0</v>
      </c>
      <c r="AG636">
        <v>10</v>
      </c>
      <c r="AH636">
        <v>0.79200000000000004</v>
      </c>
      <c r="AI636">
        <v>0.79200000000000004</v>
      </c>
      <c r="AJ636">
        <v>2.7400000000000001E-2</v>
      </c>
      <c r="AK636" t="s">
        <v>883</v>
      </c>
      <c r="AL636" t="s">
        <v>1312</v>
      </c>
      <c r="AN636">
        <v>12</v>
      </c>
      <c r="AO636">
        <f>Source1718[[#This Row],[TotalFTES]]*525/Source1718[[#This Row],[TotalScheduledHours]]</f>
        <v>34.65</v>
      </c>
    </row>
    <row r="637" spans="1:41" x14ac:dyDescent="0.25">
      <c r="A637" t="s">
        <v>1769</v>
      </c>
      <c r="B637" t="s">
        <v>32</v>
      </c>
      <c r="C637" t="s">
        <v>125</v>
      </c>
      <c r="D637" t="s">
        <v>132</v>
      </c>
      <c r="E637">
        <v>83157</v>
      </c>
      <c r="F637" t="s">
        <v>133</v>
      </c>
      <c r="G637">
        <v>5123</v>
      </c>
      <c r="H637">
        <v>302</v>
      </c>
      <c r="I637" t="s">
        <v>628</v>
      </c>
      <c r="J637" t="s">
        <v>76</v>
      </c>
      <c r="K637" t="s">
        <v>44</v>
      </c>
      <c r="L637" t="s">
        <v>74</v>
      </c>
      <c r="M637">
        <v>1000</v>
      </c>
      <c r="N637">
        <v>1150</v>
      </c>
      <c r="O637" t="s">
        <v>138</v>
      </c>
      <c r="Q637" t="s">
        <v>47</v>
      </c>
      <c r="R637" t="s">
        <v>38</v>
      </c>
      <c r="S637" s="1">
        <v>43015</v>
      </c>
      <c r="T637" s="1">
        <v>43050</v>
      </c>
      <c r="U637" t="s">
        <v>626</v>
      </c>
      <c r="V637" t="s">
        <v>39</v>
      </c>
      <c r="W637">
        <v>127</v>
      </c>
      <c r="X637">
        <v>126</v>
      </c>
      <c r="Y637">
        <v>60</v>
      </c>
      <c r="Z637">
        <v>210</v>
      </c>
      <c r="AD637">
        <v>0</v>
      </c>
      <c r="AE637">
        <v>210</v>
      </c>
      <c r="AF637">
        <v>0</v>
      </c>
      <c r="AG637">
        <v>10</v>
      </c>
      <c r="AH637">
        <v>0.85699999999999998</v>
      </c>
      <c r="AI637">
        <v>0.85699999999999998</v>
      </c>
      <c r="AJ637">
        <v>2.7400000000000001E-2</v>
      </c>
      <c r="AK637" t="s">
        <v>883</v>
      </c>
      <c r="AL637" t="s">
        <v>1312</v>
      </c>
      <c r="AN637">
        <v>12</v>
      </c>
      <c r="AO637">
        <f>Source1718[[#This Row],[TotalFTES]]*525/Source1718[[#This Row],[TotalScheduledHours]]</f>
        <v>37.493749999999999</v>
      </c>
    </row>
    <row r="638" spans="1:41" x14ac:dyDescent="0.25">
      <c r="A638" t="s">
        <v>1769</v>
      </c>
      <c r="B638" t="s">
        <v>32</v>
      </c>
      <c r="C638" t="s">
        <v>125</v>
      </c>
      <c r="D638" t="s">
        <v>270</v>
      </c>
      <c r="E638">
        <v>81583</v>
      </c>
      <c r="F638" t="s">
        <v>271</v>
      </c>
      <c r="G638">
        <v>9200</v>
      </c>
      <c r="H638">
        <v>201</v>
      </c>
      <c r="I638" t="s">
        <v>272</v>
      </c>
      <c r="J638" t="s">
        <v>76</v>
      </c>
      <c r="K638" t="s">
        <v>44</v>
      </c>
      <c r="L638" t="s">
        <v>1715</v>
      </c>
      <c r="M638" t="s">
        <v>1716</v>
      </c>
      <c r="N638" t="s">
        <v>1717</v>
      </c>
      <c r="O638" t="s">
        <v>1718</v>
      </c>
      <c r="P638" t="s">
        <v>742</v>
      </c>
      <c r="Q638" t="s">
        <v>47</v>
      </c>
      <c r="R638" t="s">
        <v>38</v>
      </c>
      <c r="S638" s="1">
        <v>42966</v>
      </c>
      <c r="T638" s="1">
        <v>43091</v>
      </c>
      <c r="U638" t="s">
        <v>1719</v>
      </c>
      <c r="V638" t="s">
        <v>39</v>
      </c>
      <c r="W638">
        <v>17</v>
      </c>
      <c r="X638">
        <v>17</v>
      </c>
      <c r="Y638">
        <v>0</v>
      </c>
      <c r="Z638">
        <v>0</v>
      </c>
      <c r="AD638">
        <v>0</v>
      </c>
      <c r="AE638">
        <v>0</v>
      </c>
      <c r="AF638">
        <v>0</v>
      </c>
      <c r="AG638">
        <v>0</v>
      </c>
      <c r="AH638">
        <v>10.465</v>
      </c>
      <c r="AI638">
        <v>10.465</v>
      </c>
      <c r="AJ638">
        <v>1.7623</v>
      </c>
      <c r="AK638" t="s">
        <v>1720</v>
      </c>
      <c r="AL638" t="s">
        <v>1721</v>
      </c>
      <c r="AN638">
        <v>1332.5</v>
      </c>
      <c r="AO638">
        <f>Source1718[[#This Row],[TotalFTES]]*525/Source1718[[#This Row],[TotalScheduledHours]]</f>
        <v>4.123170731707317</v>
      </c>
    </row>
    <row r="639" spans="1:41" x14ac:dyDescent="0.25">
      <c r="A639" t="s">
        <v>1769</v>
      </c>
      <c r="B639" t="s">
        <v>32</v>
      </c>
      <c r="C639" t="s">
        <v>125</v>
      </c>
      <c r="D639" t="s">
        <v>139</v>
      </c>
      <c r="E639">
        <v>82676</v>
      </c>
      <c r="F639" t="s">
        <v>140</v>
      </c>
      <c r="G639">
        <v>7004</v>
      </c>
      <c r="H639">
        <v>702</v>
      </c>
      <c r="I639" t="s">
        <v>141</v>
      </c>
      <c r="J639" t="s">
        <v>35</v>
      </c>
      <c r="K639" t="s">
        <v>44</v>
      </c>
      <c r="L639" t="s">
        <v>86</v>
      </c>
      <c r="M639">
        <v>1400</v>
      </c>
      <c r="N639">
        <v>1550</v>
      </c>
      <c r="O639" t="s">
        <v>36</v>
      </c>
      <c r="Q639" t="s">
        <v>65</v>
      </c>
      <c r="R639" t="s">
        <v>38</v>
      </c>
      <c r="S639" s="1">
        <v>42968</v>
      </c>
      <c r="T639" s="1">
        <v>43038</v>
      </c>
      <c r="U639" t="s">
        <v>649</v>
      </c>
      <c r="V639" t="s">
        <v>39</v>
      </c>
      <c r="W639">
        <v>41</v>
      </c>
      <c r="X639">
        <v>41</v>
      </c>
      <c r="Y639">
        <v>100</v>
      </c>
      <c r="Z639">
        <v>41</v>
      </c>
      <c r="AD639">
        <v>0</v>
      </c>
      <c r="AE639">
        <v>41</v>
      </c>
      <c r="AF639">
        <v>0</v>
      </c>
      <c r="AG639">
        <v>0</v>
      </c>
      <c r="AH639">
        <v>0.54500000000000004</v>
      </c>
      <c r="AI639">
        <v>0.54500000000000004</v>
      </c>
      <c r="AJ639">
        <v>4.1099999999999998E-2</v>
      </c>
      <c r="AK639" t="s">
        <v>1722</v>
      </c>
      <c r="AL639" t="s">
        <v>36</v>
      </c>
      <c r="AN639">
        <v>18</v>
      </c>
      <c r="AO639">
        <f>Source1718[[#This Row],[TotalFTES]]*525/Source1718[[#This Row],[TotalScheduledHours]]</f>
        <v>15.895833333333334</v>
      </c>
    </row>
    <row r="640" spans="1:41" x14ac:dyDescent="0.25">
      <c r="A640" t="s">
        <v>1769</v>
      </c>
      <c r="B640" t="s">
        <v>32</v>
      </c>
      <c r="C640" t="s">
        <v>125</v>
      </c>
      <c r="D640" t="s">
        <v>139</v>
      </c>
      <c r="E640">
        <v>82699</v>
      </c>
      <c r="F640" t="s">
        <v>140</v>
      </c>
      <c r="G640">
        <v>7005</v>
      </c>
      <c r="H640">
        <v>704</v>
      </c>
      <c r="I640" t="s">
        <v>629</v>
      </c>
      <c r="J640" t="s">
        <v>35</v>
      </c>
      <c r="K640" t="s">
        <v>44</v>
      </c>
      <c r="L640" t="s">
        <v>73</v>
      </c>
      <c r="M640">
        <v>1300</v>
      </c>
      <c r="N640">
        <v>1350</v>
      </c>
      <c r="O640" t="s">
        <v>273</v>
      </c>
      <c r="Q640" t="s">
        <v>65</v>
      </c>
      <c r="R640" t="s">
        <v>38</v>
      </c>
      <c r="S640" s="1">
        <v>42968</v>
      </c>
      <c r="T640" s="1">
        <v>43091</v>
      </c>
      <c r="U640" t="s">
        <v>631</v>
      </c>
      <c r="V640" t="s">
        <v>39</v>
      </c>
      <c r="W640">
        <v>78</v>
      </c>
      <c r="X640">
        <v>77</v>
      </c>
      <c r="Y640">
        <v>75</v>
      </c>
      <c r="Z640">
        <v>102.66670000000001</v>
      </c>
      <c r="AD640">
        <v>0</v>
      </c>
      <c r="AE640">
        <v>102.66670000000001</v>
      </c>
      <c r="AF640">
        <v>0</v>
      </c>
      <c r="AG640">
        <v>0</v>
      </c>
      <c r="AH640">
        <v>1.349</v>
      </c>
      <c r="AI640">
        <v>1.349</v>
      </c>
      <c r="AJ640">
        <v>4.1099999999999998E-2</v>
      </c>
      <c r="AK640" t="s">
        <v>1329</v>
      </c>
      <c r="AL640" t="s">
        <v>1330</v>
      </c>
      <c r="AN640">
        <v>18</v>
      </c>
      <c r="AO640">
        <f>Source1718[[#This Row],[TotalFTES]]*525/Source1718[[#This Row],[TotalScheduledHours]]</f>
        <v>39.345833333333331</v>
      </c>
    </row>
    <row r="641" spans="1:41" x14ac:dyDescent="0.25">
      <c r="A641" t="s">
        <v>1769</v>
      </c>
      <c r="B641" t="s">
        <v>32</v>
      </c>
      <c r="C641" t="s">
        <v>125</v>
      </c>
      <c r="D641" t="s">
        <v>139</v>
      </c>
      <c r="E641">
        <v>82694</v>
      </c>
      <c r="F641" t="s">
        <v>140</v>
      </c>
      <c r="G641">
        <v>7005</v>
      </c>
      <c r="H641">
        <v>705</v>
      </c>
      <c r="I641" t="s">
        <v>629</v>
      </c>
      <c r="J641" t="s">
        <v>35</v>
      </c>
      <c r="K641" t="s">
        <v>44</v>
      </c>
      <c r="L641" t="s">
        <v>73</v>
      </c>
      <c r="M641">
        <v>1230</v>
      </c>
      <c r="N641">
        <v>1420</v>
      </c>
      <c r="O641" t="s">
        <v>64</v>
      </c>
      <c r="P641">
        <v>109</v>
      </c>
      <c r="Q641" t="s">
        <v>65</v>
      </c>
      <c r="R641" t="s">
        <v>38</v>
      </c>
      <c r="S641" s="1">
        <v>43033</v>
      </c>
      <c r="T641" s="1">
        <v>43089</v>
      </c>
      <c r="U641" t="s">
        <v>743</v>
      </c>
      <c r="V641" t="s">
        <v>39</v>
      </c>
      <c r="W641">
        <v>44</v>
      </c>
      <c r="X641">
        <v>32</v>
      </c>
      <c r="Y641">
        <v>100</v>
      </c>
      <c r="Z641">
        <v>32</v>
      </c>
      <c r="AD641">
        <v>0</v>
      </c>
      <c r="AE641">
        <v>32</v>
      </c>
      <c r="AF641">
        <v>0</v>
      </c>
      <c r="AG641">
        <v>0</v>
      </c>
      <c r="AH641">
        <v>0.67400000000000004</v>
      </c>
      <c r="AI641">
        <v>0.67400000000000004</v>
      </c>
      <c r="AJ641">
        <v>4.1099999999999998E-2</v>
      </c>
      <c r="AK641" t="s">
        <v>1002</v>
      </c>
      <c r="AL641" t="s">
        <v>761</v>
      </c>
      <c r="AN641">
        <v>18</v>
      </c>
      <c r="AO641">
        <f>Source1718[[#This Row],[TotalFTES]]*525/Source1718[[#This Row],[TotalScheduledHours]]</f>
        <v>19.658333333333335</v>
      </c>
    </row>
    <row r="642" spans="1:41" x14ac:dyDescent="0.25">
      <c r="A642" t="s">
        <v>1769</v>
      </c>
      <c r="B642" t="s">
        <v>32</v>
      </c>
      <c r="C642" t="s">
        <v>125</v>
      </c>
      <c r="D642" t="s">
        <v>139</v>
      </c>
      <c r="E642">
        <v>82695</v>
      </c>
      <c r="F642" t="s">
        <v>140</v>
      </c>
      <c r="G642">
        <v>7005</v>
      </c>
      <c r="H642">
        <v>706</v>
      </c>
      <c r="I642" t="s">
        <v>629</v>
      </c>
      <c r="J642" t="s">
        <v>35</v>
      </c>
      <c r="K642" t="s">
        <v>44</v>
      </c>
      <c r="L642" t="s">
        <v>67</v>
      </c>
      <c r="M642">
        <v>945</v>
      </c>
      <c r="N642">
        <v>1035</v>
      </c>
      <c r="O642" t="s">
        <v>269</v>
      </c>
      <c r="Q642" t="s">
        <v>65</v>
      </c>
      <c r="R642">
        <v>1</v>
      </c>
      <c r="S642" s="1">
        <v>42966</v>
      </c>
      <c r="T642" s="1">
        <v>43091</v>
      </c>
      <c r="U642" t="s">
        <v>743</v>
      </c>
      <c r="V642" t="s">
        <v>39</v>
      </c>
      <c r="W642">
        <v>86</v>
      </c>
      <c r="X642">
        <v>77</v>
      </c>
      <c r="Y642">
        <v>100</v>
      </c>
      <c r="Z642">
        <v>77</v>
      </c>
      <c r="AD642">
        <v>0</v>
      </c>
      <c r="AE642">
        <v>77</v>
      </c>
      <c r="AF642">
        <v>0</v>
      </c>
      <c r="AG642">
        <v>0</v>
      </c>
      <c r="AH642">
        <v>1.0589999999999999</v>
      </c>
      <c r="AI642">
        <v>1.0589999999999999</v>
      </c>
      <c r="AJ642">
        <v>4.1099999999999998E-2</v>
      </c>
      <c r="AK642" t="s">
        <v>1723</v>
      </c>
      <c r="AL642" t="s">
        <v>1332</v>
      </c>
      <c r="AN642">
        <v>17</v>
      </c>
      <c r="AO642">
        <f>Source1718[[#This Row],[TotalFTES]]*525/Source1718[[#This Row],[TotalScheduledHours]]</f>
        <v>32.704411764705881</v>
      </c>
    </row>
    <row r="643" spans="1:41" x14ac:dyDescent="0.25">
      <c r="A643" t="s">
        <v>1769</v>
      </c>
      <c r="B643" t="s">
        <v>32</v>
      </c>
      <c r="C643" t="s">
        <v>125</v>
      </c>
      <c r="D643" t="s">
        <v>139</v>
      </c>
      <c r="E643">
        <v>82970</v>
      </c>
      <c r="F643" t="s">
        <v>140</v>
      </c>
      <c r="G643">
        <v>7005</v>
      </c>
      <c r="H643">
        <v>707</v>
      </c>
      <c r="I643" t="s">
        <v>629</v>
      </c>
      <c r="J643" t="s">
        <v>35</v>
      </c>
      <c r="K643" t="s">
        <v>44</v>
      </c>
      <c r="L643" t="s">
        <v>86</v>
      </c>
      <c r="M643">
        <v>1100</v>
      </c>
      <c r="N643">
        <v>1150</v>
      </c>
      <c r="O643" t="s">
        <v>171</v>
      </c>
      <c r="Q643" t="s">
        <v>65</v>
      </c>
      <c r="R643">
        <v>1</v>
      </c>
      <c r="S643" s="1">
        <v>42966</v>
      </c>
      <c r="T643" s="1">
        <v>43091</v>
      </c>
      <c r="U643" t="s">
        <v>631</v>
      </c>
      <c r="V643" t="s">
        <v>39</v>
      </c>
      <c r="W643">
        <v>38</v>
      </c>
      <c r="X643">
        <v>34</v>
      </c>
      <c r="Y643">
        <v>100</v>
      </c>
      <c r="Z643">
        <v>34</v>
      </c>
      <c r="AD643">
        <v>0</v>
      </c>
      <c r="AE643">
        <v>34</v>
      </c>
      <c r="AF643">
        <v>0</v>
      </c>
      <c r="AG643">
        <v>0</v>
      </c>
      <c r="AH643">
        <v>0.629</v>
      </c>
      <c r="AI643">
        <v>0.629</v>
      </c>
      <c r="AJ643">
        <v>4.1099999999999998E-2</v>
      </c>
      <c r="AK643" t="s">
        <v>1325</v>
      </c>
      <c r="AL643" t="s">
        <v>1347</v>
      </c>
      <c r="AN643">
        <v>16</v>
      </c>
      <c r="AO643">
        <f>Source1718[[#This Row],[TotalFTES]]*525/Source1718[[#This Row],[TotalScheduledHours]]</f>
        <v>20.639062500000001</v>
      </c>
    </row>
    <row r="644" spans="1:41" x14ac:dyDescent="0.25">
      <c r="A644" t="s">
        <v>1769</v>
      </c>
      <c r="B644" t="s">
        <v>32</v>
      </c>
      <c r="C644" t="s">
        <v>125</v>
      </c>
      <c r="D644" t="s">
        <v>139</v>
      </c>
      <c r="E644">
        <v>83015</v>
      </c>
      <c r="F644" t="s">
        <v>140</v>
      </c>
      <c r="G644">
        <v>7005</v>
      </c>
      <c r="H644">
        <v>708</v>
      </c>
      <c r="I644" t="s">
        <v>629</v>
      </c>
      <c r="J644" t="s">
        <v>35</v>
      </c>
      <c r="K644" t="s">
        <v>44</v>
      </c>
      <c r="L644" t="s">
        <v>73</v>
      </c>
      <c r="M644">
        <v>1230</v>
      </c>
      <c r="N644">
        <v>1420</v>
      </c>
      <c r="O644" t="s">
        <v>64</v>
      </c>
      <c r="P644">
        <v>109</v>
      </c>
      <c r="Q644" t="s">
        <v>65</v>
      </c>
      <c r="R644" t="s">
        <v>38</v>
      </c>
      <c r="S644" s="1">
        <v>42970</v>
      </c>
      <c r="T644" s="1">
        <v>43026</v>
      </c>
      <c r="U644" t="s">
        <v>409</v>
      </c>
      <c r="V644" t="s">
        <v>39</v>
      </c>
      <c r="W644">
        <v>23</v>
      </c>
      <c r="X644">
        <v>23</v>
      </c>
      <c r="Y644">
        <v>45</v>
      </c>
      <c r="Z644">
        <v>51.1111</v>
      </c>
      <c r="AD644">
        <v>0</v>
      </c>
      <c r="AE644">
        <v>51.1111</v>
      </c>
      <c r="AF644">
        <v>0</v>
      </c>
      <c r="AG644">
        <v>10</v>
      </c>
      <c r="AH644">
        <v>0.33100000000000002</v>
      </c>
      <c r="AI644">
        <v>0.33100000000000002</v>
      </c>
      <c r="AJ644">
        <v>4.1099999999999998E-2</v>
      </c>
      <c r="AK644" t="s">
        <v>1002</v>
      </c>
      <c r="AL644" t="s">
        <v>761</v>
      </c>
      <c r="AN644">
        <v>18</v>
      </c>
      <c r="AO644">
        <f>Source1718[[#This Row],[TotalFTES]]*525/Source1718[[#This Row],[TotalScheduledHours]]</f>
        <v>9.6541666666666668</v>
      </c>
    </row>
    <row r="645" spans="1:41" x14ac:dyDescent="0.25">
      <c r="A645" t="s">
        <v>1769</v>
      </c>
      <c r="B645" t="s">
        <v>32</v>
      </c>
      <c r="C645" t="s">
        <v>125</v>
      </c>
      <c r="D645" t="s">
        <v>139</v>
      </c>
      <c r="E645">
        <v>83162</v>
      </c>
      <c r="F645" t="s">
        <v>140</v>
      </c>
      <c r="G645">
        <v>7005</v>
      </c>
      <c r="H645">
        <v>709</v>
      </c>
      <c r="I645" t="s">
        <v>629</v>
      </c>
      <c r="J645" t="s">
        <v>35</v>
      </c>
      <c r="K645" t="s">
        <v>44</v>
      </c>
      <c r="L645" t="s">
        <v>86</v>
      </c>
      <c r="M645">
        <v>1230</v>
      </c>
      <c r="N645">
        <v>1320</v>
      </c>
      <c r="O645" t="s">
        <v>1334</v>
      </c>
      <c r="Q645" t="s">
        <v>65</v>
      </c>
      <c r="R645">
        <v>1</v>
      </c>
      <c r="S645" s="1">
        <v>42966</v>
      </c>
      <c r="T645" s="1">
        <v>43091</v>
      </c>
      <c r="U645" t="s">
        <v>631</v>
      </c>
      <c r="V645" t="s">
        <v>39</v>
      </c>
      <c r="W645">
        <v>29</v>
      </c>
      <c r="X645">
        <v>29</v>
      </c>
      <c r="Y645">
        <v>100</v>
      </c>
      <c r="Z645">
        <v>29</v>
      </c>
      <c r="AD645">
        <v>0</v>
      </c>
      <c r="AE645">
        <v>29</v>
      </c>
      <c r="AF645">
        <v>0</v>
      </c>
      <c r="AG645">
        <v>0</v>
      </c>
      <c r="AH645">
        <v>0.27600000000000002</v>
      </c>
      <c r="AI645">
        <v>0.27600000000000002</v>
      </c>
      <c r="AJ645">
        <v>4.1099999999999998E-2</v>
      </c>
      <c r="AK645" t="s">
        <v>1335</v>
      </c>
      <c r="AL645" t="s">
        <v>1336</v>
      </c>
      <c r="AN645">
        <v>16</v>
      </c>
      <c r="AO645">
        <f>Source1718[[#This Row],[TotalFTES]]*525/Source1718[[#This Row],[TotalScheduledHours]]</f>
        <v>9.0562500000000004</v>
      </c>
    </row>
    <row r="646" spans="1:41" x14ac:dyDescent="0.25">
      <c r="A646" t="s">
        <v>1769</v>
      </c>
      <c r="B646" t="s">
        <v>32</v>
      </c>
      <c r="C646" t="s">
        <v>125</v>
      </c>
      <c r="D646" t="s">
        <v>139</v>
      </c>
      <c r="E646">
        <v>83161</v>
      </c>
      <c r="F646" t="s">
        <v>140</v>
      </c>
      <c r="G646">
        <v>7005</v>
      </c>
      <c r="H646">
        <v>710</v>
      </c>
      <c r="I646" t="s">
        <v>629</v>
      </c>
      <c r="J646" t="s">
        <v>35</v>
      </c>
      <c r="K646" t="s">
        <v>44</v>
      </c>
      <c r="L646" t="s">
        <v>73</v>
      </c>
      <c r="M646">
        <v>900</v>
      </c>
      <c r="N646">
        <v>950</v>
      </c>
      <c r="O646" t="s">
        <v>196</v>
      </c>
      <c r="Q646" t="s">
        <v>65</v>
      </c>
      <c r="R646" t="s">
        <v>38</v>
      </c>
      <c r="S646" s="1">
        <v>42966</v>
      </c>
      <c r="T646" s="1">
        <v>43091</v>
      </c>
      <c r="U646" t="s">
        <v>631</v>
      </c>
      <c r="V646" t="s">
        <v>39</v>
      </c>
      <c r="W646">
        <v>29</v>
      </c>
      <c r="X646">
        <v>28</v>
      </c>
      <c r="Y646">
        <v>100</v>
      </c>
      <c r="Z646">
        <v>28</v>
      </c>
      <c r="AD646">
        <v>0</v>
      </c>
      <c r="AE646">
        <v>28</v>
      </c>
      <c r="AF646">
        <v>0</v>
      </c>
      <c r="AG646">
        <v>0</v>
      </c>
      <c r="AH646">
        <v>0.48799999999999999</v>
      </c>
      <c r="AI646">
        <v>0.48799999999999999</v>
      </c>
      <c r="AJ646">
        <v>4.1099999999999998E-2</v>
      </c>
      <c r="AK646" t="s">
        <v>1166</v>
      </c>
      <c r="AL646" t="s">
        <v>1284</v>
      </c>
      <c r="AN646">
        <v>18</v>
      </c>
      <c r="AO646">
        <f>Source1718[[#This Row],[TotalFTES]]*525/Source1718[[#This Row],[TotalScheduledHours]]</f>
        <v>14.233333333333333</v>
      </c>
    </row>
    <row r="647" spans="1:41" x14ac:dyDescent="0.25">
      <c r="A647" t="s">
        <v>1769</v>
      </c>
      <c r="B647" t="s">
        <v>32</v>
      </c>
      <c r="C647" t="s">
        <v>125</v>
      </c>
      <c r="D647" t="s">
        <v>139</v>
      </c>
      <c r="E647">
        <v>82700</v>
      </c>
      <c r="F647" t="s">
        <v>140</v>
      </c>
      <c r="G647">
        <v>7007</v>
      </c>
      <c r="H647">
        <v>701</v>
      </c>
      <c r="I647" t="s">
        <v>632</v>
      </c>
      <c r="J647" t="s">
        <v>35</v>
      </c>
      <c r="K647" t="s">
        <v>44</v>
      </c>
      <c r="L647" t="s">
        <v>86</v>
      </c>
      <c r="M647">
        <v>1000</v>
      </c>
      <c r="N647">
        <v>1150</v>
      </c>
      <c r="O647" t="s">
        <v>268</v>
      </c>
      <c r="Q647" t="s">
        <v>65</v>
      </c>
      <c r="R647">
        <v>1</v>
      </c>
      <c r="S647" s="1">
        <v>42966</v>
      </c>
      <c r="T647" s="1">
        <v>43091</v>
      </c>
      <c r="U647" t="s">
        <v>633</v>
      </c>
      <c r="V647" t="s">
        <v>39</v>
      </c>
      <c r="W647">
        <v>104</v>
      </c>
      <c r="X647">
        <v>77</v>
      </c>
      <c r="Y647">
        <v>50</v>
      </c>
      <c r="Z647">
        <v>154</v>
      </c>
      <c r="AD647">
        <v>0</v>
      </c>
      <c r="AE647">
        <v>154</v>
      </c>
      <c r="AF647">
        <v>0</v>
      </c>
      <c r="AG647">
        <v>0</v>
      </c>
      <c r="AH647">
        <v>1.8169999999999999</v>
      </c>
      <c r="AI647">
        <v>1.8169999999999999</v>
      </c>
      <c r="AJ647">
        <v>8.2299999999999998E-2</v>
      </c>
      <c r="AK647" t="s">
        <v>883</v>
      </c>
      <c r="AL647" t="s">
        <v>1301</v>
      </c>
      <c r="AN647">
        <v>32</v>
      </c>
      <c r="AO647">
        <f>Source1718[[#This Row],[TotalFTES]]*525/Source1718[[#This Row],[TotalScheduledHours]]</f>
        <v>29.810156249999999</v>
      </c>
    </row>
    <row r="648" spans="1:41" x14ac:dyDescent="0.25">
      <c r="A648" t="s">
        <v>1769</v>
      </c>
      <c r="B648" t="s">
        <v>32</v>
      </c>
      <c r="C648" t="s">
        <v>125</v>
      </c>
      <c r="D648" t="s">
        <v>139</v>
      </c>
      <c r="E648">
        <v>82701</v>
      </c>
      <c r="F648" t="s">
        <v>140</v>
      </c>
      <c r="G648">
        <v>7007</v>
      </c>
      <c r="H648">
        <v>702</v>
      </c>
      <c r="I648" t="s">
        <v>632</v>
      </c>
      <c r="J648" t="s">
        <v>35</v>
      </c>
      <c r="K648" t="s">
        <v>44</v>
      </c>
      <c r="L648" t="s">
        <v>75</v>
      </c>
      <c r="M648">
        <v>1000</v>
      </c>
      <c r="N648">
        <v>1150</v>
      </c>
      <c r="O648" t="s">
        <v>268</v>
      </c>
      <c r="Q648" t="s">
        <v>65</v>
      </c>
      <c r="R648">
        <v>1</v>
      </c>
      <c r="S648" s="1">
        <v>42966</v>
      </c>
      <c r="T648" s="1">
        <v>43091</v>
      </c>
      <c r="U648" t="s">
        <v>631</v>
      </c>
      <c r="V648" t="s">
        <v>39</v>
      </c>
      <c r="W648">
        <v>58</v>
      </c>
      <c r="X648">
        <v>58</v>
      </c>
      <c r="Y648">
        <v>50</v>
      </c>
      <c r="Z648">
        <v>116</v>
      </c>
      <c r="AD648">
        <v>0</v>
      </c>
      <c r="AE648">
        <v>116</v>
      </c>
      <c r="AF648">
        <v>0</v>
      </c>
      <c r="AG648">
        <v>0</v>
      </c>
      <c r="AH648">
        <v>1.139</v>
      </c>
      <c r="AI648">
        <v>1.139</v>
      </c>
      <c r="AJ648">
        <v>8.2299999999999998E-2</v>
      </c>
      <c r="AK648" t="s">
        <v>883</v>
      </c>
      <c r="AL648" t="s">
        <v>1301</v>
      </c>
      <c r="AN648">
        <v>36</v>
      </c>
      <c r="AO648">
        <f>Source1718[[#This Row],[TotalFTES]]*525/Source1718[[#This Row],[TotalScheduledHours]]</f>
        <v>16.610416666666666</v>
      </c>
    </row>
    <row r="649" spans="1:41" x14ac:dyDescent="0.25">
      <c r="A649" t="s">
        <v>1769</v>
      </c>
      <c r="B649" t="s">
        <v>32</v>
      </c>
      <c r="C649" t="s">
        <v>125</v>
      </c>
      <c r="D649" t="s">
        <v>139</v>
      </c>
      <c r="E649">
        <v>82702</v>
      </c>
      <c r="F649" t="s">
        <v>140</v>
      </c>
      <c r="G649">
        <v>7007</v>
      </c>
      <c r="H649">
        <v>703</v>
      </c>
      <c r="I649" t="s">
        <v>632</v>
      </c>
      <c r="J649" t="s">
        <v>35</v>
      </c>
      <c r="K649" t="s">
        <v>44</v>
      </c>
      <c r="L649" t="s">
        <v>73</v>
      </c>
      <c r="M649">
        <v>1000</v>
      </c>
      <c r="N649">
        <v>1150</v>
      </c>
      <c r="O649" t="s">
        <v>268</v>
      </c>
      <c r="Q649" t="s">
        <v>65</v>
      </c>
      <c r="R649">
        <v>1</v>
      </c>
      <c r="S649" s="1">
        <v>42966</v>
      </c>
      <c r="T649" s="1">
        <v>43091</v>
      </c>
      <c r="U649" t="s">
        <v>633</v>
      </c>
      <c r="V649" t="s">
        <v>39</v>
      </c>
      <c r="W649">
        <v>108</v>
      </c>
      <c r="X649">
        <v>75</v>
      </c>
      <c r="Y649">
        <v>50</v>
      </c>
      <c r="Z649">
        <v>150</v>
      </c>
      <c r="AD649">
        <v>0</v>
      </c>
      <c r="AE649">
        <v>150</v>
      </c>
      <c r="AF649">
        <v>0</v>
      </c>
      <c r="AG649">
        <v>0</v>
      </c>
      <c r="AH649">
        <v>1.966</v>
      </c>
      <c r="AI649">
        <v>1.966</v>
      </c>
      <c r="AJ649">
        <v>8.2299999999999998E-2</v>
      </c>
      <c r="AK649" t="s">
        <v>883</v>
      </c>
      <c r="AL649" t="s">
        <v>1301</v>
      </c>
      <c r="AN649">
        <v>36</v>
      </c>
      <c r="AO649">
        <f>Source1718[[#This Row],[TotalFTES]]*525/Source1718[[#This Row],[TotalScheduledHours]]</f>
        <v>28.670833333333334</v>
      </c>
    </row>
    <row r="650" spans="1:41" x14ac:dyDescent="0.25">
      <c r="A650" t="s">
        <v>1769</v>
      </c>
      <c r="B650" t="s">
        <v>32</v>
      </c>
      <c r="C650" t="s">
        <v>125</v>
      </c>
      <c r="D650" t="s">
        <v>139</v>
      </c>
      <c r="E650">
        <v>83208</v>
      </c>
      <c r="F650" t="s">
        <v>140</v>
      </c>
      <c r="G650">
        <v>7007</v>
      </c>
      <c r="H650">
        <v>704</v>
      </c>
      <c r="I650" t="s">
        <v>632</v>
      </c>
      <c r="J650" t="s">
        <v>35</v>
      </c>
      <c r="K650" t="s">
        <v>44</v>
      </c>
      <c r="L650" t="s">
        <v>73</v>
      </c>
      <c r="M650">
        <v>1100</v>
      </c>
      <c r="N650">
        <v>1250</v>
      </c>
      <c r="O650" t="s">
        <v>1339</v>
      </c>
      <c r="Q650" t="s">
        <v>65</v>
      </c>
      <c r="R650">
        <v>1</v>
      </c>
      <c r="S650" s="1">
        <v>42966</v>
      </c>
      <c r="T650" s="1">
        <v>43091</v>
      </c>
      <c r="U650" t="s">
        <v>630</v>
      </c>
      <c r="V650" t="s">
        <v>39</v>
      </c>
      <c r="W650">
        <v>67</v>
      </c>
      <c r="X650">
        <v>66</v>
      </c>
      <c r="Y650">
        <v>50</v>
      </c>
      <c r="Z650">
        <v>132</v>
      </c>
      <c r="AD650">
        <v>0</v>
      </c>
      <c r="AE650">
        <v>132</v>
      </c>
      <c r="AF650">
        <v>0</v>
      </c>
      <c r="AG650">
        <v>0</v>
      </c>
      <c r="AH650">
        <v>1.821</v>
      </c>
      <c r="AI650">
        <v>1.821</v>
      </c>
      <c r="AJ650">
        <v>8.2299999999999998E-2</v>
      </c>
      <c r="AK650" t="s">
        <v>1285</v>
      </c>
      <c r="AL650" t="s">
        <v>1340</v>
      </c>
      <c r="AN650">
        <v>36</v>
      </c>
      <c r="AO650">
        <f>Source1718[[#This Row],[TotalFTES]]*525/Source1718[[#This Row],[TotalScheduledHours]]</f>
        <v>26.556249999999999</v>
      </c>
    </row>
    <row r="651" spans="1:41" x14ac:dyDescent="0.25">
      <c r="A651" t="s">
        <v>1769</v>
      </c>
      <c r="B651" t="s">
        <v>32</v>
      </c>
      <c r="C651" t="s">
        <v>125</v>
      </c>
      <c r="D651" t="s">
        <v>139</v>
      </c>
      <c r="E651">
        <v>82704</v>
      </c>
      <c r="F651" t="s">
        <v>140</v>
      </c>
      <c r="G651">
        <v>7007</v>
      </c>
      <c r="H651">
        <v>705</v>
      </c>
      <c r="I651" t="s">
        <v>632</v>
      </c>
      <c r="J651" t="s">
        <v>35</v>
      </c>
      <c r="K651" t="s">
        <v>44</v>
      </c>
      <c r="L651" t="s">
        <v>67</v>
      </c>
      <c r="M651">
        <v>1000</v>
      </c>
      <c r="N651">
        <v>1150</v>
      </c>
      <c r="O651" t="s">
        <v>268</v>
      </c>
      <c r="Q651" t="s">
        <v>65</v>
      </c>
      <c r="R651">
        <v>1</v>
      </c>
      <c r="S651" s="1">
        <v>42966</v>
      </c>
      <c r="T651" s="1">
        <v>43091</v>
      </c>
      <c r="U651" t="s">
        <v>631</v>
      </c>
      <c r="V651" t="s">
        <v>39</v>
      </c>
      <c r="W651">
        <v>58</v>
      </c>
      <c r="X651">
        <v>58</v>
      </c>
      <c r="Y651">
        <v>50</v>
      </c>
      <c r="Z651">
        <v>116</v>
      </c>
      <c r="AD651">
        <v>0</v>
      </c>
      <c r="AE651">
        <v>116</v>
      </c>
      <c r="AF651">
        <v>0</v>
      </c>
      <c r="AG651">
        <v>0</v>
      </c>
      <c r="AH651">
        <v>0.83799999999999997</v>
      </c>
      <c r="AI651">
        <v>0.83799999999999997</v>
      </c>
      <c r="AJ651">
        <v>8.2299999999999998E-2</v>
      </c>
      <c r="AK651" t="s">
        <v>883</v>
      </c>
      <c r="AL651" t="s">
        <v>1301</v>
      </c>
      <c r="AN651">
        <v>34</v>
      </c>
      <c r="AO651">
        <f>Source1718[[#This Row],[TotalFTES]]*525/Source1718[[#This Row],[TotalScheduledHours]]</f>
        <v>12.939705882352941</v>
      </c>
    </row>
    <row r="652" spans="1:41" x14ac:dyDescent="0.25">
      <c r="A652" t="s">
        <v>1769</v>
      </c>
      <c r="B652" t="s">
        <v>32</v>
      </c>
      <c r="C652" t="s">
        <v>125</v>
      </c>
      <c r="D652" t="s">
        <v>139</v>
      </c>
      <c r="E652">
        <v>82705</v>
      </c>
      <c r="F652" t="s">
        <v>140</v>
      </c>
      <c r="G652">
        <v>7007</v>
      </c>
      <c r="H652">
        <v>706</v>
      </c>
      <c r="I652" t="s">
        <v>632</v>
      </c>
      <c r="J652" t="s">
        <v>35</v>
      </c>
      <c r="K652" t="s">
        <v>44</v>
      </c>
      <c r="L652" t="s">
        <v>54</v>
      </c>
      <c r="M652">
        <v>1000</v>
      </c>
      <c r="N652">
        <v>1205</v>
      </c>
      <c r="O652" t="s">
        <v>268</v>
      </c>
      <c r="Q652" t="s">
        <v>65</v>
      </c>
      <c r="R652">
        <v>1</v>
      </c>
      <c r="S652" s="1">
        <v>42966</v>
      </c>
      <c r="T652" s="1">
        <v>43091</v>
      </c>
      <c r="U652" t="s">
        <v>633</v>
      </c>
      <c r="V652" t="s">
        <v>39</v>
      </c>
      <c r="W652">
        <v>101</v>
      </c>
      <c r="X652">
        <v>78</v>
      </c>
      <c r="Y652">
        <v>50</v>
      </c>
      <c r="Z652">
        <v>156</v>
      </c>
      <c r="AD652">
        <v>0</v>
      </c>
      <c r="AE652">
        <v>156</v>
      </c>
      <c r="AF652">
        <v>0</v>
      </c>
      <c r="AG652">
        <v>0</v>
      </c>
      <c r="AH652">
        <v>1.4590000000000001</v>
      </c>
      <c r="AI652">
        <v>1.4590000000000001</v>
      </c>
      <c r="AJ652">
        <v>8.2299999999999998E-2</v>
      </c>
      <c r="AK652" t="s">
        <v>1700</v>
      </c>
      <c r="AL652" t="s">
        <v>1301</v>
      </c>
      <c r="AN652">
        <v>36.799999999999997</v>
      </c>
      <c r="AO652">
        <f>Source1718[[#This Row],[TotalFTES]]*525/Source1718[[#This Row],[TotalScheduledHours]]</f>
        <v>20.814538043478262</v>
      </c>
    </row>
    <row r="653" spans="1:41" x14ac:dyDescent="0.25">
      <c r="A653" t="s">
        <v>1769</v>
      </c>
      <c r="B653" t="s">
        <v>32</v>
      </c>
      <c r="C653" t="s">
        <v>125</v>
      </c>
      <c r="D653" t="s">
        <v>139</v>
      </c>
      <c r="E653">
        <v>83207</v>
      </c>
      <c r="F653" t="s">
        <v>140</v>
      </c>
      <c r="G653">
        <v>7007</v>
      </c>
      <c r="H653">
        <v>708</v>
      </c>
      <c r="I653" t="s">
        <v>632</v>
      </c>
      <c r="J653" t="s">
        <v>35</v>
      </c>
      <c r="K653" t="s">
        <v>44</v>
      </c>
      <c r="L653" t="s">
        <v>73</v>
      </c>
      <c r="M653">
        <v>900</v>
      </c>
      <c r="N653">
        <v>1050</v>
      </c>
      <c r="O653" t="s">
        <v>143</v>
      </c>
      <c r="Q653" t="s">
        <v>65</v>
      </c>
      <c r="R653">
        <v>1</v>
      </c>
      <c r="S653" s="1">
        <v>42966</v>
      </c>
      <c r="T653" s="1">
        <v>43091</v>
      </c>
      <c r="U653" t="s">
        <v>630</v>
      </c>
      <c r="V653" t="s">
        <v>39</v>
      </c>
      <c r="W653">
        <v>55</v>
      </c>
      <c r="X653">
        <v>55</v>
      </c>
      <c r="Y653">
        <v>75</v>
      </c>
      <c r="Z653">
        <v>73.333299999999994</v>
      </c>
      <c r="AD653">
        <v>0</v>
      </c>
      <c r="AE653">
        <v>73.333299999999994</v>
      </c>
      <c r="AF653">
        <v>0</v>
      </c>
      <c r="AG653">
        <v>0</v>
      </c>
      <c r="AH653">
        <v>2.1259999999999999</v>
      </c>
      <c r="AI653">
        <v>2.1259999999999999</v>
      </c>
      <c r="AJ653">
        <v>8.2299999999999998E-2</v>
      </c>
      <c r="AK653" t="s">
        <v>1341</v>
      </c>
      <c r="AL653" t="s">
        <v>1342</v>
      </c>
      <c r="AN653">
        <v>36</v>
      </c>
      <c r="AO653">
        <f>Source1718[[#This Row],[TotalFTES]]*525/Source1718[[#This Row],[TotalScheduledHours]]</f>
        <v>31.004166666666663</v>
      </c>
    </row>
    <row r="654" spans="1:41" x14ac:dyDescent="0.25">
      <c r="A654" t="s">
        <v>1769</v>
      </c>
      <c r="B654" t="s">
        <v>32</v>
      </c>
      <c r="C654" t="s">
        <v>125</v>
      </c>
      <c r="D654" t="s">
        <v>139</v>
      </c>
      <c r="E654">
        <v>82784</v>
      </c>
      <c r="F654" t="s">
        <v>140</v>
      </c>
      <c r="G654">
        <v>7007</v>
      </c>
      <c r="H654">
        <v>709</v>
      </c>
      <c r="I654" t="s">
        <v>632</v>
      </c>
      <c r="J654" t="s">
        <v>35</v>
      </c>
      <c r="K654" t="s">
        <v>44</v>
      </c>
      <c r="L654" t="s">
        <v>67</v>
      </c>
      <c r="M654">
        <v>1300</v>
      </c>
      <c r="N654">
        <v>1450</v>
      </c>
      <c r="O654" t="s">
        <v>177</v>
      </c>
      <c r="Q654" t="s">
        <v>65</v>
      </c>
      <c r="R654">
        <v>1</v>
      </c>
      <c r="S654" s="1">
        <v>42966</v>
      </c>
      <c r="T654" s="1">
        <v>43091</v>
      </c>
      <c r="U654" t="s">
        <v>633</v>
      </c>
      <c r="V654" t="s">
        <v>39</v>
      </c>
      <c r="W654">
        <v>104</v>
      </c>
      <c r="X654">
        <v>62</v>
      </c>
      <c r="Y654">
        <v>75</v>
      </c>
      <c r="Z654">
        <v>82.666700000000006</v>
      </c>
      <c r="AD654">
        <v>0</v>
      </c>
      <c r="AE654">
        <v>82.666700000000006</v>
      </c>
      <c r="AF654">
        <v>0</v>
      </c>
      <c r="AG654">
        <v>0</v>
      </c>
      <c r="AH654">
        <v>1.802</v>
      </c>
      <c r="AI654">
        <v>1.802</v>
      </c>
      <c r="AJ654">
        <v>3.6600000000000001E-2</v>
      </c>
      <c r="AK654" t="s">
        <v>1321</v>
      </c>
      <c r="AL654" t="s">
        <v>1328</v>
      </c>
      <c r="AN654">
        <v>34</v>
      </c>
      <c r="AO654">
        <f>Source1718[[#This Row],[TotalFTES]]*525/Source1718[[#This Row],[TotalScheduledHours]]</f>
        <v>27.825000000000003</v>
      </c>
    </row>
    <row r="655" spans="1:41" x14ac:dyDescent="0.25">
      <c r="A655" t="s">
        <v>1769</v>
      </c>
      <c r="B655" t="s">
        <v>32</v>
      </c>
      <c r="C655" t="s">
        <v>125</v>
      </c>
      <c r="D655" t="s">
        <v>139</v>
      </c>
      <c r="E655">
        <v>83211</v>
      </c>
      <c r="F655" t="s">
        <v>140</v>
      </c>
      <c r="G655">
        <v>7201</v>
      </c>
      <c r="H655">
        <v>701</v>
      </c>
      <c r="I655" t="s">
        <v>1724</v>
      </c>
      <c r="J655" t="s">
        <v>35</v>
      </c>
      <c r="K655" t="s">
        <v>44</v>
      </c>
      <c r="L655" t="s">
        <v>73</v>
      </c>
      <c r="M655">
        <v>1000</v>
      </c>
      <c r="N655">
        <v>1050</v>
      </c>
      <c r="O655" t="s">
        <v>156</v>
      </c>
      <c r="Q655" t="s">
        <v>65</v>
      </c>
      <c r="R655" t="s">
        <v>38</v>
      </c>
      <c r="S655" s="1">
        <v>43012</v>
      </c>
      <c r="T655" s="1">
        <v>43089</v>
      </c>
      <c r="U655" t="s">
        <v>743</v>
      </c>
      <c r="V655" t="s">
        <v>39</v>
      </c>
      <c r="W655">
        <v>48</v>
      </c>
      <c r="X655">
        <v>41</v>
      </c>
      <c r="Y655">
        <v>50</v>
      </c>
      <c r="Z655">
        <v>82</v>
      </c>
      <c r="AD655">
        <v>0</v>
      </c>
      <c r="AE655">
        <v>82</v>
      </c>
      <c r="AF655">
        <v>0</v>
      </c>
      <c r="AG655">
        <v>10</v>
      </c>
      <c r="AH655">
        <v>0.83399999999999996</v>
      </c>
      <c r="AI655">
        <v>0.83399999999999996</v>
      </c>
      <c r="AJ655">
        <v>2.7400000000000001E-2</v>
      </c>
      <c r="AK655" t="s">
        <v>1327</v>
      </c>
      <c r="AL655" t="s">
        <v>1326</v>
      </c>
      <c r="AN655">
        <v>12</v>
      </c>
      <c r="AO655">
        <f>Source1718[[#This Row],[TotalFTES]]*525/Source1718[[#This Row],[TotalScheduledHours]]</f>
        <v>36.487499999999997</v>
      </c>
    </row>
    <row r="656" spans="1:41" x14ac:dyDescent="0.25">
      <c r="A656" t="s">
        <v>1769</v>
      </c>
      <c r="B656" t="s">
        <v>32</v>
      </c>
      <c r="C656" t="s">
        <v>125</v>
      </c>
      <c r="D656" t="s">
        <v>139</v>
      </c>
      <c r="E656">
        <v>82677</v>
      </c>
      <c r="F656" t="s">
        <v>140</v>
      </c>
      <c r="G656">
        <v>7203</v>
      </c>
      <c r="H656">
        <v>701</v>
      </c>
      <c r="I656" t="s">
        <v>634</v>
      </c>
      <c r="J656" t="s">
        <v>35</v>
      </c>
      <c r="K656" t="s">
        <v>44</v>
      </c>
      <c r="L656" t="s">
        <v>86</v>
      </c>
      <c r="M656">
        <v>1600</v>
      </c>
      <c r="N656">
        <v>1650</v>
      </c>
      <c r="O656" t="s">
        <v>144</v>
      </c>
      <c r="Q656" t="s">
        <v>65</v>
      </c>
      <c r="R656">
        <v>1</v>
      </c>
      <c r="S656" s="1">
        <v>42966</v>
      </c>
      <c r="T656" s="1">
        <v>43091</v>
      </c>
      <c r="U656" t="s">
        <v>635</v>
      </c>
      <c r="V656" t="s">
        <v>39</v>
      </c>
      <c r="W656">
        <v>49</v>
      </c>
      <c r="X656">
        <v>47</v>
      </c>
      <c r="Y656">
        <v>100</v>
      </c>
      <c r="Z656">
        <v>47</v>
      </c>
      <c r="AD656">
        <v>0</v>
      </c>
      <c r="AE656">
        <v>47</v>
      </c>
      <c r="AF656">
        <v>0</v>
      </c>
      <c r="AG656">
        <v>0</v>
      </c>
      <c r="AH656">
        <v>0.79200000000000004</v>
      </c>
      <c r="AI656">
        <v>0.79200000000000004</v>
      </c>
      <c r="AJ656">
        <v>4.1099999999999998E-2</v>
      </c>
      <c r="AK656" t="s">
        <v>1343</v>
      </c>
      <c r="AL656" t="s">
        <v>1280</v>
      </c>
      <c r="AN656">
        <v>16</v>
      </c>
      <c r="AO656">
        <f>Source1718[[#This Row],[TotalFTES]]*525/Source1718[[#This Row],[TotalScheduledHours]]</f>
        <v>25.987500000000001</v>
      </c>
    </row>
    <row r="657" spans="1:41" x14ac:dyDescent="0.25">
      <c r="A657" t="s">
        <v>1769</v>
      </c>
      <c r="B657" t="s">
        <v>32</v>
      </c>
      <c r="C657" t="s">
        <v>125</v>
      </c>
      <c r="D657" t="s">
        <v>139</v>
      </c>
      <c r="E657">
        <v>82678</v>
      </c>
      <c r="F657" t="s">
        <v>140</v>
      </c>
      <c r="G657">
        <v>7203</v>
      </c>
      <c r="H657">
        <v>702</v>
      </c>
      <c r="I657" t="s">
        <v>634</v>
      </c>
      <c r="J657" t="s">
        <v>35</v>
      </c>
      <c r="K657" t="s">
        <v>44</v>
      </c>
      <c r="L657" t="s">
        <v>73</v>
      </c>
      <c r="M657">
        <v>1030</v>
      </c>
      <c r="N657">
        <v>1120</v>
      </c>
      <c r="O657" t="s">
        <v>145</v>
      </c>
      <c r="Q657" t="s">
        <v>65</v>
      </c>
      <c r="R657">
        <v>1</v>
      </c>
      <c r="S657" s="1">
        <v>42966</v>
      </c>
      <c r="T657" s="1">
        <v>43091</v>
      </c>
      <c r="U657" t="s">
        <v>635</v>
      </c>
      <c r="V657" t="s">
        <v>39</v>
      </c>
      <c r="W657">
        <v>57</v>
      </c>
      <c r="X657">
        <v>50</v>
      </c>
      <c r="Y657">
        <v>100</v>
      </c>
      <c r="Z657">
        <v>50</v>
      </c>
      <c r="AD657">
        <v>0</v>
      </c>
      <c r="AE657">
        <v>50</v>
      </c>
      <c r="AF657">
        <v>0</v>
      </c>
      <c r="AG657">
        <v>0</v>
      </c>
      <c r="AH657">
        <v>0.88800000000000001</v>
      </c>
      <c r="AI657">
        <v>0.88800000000000001</v>
      </c>
      <c r="AJ657">
        <v>4.1099999999999998E-2</v>
      </c>
      <c r="AK657" t="s">
        <v>1344</v>
      </c>
      <c r="AL657" t="s">
        <v>1345</v>
      </c>
      <c r="AN657">
        <v>18</v>
      </c>
      <c r="AO657">
        <f>Source1718[[#This Row],[TotalFTES]]*525/Source1718[[#This Row],[TotalScheduledHours]]</f>
        <v>25.9</v>
      </c>
    </row>
    <row r="658" spans="1:41" x14ac:dyDescent="0.25">
      <c r="A658" t="s">
        <v>1769</v>
      </c>
      <c r="B658" t="s">
        <v>32</v>
      </c>
      <c r="C658" t="s">
        <v>125</v>
      </c>
      <c r="D658" t="s">
        <v>139</v>
      </c>
      <c r="E658">
        <v>82679</v>
      </c>
      <c r="F658" t="s">
        <v>140</v>
      </c>
      <c r="G658">
        <v>7203</v>
      </c>
      <c r="H658">
        <v>703</v>
      </c>
      <c r="I658" t="s">
        <v>634</v>
      </c>
      <c r="J658" t="s">
        <v>35</v>
      </c>
      <c r="K658" t="s">
        <v>44</v>
      </c>
      <c r="L658" t="s">
        <v>73</v>
      </c>
      <c r="M658">
        <v>1400</v>
      </c>
      <c r="N658">
        <v>1450</v>
      </c>
      <c r="O658" t="s">
        <v>144</v>
      </c>
      <c r="Q658" t="s">
        <v>65</v>
      </c>
      <c r="R658">
        <v>1</v>
      </c>
      <c r="S658" s="1">
        <v>42966</v>
      </c>
      <c r="T658" s="1">
        <v>43091</v>
      </c>
      <c r="U658" t="s">
        <v>635</v>
      </c>
      <c r="V658" t="s">
        <v>39</v>
      </c>
      <c r="W658">
        <v>60</v>
      </c>
      <c r="X658">
        <v>57</v>
      </c>
      <c r="Y658">
        <v>150</v>
      </c>
      <c r="Z658">
        <v>38</v>
      </c>
      <c r="AD658">
        <v>0</v>
      </c>
      <c r="AE658">
        <v>38</v>
      </c>
      <c r="AF658">
        <v>0</v>
      </c>
      <c r="AG658">
        <v>0</v>
      </c>
      <c r="AH658">
        <v>0.98899999999999999</v>
      </c>
      <c r="AI658">
        <v>0.98899999999999999</v>
      </c>
      <c r="AJ658">
        <v>4.1099999999999998E-2</v>
      </c>
      <c r="AK658" t="s">
        <v>1337</v>
      </c>
      <c r="AL658" t="s">
        <v>1280</v>
      </c>
      <c r="AN658">
        <v>18</v>
      </c>
      <c r="AO658">
        <f>Source1718[[#This Row],[TotalFTES]]*525/Source1718[[#This Row],[TotalScheduledHours]]</f>
        <v>28.845833333333335</v>
      </c>
    </row>
    <row r="659" spans="1:41" x14ac:dyDescent="0.25">
      <c r="A659" t="s">
        <v>1769</v>
      </c>
      <c r="B659" t="s">
        <v>32</v>
      </c>
      <c r="C659" t="s">
        <v>125</v>
      </c>
      <c r="D659" t="s">
        <v>139</v>
      </c>
      <c r="E659">
        <v>82680</v>
      </c>
      <c r="F659" t="s">
        <v>140</v>
      </c>
      <c r="G659">
        <v>7203</v>
      </c>
      <c r="H659">
        <v>704</v>
      </c>
      <c r="I659" t="s">
        <v>634</v>
      </c>
      <c r="J659" t="s">
        <v>35</v>
      </c>
      <c r="K659" t="s">
        <v>44</v>
      </c>
      <c r="L659" t="s">
        <v>67</v>
      </c>
      <c r="M659">
        <v>1000</v>
      </c>
      <c r="N659">
        <v>1050</v>
      </c>
      <c r="O659" t="s">
        <v>146</v>
      </c>
      <c r="Q659" t="s">
        <v>65</v>
      </c>
      <c r="R659">
        <v>1</v>
      </c>
      <c r="S659" s="1">
        <v>42966</v>
      </c>
      <c r="T659" s="1">
        <v>43091</v>
      </c>
      <c r="U659" t="s">
        <v>635</v>
      </c>
      <c r="V659" t="s">
        <v>39</v>
      </c>
      <c r="W659">
        <v>37</v>
      </c>
      <c r="X659">
        <v>30</v>
      </c>
      <c r="Y659">
        <v>100</v>
      </c>
      <c r="Z659">
        <v>30</v>
      </c>
      <c r="AD659">
        <v>0</v>
      </c>
      <c r="AE659">
        <v>30</v>
      </c>
      <c r="AF659">
        <v>0</v>
      </c>
      <c r="AG659">
        <v>0</v>
      </c>
      <c r="AH659">
        <v>0.68</v>
      </c>
      <c r="AI659">
        <v>0.68</v>
      </c>
      <c r="AJ659">
        <v>4.1099999999999998E-2</v>
      </c>
      <c r="AK659" t="s">
        <v>1327</v>
      </c>
      <c r="AL659" t="s">
        <v>1303</v>
      </c>
      <c r="AN659">
        <v>17</v>
      </c>
      <c r="AO659">
        <f>Source1718[[#This Row],[TotalFTES]]*525/Source1718[[#This Row],[TotalScheduledHours]]</f>
        <v>21</v>
      </c>
    </row>
    <row r="660" spans="1:41" x14ac:dyDescent="0.25">
      <c r="A660" t="s">
        <v>1769</v>
      </c>
      <c r="B660" t="s">
        <v>32</v>
      </c>
      <c r="C660" t="s">
        <v>125</v>
      </c>
      <c r="D660" t="s">
        <v>139</v>
      </c>
      <c r="E660">
        <v>82681</v>
      </c>
      <c r="F660" t="s">
        <v>140</v>
      </c>
      <c r="G660">
        <v>7203</v>
      </c>
      <c r="H660">
        <v>705</v>
      </c>
      <c r="I660" t="s">
        <v>634</v>
      </c>
      <c r="J660" t="s">
        <v>35</v>
      </c>
      <c r="K660" t="s">
        <v>44</v>
      </c>
      <c r="L660" t="s">
        <v>67</v>
      </c>
      <c r="M660">
        <v>1500</v>
      </c>
      <c r="N660">
        <v>1550</v>
      </c>
      <c r="O660" t="s">
        <v>147</v>
      </c>
      <c r="Q660" t="s">
        <v>65</v>
      </c>
      <c r="R660">
        <v>1</v>
      </c>
      <c r="S660" s="1">
        <v>42966</v>
      </c>
      <c r="T660" s="1">
        <v>43091</v>
      </c>
      <c r="U660" t="s">
        <v>635</v>
      </c>
      <c r="V660" t="s">
        <v>39</v>
      </c>
      <c r="W660">
        <v>60</v>
      </c>
      <c r="X660">
        <v>53</v>
      </c>
      <c r="Y660">
        <v>125</v>
      </c>
      <c r="Z660">
        <v>42.4</v>
      </c>
      <c r="AD660">
        <v>0</v>
      </c>
      <c r="AE660">
        <v>42.4</v>
      </c>
      <c r="AF660">
        <v>0</v>
      </c>
      <c r="AG660">
        <v>0</v>
      </c>
      <c r="AH660">
        <v>0.68799999999999994</v>
      </c>
      <c r="AI660">
        <v>0.68799999999999994</v>
      </c>
      <c r="AJ660">
        <v>4.1099999999999998E-2</v>
      </c>
      <c r="AK660" t="s">
        <v>1346</v>
      </c>
      <c r="AL660" t="s">
        <v>1278</v>
      </c>
      <c r="AN660">
        <v>17</v>
      </c>
      <c r="AO660">
        <f>Source1718[[#This Row],[TotalFTES]]*525/Source1718[[#This Row],[TotalScheduledHours]]</f>
        <v>21.247058823529411</v>
      </c>
    </row>
    <row r="661" spans="1:41" x14ac:dyDescent="0.25">
      <c r="A661" t="s">
        <v>1769</v>
      </c>
      <c r="B661" t="s">
        <v>32</v>
      </c>
      <c r="C661" t="s">
        <v>125</v>
      </c>
      <c r="D661" t="s">
        <v>139</v>
      </c>
      <c r="E661">
        <v>82682</v>
      </c>
      <c r="F661" t="s">
        <v>140</v>
      </c>
      <c r="G661">
        <v>7203</v>
      </c>
      <c r="H661">
        <v>706</v>
      </c>
      <c r="I661" t="s">
        <v>634</v>
      </c>
      <c r="J661" t="s">
        <v>35</v>
      </c>
      <c r="K661" t="s">
        <v>44</v>
      </c>
      <c r="L661" t="s">
        <v>86</v>
      </c>
      <c r="M661">
        <v>1110</v>
      </c>
      <c r="N661">
        <v>1200</v>
      </c>
      <c r="O661" t="s">
        <v>171</v>
      </c>
      <c r="Q661" t="s">
        <v>65</v>
      </c>
      <c r="R661">
        <v>1</v>
      </c>
      <c r="S661" s="1">
        <v>42966</v>
      </c>
      <c r="T661" s="1">
        <v>43091</v>
      </c>
      <c r="U661" t="s">
        <v>635</v>
      </c>
      <c r="V661" t="s">
        <v>39</v>
      </c>
      <c r="W661">
        <v>63</v>
      </c>
      <c r="X661">
        <v>61</v>
      </c>
      <c r="Y661">
        <v>100</v>
      </c>
      <c r="Z661">
        <v>61</v>
      </c>
      <c r="AD661">
        <v>0</v>
      </c>
      <c r="AE661">
        <v>61</v>
      </c>
      <c r="AF661">
        <v>0</v>
      </c>
      <c r="AG661">
        <v>0</v>
      </c>
      <c r="AH661">
        <v>0.89300000000000002</v>
      </c>
      <c r="AI661">
        <v>0.89300000000000002</v>
      </c>
      <c r="AJ661">
        <v>4.1099999999999998E-2</v>
      </c>
      <c r="AK661" t="s">
        <v>1338</v>
      </c>
      <c r="AL661" t="s">
        <v>1347</v>
      </c>
      <c r="AN661">
        <v>16</v>
      </c>
      <c r="AO661">
        <f>Source1718[[#This Row],[TotalFTES]]*525/Source1718[[#This Row],[TotalScheduledHours]]</f>
        <v>29.301562499999999</v>
      </c>
    </row>
    <row r="662" spans="1:41" x14ac:dyDescent="0.25">
      <c r="A662" t="s">
        <v>1769</v>
      </c>
      <c r="B662" t="s">
        <v>32</v>
      </c>
      <c r="C662" t="s">
        <v>125</v>
      </c>
      <c r="D662" t="s">
        <v>139</v>
      </c>
      <c r="E662">
        <v>82683</v>
      </c>
      <c r="F662" t="s">
        <v>140</v>
      </c>
      <c r="G662">
        <v>7203</v>
      </c>
      <c r="H662">
        <v>707</v>
      </c>
      <c r="I662" t="s">
        <v>634</v>
      </c>
      <c r="J662" t="s">
        <v>35</v>
      </c>
      <c r="K662" t="s">
        <v>44</v>
      </c>
      <c r="L662" t="s">
        <v>75</v>
      </c>
      <c r="M662">
        <v>1000</v>
      </c>
      <c r="N662">
        <v>1050</v>
      </c>
      <c r="O662" t="s">
        <v>174</v>
      </c>
      <c r="Q662" t="s">
        <v>65</v>
      </c>
      <c r="R662">
        <v>1</v>
      </c>
      <c r="S662" s="1">
        <v>42966</v>
      </c>
      <c r="T662" s="1">
        <v>43091</v>
      </c>
      <c r="U662" t="s">
        <v>635</v>
      </c>
      <c r="V662" t="s">
        <v>39</v>
      </c>
      <c r="W662">
        <v>85</v>
      </c>
      <c r="X662">
        <v>77</v>
      </c>
      <c r="Y662">
        <v>100</v>
      </c>
      <c r="Z662">
        <v>77</v>
      </c>
      <c r="AD662">
        <v>0</v>
      </c>
      <c r="AE662">
        <v>77</v>
      </c>
      <c r="AF662">
        <v>0</v>
      </c>
      <c r="AG662">
        <v>0</v>
      </c>
      <c r="AH662">
        <v>1.234</v>
      </c>
      <c r="AI662">
        <v>1.234</v>
      </c>
      <c r="AJ662">
        <v>4.1099999999999998E-2</v>
      </c>
      <c r="AK662" t="s">
        <v>1327</v>
      </c>
      <c r="AL662" t="s">
        <v>1349</v>
      </c>
      <c r="AN662">
        <v>18</v>
      </c>
      <c r="AO662">
        <f>Source1718[[#This Row],[TotalFTES]]*525/Source1718[[#This Row],[TotalScheduledHours]]</f>
        <v>35.991666666666667</v>
      </c>
    </row>
    <row r="663" spans="1:41" x14ac:dyDescent="0.25">
      <c r="A663" t="s">
        <v>1769</v>
      </c>
      <c r="B663" t="s">
        <v>32</v>
      </c>
      <c r="C663" t="s">
        <v>125</v>
      </c>
      <c r="D663" t="s">
        <v>139</v>
      </c>
      <c r="E663">
        <v>82684</v>
      </c>
      <c r="F663" t="s">
        <v>140</v>
      </c>
      <c r="G663">
        <v>7203</v>
      </c>
      <c r="H663">
        <v>708</v>
      </c>
      <c r="I663" t="s">
        <v>634</v>
      </c>
      <c r="J663" t="s">
        <v>35</v>
      </c>
      <c r="K663" t="s">
        <v>44</v>
      </c>
      <c r="L663" t="s">
        <v>67</v>
      </c>
      <c r="M663">
        <v>1115</v>
      </c>
      <c r="N663">
        <v>1205</v>
      </c>
      <c r="O663" t="s">
        <v>171</v>
      </c>
      <c r="Q663" t="s">
        <v>65</v>
      </c>
      <c r="R663">
        <v>1</v>
      </c>
      <c r="S663" s="1">
        <v>42966</v>
      </c>
      <c r="T663" s="1">
        <v>43091</v>
      </c>
      <c r="U663" t="s">
        <v>635</v>
      </c>
      <c r="V663" t="s">
        <v>39</v>
      </c>
      <c r="W663">
        <v>76</v>
      </c>
      <c r="X663">
        <v>28</v>
      </c>
      <c r="Y663">
        <v>100</v>
      </c>
      <c r="Z663">
        <v>28</v>
      </c>
      <c r="AD663">
        <v>0</v>
      </c>
      <c r="AE663">
        <v>28</v>
      </c>
      <c r="AF663">
        <v>0</v>
      </c>
      <c r="AG663">
        <v>0</v>
      </c>
      <c r="AH663">
        <v>0.67800000000000005</v>
      </c>
      <c r="AI663">
        <v>0.67800000000000005</v>
      </c>
      <c r="AJ663">
        <v>4.1099999999999998E-2</v>
      </c>
      <c r="AK663" t="s">
        <v>1348</v>
      </c>
      <c r="AL663" t="s">
        <v>1347</v>
      </c>
      <c r="AN663">
        <v>17</v>
      </c>
      <c r="AO663">
        <f>Source1718[[#This Row],[TotalFTES]]*525/Source1718[[#This Row],[TotalScheduledHours]]</f>
        <v>20.93823529411765</v>
      </c>
    </row>
    <row r="664" spans="1:41" x14ac:dyDescent="0.25">
      <c r="A664" t="s">
        <v>1769</v>
      </c>
      <c r="B664" t="s">
        <v>32</v>
      </c>
      <c r="C664" t="s">
        <v>125</v>
      </c>
      <c r="D664" t="s">
        <v>139</v>
      </c>
      <c r="E664">
        <v>82685</v>
      </c>
      <c r="F664" t="s">
        <v>140</v>
      </c>
      <c r="G664">
        <v>7203</v>
      </c>
      <c r="H664">
        <v>709</v>
      </c>
      <c r="I664" t="s">
        <v>634</v>
      </c>
      <c r="J664" t="s">
        <v>35</v>
      </c>
      <c r="K664" t="s">
        <v>44</v>
      </c>
      <c r="L664" t="s">
        <v>86</v>
      </c>
      <c r="M664">
        <v>1000</v>
      </c>
      <c r="N664">
        <v>1050</v>
      </c>
      <c r="O664" t="s">
        <v>1725</v>
      </c>
      <c r="Q664" t="s">
        <v>65</v>
      </c>
      <c r="R664">
        <v>1</v>
      </c>
      <c r="S664" s="1">
        <v>42966</v>
      </c>
      <c r="T664" s="1">
        <v>43091</v>
      </c>
      <c r="U664" t="s">
        <v>635</v>
      </c>
      <c r="V664" t="s">
        <v>39</v>
      </c>
      <c r="W664">
        <v>87</v>
      </c>
      <c r="X664">
        <v>74</v>
      </c>
      <c r="Y664">
        <v>100</v>
      </c>
      <c r="Z664">
        <v>74</v>
      </c>
      <c r="AD664">
        <v>0</v>
      </c>
      <c r="AE664">
        <v>74</v>
      </c>
      <c r="AF664">
        <v>0</v>
      </c>
      <c r="AG664">
        <v>0</v>
      </c>
      <c r="AH664">
        <v>1.4610000000000001</v>
      </c>
      <c r="AI664">
        <v>1.4610000000000001</v>
      </c>
      <c r="AJ664">
        <v>4.1099999999999998E-2</v>
      </c>
      <c r="AK664" t="s">
        <v>1327</v>
      </c>
      <c r="AL664" t="s">
        <v>1726</v>
      </c>
      <c r="AN664">
        <v>16</v>
      </c>
      <c r="AO664">
        <f>Source1718[[#This Row],[TotalFTES]]*525/Source1718[[#This Row],[TotalScheduledHours]]</f>
        <v>47.939062500000006</v>
      </c>
    </row>
    <row r="665" spans="1:41" x14ac:dyDescent="0.25">
      <c r="A665" t="s">
        <v>1769</v>
      </c>
      <c r="B665" t="s">
        <v>32</v>
      </c>
      <c r="C665" t="s">
        <v>125</v>
      </c>
      <c r="D665" t="s">
        <v>139</v>
      </c>
      <c r="E665">
        <v>82686</v>
      </c>
      <c r="F665" t="s">
        <v>140</v>
      </c>
      <c r="G665">
        <v>7204</v>
      </c>
      <c r="H665">
        <v>701</v>
      </c>
      <c r="I665" t="s">
        <v>637</v>
      </c>
      <c r="J665" t="s">
        <v>35</v>
      </c>
      <c r="K665" t="s">
        <v>44</v>
      </c>
      <c r="L665" t="s">
        <v>86</v>
      </c>
      <c r="M665">
        <v>1500</v>
      </c>
      <c r="N665">
        <v>1550</v>
      </c>
      <c r="O665" t="s">
        <v>144</v>
      </c>
      <c r="Q665" t="s">
        <v>65</v>
      </c>
      <c r="R665">
        <v>1</v>
      </c>
      <c r="S665" s="1">
        <v>42966</v>
      </c>
      <c r="T665" s="1">
        <v>43091</v>
      </c>
      <c r="U665" t="s">
        <v>635</v>
      </c>
      <c r="V665" t="s">
        <v>39</v>
      </c>
      <c r="W665">
        <v>94</v>
      </c>
      <c r="X665">
        <v>93</v>
      </c>
      <c r="Y665">
        <v>150</v>
      </c>
      <c r="Z665">
        <v>62</v>
      </c>
      <c r="AD665">
        <v>0</v>
      </c>
      <c r="AE665">
        <v>62</v>
      </c>
      <c r="AF665">
        <v>0</v>
      </c>
      <c r="AG665">
        <v>0</v>
      </c>
      <c r="AH665">
        <v>1.611</v>
      </c>
      <c r="AI665">
        <v>1.611</v>
      </c>
      <c r="AJ665">
        <v>4.1099999999999998E-2</v>
      </c>
      <c r="AK665" t="s">
        <v>1346</v>
      </c>
      <c r="AL665" t="s">
        <v>1280</v>
      </c>
      <c r="AN665">
        <v>16</v>
      </c>
      <c r="AO665">
        <f>Source1718[[#This Row],[TotalFTES]]*525/Source1718[[#This Row],[TotalScheduledHours]]</f>
        <v>52.860937499999999</v>
      </c>
    </row>
    <row r="666" spans="1:41" x14ac:dyDescent="0.25">
      <c r="A666" t="s">
        <v>1769</v>
      </c>
      <c r="B666" t="s">
        <v>32</v>
      </c>
      <c r="C666" t="s">
        <v>125</v>
      </c>
      <c r="D666" t="s">
        <v>139</v>
      </c>
      <c r="E666">
        <v>82687</v>
      </c>
      <c r="F666" t="s">
        <v>140</v>
      </c>
      <c r="G666">
        <v>7204</v>
      </c>
      <c r="H666">
        <v>702</v>
      </c>
      <c r="I666" t="s">
        <v>637</v>
      </c>
      <c r="J666" t="s">
        <v>35</v>
      </c>
      <c r="K666" t="s">
        <v>44</v>
      </c>
      <c r="L666" t="s">
        <v>73</v>
      </c>
      <c r="M666">
        <v>930</v>
      </c>
      <c r="N666">
        <v>1020</v>
      </c>
      <c r="O666" t="s">
        <v>145</v>
      </c>
      <c r="Q666" t="s">
        <v>65</v>
      </c>
      <c r="R666">
        <v>1</v>
      </c>
      <c r="S666" s="1">
        <v>42966</v>
      </c>
      <c r="T666" s="1">
        <v>43091</v>
      </c>
      <c r="U666" t="s">
        <v>635</v>
      </c>
      <c r="V666" t="s">
        <v>39</v>
      </c>
      <c r="W666">
        <v>56</v>
      </c>
      <c r="X666">
        <v>48</v>
      </c>
      <c r="Y666">
        <v>100</v>
      </c>
      <c r="Z666">
        <v>48</v>
      </c>
      <c r="AD666">
        <v>0</v>
      </c>
      <c r="AE666">
        <v>48</v>
      </c>
      <c r="AF666">
        <v>0</v>
      </c>
      <c r="AG666">
        <v>0</v>
      </c>
      <c r="AH666">
        <v>0.90100000000000002</v>
      </c>
      <c r="AI666">
        <v>0.90100000000000002</v>
      </c>
      <c r="AJ666">
        <v>4.1099999999999998E-2</v>
      </c>
      <c r="AK666" t="s">
        <v>1350</v>
      </c>
      <c r="AL666" t="s">
        <v>1345</v>
      </c>
      <c r="AN666">
        <v>18</v>
      </c>
      <c r="AO666">
        <f>Source1718[[#This Row],[TotalFTES]]*525/Source1718[[#This Row],[TotalScheduledHours]]</f>
        <v>26.279166666666669</v>
      </c>
    </row>
    <row r="667" spans="1:41" x14ac:dyDescent="0.25">
      <c r="A667" t="s">
        <v>1769</v>
      </c>
      <c r="B667" t="s">
        <v>32</v>
      </c>
      <c r="C667" t="s">
        <v>125</v>
      </c>
      <c r="D667" t="s">
        <v>139</v>
      </c>
      <c r="E667">
        <v>82688</v>
      </c>
      <c r="F667" t="s">
        <v>140</v>
      </c>
      <c r="G667">
        <v>7204</v>
      </c>
      <c r="H667">
        <v>703</v>
      </c>
      <c r="I667" t="s">
        <v>637</v>
      </c>
      <c r="J667" t="s">
        <v>35</v>
      </c>
      <c r="K667" t="s">
        <v>44</v>
      </c>
      <c r="L667" t="s">
        <v>73</v>
      </c>
      <c r="M667">
        <v>1300</v>
      </c>
      <c r="N667">
        <v>1350</v>
      </c>
      <c r="O667" t="s">
        <v>144</v>
      </c>
      <c r="Q667" t="s">
        <v>65</v>
      </c>
      <c r="R667">
        <v>1</v>
      </c>
      <c r="S667" s="1">
        <v>42966</v>
      </c>
      <c r="T667" s="1">
        <v>43091</v>
      </c>
      <c r="U667" t="s">
        <v>635</v>
      </c>
      <c r="V667" t="s">
        <v>39</v>
      </c>
      <c r="W667">
        <v>89</v>
      </c>
      <c r="X667">
        <v>87</v>
      </c>
      <c r="Y667">
        <v>150</v>
      </c>
      <c r="Z667">
        <v>58</v>
      </c>
      <c r="AD667">
        <v>0</v>
      </c>
      <c r="AE667">
        <v>58</v>
      </c>
      <c r="AF667">
        <v>0</v>
      </c>
      <c r="AG667">
        <v>0</v>
      </c>
      <c r="AH667">
        <v>1.4039999999999999</v>
      </c>
      <c r="AI667">
        <v>1.4039999999999999</v>
      </c>
      <c r="AJ667">
        <v>4.1099999999999998E-2</v>
      </c>
      <c r="AK667" t="s">
        <v>1329</v>
      </c>
      <c r="AL667" t="s">
        <v>1280</v>
      </c>
      <c r="AN667">
        <v>18</v>
      </c>
      <c r="AO667">
        <f>Source1718[[#This Row],[TotalFTES]]*525/Source1718[[#This Row],[TotalScheduledHours]]</f>
        <v>40.949999999999996</v>
      </c>
    </row>
    <row r="668" spans="1:41" x14ac:dyDescent="0.25">
      <c r="A668" t="s">
        <v>1769</v>
      </c>
      <c r="B668" t="s">
        <v>32</v>
      </c>
      <c r="C668" t="s">
        <v>125</v>
      </c>
      <c r="D668" t="s">
        <v>139</v>
      </c>
      <c r="E668">
        <v>82689</v>
      </c>
      <c r="F668" t="s">
        <v>140</v>
      </c>
      <c r="G668">
        <v>7204</v>
      </c>
      <c r="H668">
        <v>704</v>
      </c>
      <c r="I668" t="s">
        <v>637</v>
      </c>
      <c r="J668" t="s">
        <v>35</v>
      </c>
      <c r="K668" t="s">
        <v>44</v>
      </c>
      <c r="L668" t="s">
        <v>67</v>
      </c>
      <c r="M668">
        <v>900</v>
      </c>
      <c r="N668">
        <v>950</v>
      </c>
      <c r="O668" t="s">
        <v>146</v>
      </c>
      <c r="Q668" t="s">
        <v>65</v>
      </c>
      <c r="R668">
        <v>1</v>
      </c>
      <c r="S668" s="1">
        <v>42966</v>
      </c>
      <c r="T668" s="1">
        <v>43091</v>
      </c>
      <c r="U668" t="s">
        <v>635</v>
      </c>
      <c r="V668" t="s">
        <v>39</v>
      </c>
      <c r="W668">
        <v>38</v>
      </c>
      <c r="X668">
        <v>30</v>
      </c>
      <c r="Y668">
        <v>100</v>
      </c>
      <c r="Z668">
        <v>30</v>
      </c>
      <c r="AD668">
        <v>0</v>
      </c>
      <c r="AE668">
        <v>30</v>
      </c>
      <c r="AF668">
        <v>0</v>
      </c>
      <c r="AG668">
        <v>0</v>
      </c>
      <c r="AH668">
        <v>0.65500000000000003</v>
      </c>
      <c r="AI668">
        <v>0.65500000000000003</v>
      </c>
      <c r="AJ668">
        <v>4.1099999999999998E-2</v>
      </c>
      <c r="AK668" t="s">
        <v>1166</v>
      </c>
      <c r="AL668" t="s">
        <v>1303</v>
      </c>
      <c r="AN668">
        <v>17</v>
      </c>
      <c r="AO668">
        <f>Source1718[[#This Row],[TotalFTES]]*525/Source1718[[#This Row],[TotalScheduledHours]]</f>
        <v>20.227941176470587</v>
      </c>
    </row>
    <row r="669" spans="1:41" x14ac:dyDescent="0.25">
      <c r="A669" t="s">
        <v>1769</v>
      </c>
      <c r="B669" t="s">
        <v>32</v>
      </c>
      <c r="C669" t="s">
        <v>125</v>
      </c>
      <c r="D669" t="s">
        <v>139</v>
      </c>
      <c r="E669">
        <v>82690</v>
      </c>
      <c r="F669" t="s">
        <v>140</v>
      </c>
      <c r="G669">
        <v>7204</v>
      </c>
      <c r="H669">
        <v>705</v>
      </c>
      <c r="I669" t="s">
        <v>637</v>
      </c>
      <c r="J669" t="s">
        <v>35</v>
      </c>
      <c r="K669" t="s">
        <v>44</v>
      </c>
      <c r="L669" t="s">
        <v>67</v>
      </c>
      <c r="M669">
        <v>1300</v>
      </c>
      <c r="N669">
        <v>1350</v>
      </c>
      <c r="O669" t="s">
        <v>147</v>
      </c>
      <c r="Q669" t="s">
        <v>65</v>
      </c>
      <c r="R669">
        <v>1</v>
      </c>
      <c r="S669" s="1">
        <v>42966</v>
      </c>
      <c r="T669" s="1">
        <v>43091</v>
      </c>
      <c r="U669" t="s">
        <v>635</v>
      </c>
      <c r="V669" t="s">
        <v>39</v>
      </c>
      <c r="W669">
        <v>73</v>
      </c>
      <c r="X669">
        <v>68</v>
      </c>
      <c r="Y669">
        <v>100</v>
      </c>
      <c r="Z669">
        <v>68</v>
      </c>
      <c r="AD669">
        <v>0</v>
      </c>
      <c r="AE669">
        <v>68</v>
      </c>
      <c r="AF669">
        <v>0</v>
      </c>
      <c r="AG669">
        <v>0</v>
      </c>
      <c r="AH669">
        <v>0.89700000000000002</v>
      </c>
      <c r="AI669">
        <v>0.89700000000000002</v>
      </c>
      <c r="AJ669">
        <v>4.1099999999999998E-2</v>
      </c>
      <c r="AK669" t="s">
        <v>1329</v>
      </c>
      <c r="AL669" t="s">
        <v>1278</v>
      </c>
      <c r="AN669">
        <v>17</v>
      </c>
      <c r="AO669">
        <f>Source1718[[#This Row],[TotalFTES]]*525/Source1718[[#This Row],[TotalScheduledHours]]</f>
        <v>27.701470588235296</v>
      </c>
    </row>
    <row r="670" spans="1:41" x14ac:dyDescent="0.25">
      <c r="A670" t="s">
        <v>1769</v>
      </c>
      <c r="B670" t="s">
        <v>32</v>
      </c>
      <c r="C670" t="s">
        <v>125</v>
      </c>
      <c r="D670" t="s">
        <v>139</v>
      </c>
      <c r="E670">
        <v>82691</v>
      </c>
      <c r="F670" t="s">
        <v>140</v>
      </c>
      <c r="G670">
        <v>7204</v>
      </c>
      <c r="H670">
        <v>706</v>
      </c>
      <c r="I670" t="s">
        <v>637</v>
      </c>
      <c r="J670" t="s">
        <v>35</v>
      </c>
      <c r="K670" t="s">
        <v>44</v>
      </c>
      <c r="L670" t="s">
        <v>67</v>
      </c>
      <c r="M670">
        <v>1400</v>
      </c>
      <c r="N670">
        <v>1450</v>
      </c>
      <c r="O670" t="s">
        <v>147</v>
      </c>
      <c r="Q670" t="s">
        <v>65</v>
      </c>
      <c r="R670">
        <v>1</v>
      </c>
      <c r="S670" s="1">
        <v>42966</v>
      </c>
      <c r="T670" s="1">
        <v>43091</v>
      </c>
      <c r="U670" t="s">
        <v>635</v>
      </c>
      <c r="V670" t="s">
        <v>39</v>
      </c>
      <c r="W670">
        <v>45</v>
      </c>
      <c r="X670">
        <v>35</v>
      </c>
      <c r="Y670">
        <v>100</v>
      </c>
      <c r="Z670">
        <v>35</v>
      </c>
      <c r="AD670">
        <v>0</v>
      </c>
      <c r="AE670">
        <v>35</v>
      </c>
      <c r="AF670">
        <v>0</v>
      </c>
      <c r="AG670">
        <v>0</v>
      </c>
      <c r="AH670">
        <v>0.58699999999999997</v>
      </c>
      <c r="AI670">
        <v>0.58699999999999997</v>
      </c>
      <c r="AJ670">
        <v>4.1099999999999998E-2</v>
      </c>
      <c r="AK670" t="s">
        <v>1337</v>
      </c>
      <c r="AL670" t="s">
        <v>1278</v>
      </c>
      <c r="AN670">
        <v>17</v>
      </c>
      <c r="AO670">
        <f>Source1718[[#This Row],[TotalFTES]]*525/Source1718[[#This Row],[TotalScheduledHours]]</f>
        <v>18.127941176470586</v>
      </c>
    </row>
    <row r="671" spans="1:41" x14ac:dyDescent="0.25">
      <c r="A671" t="s">
        <v>1769</v>
      </c>
      <c r="B671" t="s">
        <v>32</v>
      </c>
      <c r="C671" t="s">
        <v>125</v>
      </c>
      <c r="D671" t="s">
        <v>139</v>
      </c>
      <c r="E671">
        <v>80267</v>
      </c>
      <c r="F671" t="s">
        <v>140</v>
      </c>
      <c r="G671">
        <v>7209</v>
      </c>
      <c r="H671">
        <v>701</v>
      </c>
      <c r="I671" t="s">
        <v>274</v>
      </c>
      <c r="J671" t="s">
        <v>35</v>
      </c>
      <c r="K671" t="s">
        <v>44</v>
      </c>
      <c r="L671" t="s">
        <v>86</v>
      </c>
      <c r="M671">
        <v>930</v>
      </c>
      <c r="N671">
        <v>1120</v>
      </c>
      <c r="O671" t="s">
        <v>196</v>
      </c>
      <c r="Q671" t="s">
        <v>65</v>
      </c>
      <c r="R671">
        <v>1</v>
      </c>
      <c r="S671" s="1">
        <v>42966</v>
      </c>
      <c r="T671" s="1">
        <v>43091</v>
      </c>
      <c r="U671" t="s">
        <v>743</v>
      </c>
      <c r="V671" t="s">
        <v>39</v>
      </c>
      <c r="W671">
        <v>68</v>
      </c>
      <c r="X671">
        <v>59</v>
      </c>
      <c r="Y671">
        <v>100</v>
      </c>
      <c r="Z671">
        <v>59</v>
      </c>
      <c r="AD671">
        <v>0</v>
      </c>
      <c r="AE671">
        <v>59</v>
      </c>
      <c r="AF671">
        <v>0</v>
      </c>
      <c r="AG671">
        <v>0</v>
      </c>
      <c r="AH671">
        <v>1.909</v>
      </c>
      <c r="AI671">
        <v>1.909</v>
      </c>
      <c r="AJ671">
        <v>0.08</v>
      </c>
      <c r="AK671" t="s">
        <v>1351</v>
      </c>
      <c r="AL671" t="s">
        <v>1284</v>
      </c>
      <c r="AN671">
        <v>32</v>
      </c>
      <c r="AO671">
        <f>Source1718[[#This Row],[TotalFTES]]*525/Source1718[[#This Row],[TotalScheduledHours]]</f>
        <v>31.319531250000001</v>
      </c>
    </row>
    <row r="672" spans="1:41" x14ac:dyDescent="0.25">
      <c r="A672" t="s">
        <v>1769</v>
      </c>
      <c r="B672" t="s">
        <v>32</v>
      </c>
      <c r="C672" t="s">
        <v>125</v>
      </c>
      <c r="D672" t="s">
        <v>139</v>
      </c>
      <c r="E672">
        <v>82739</v>
      </c>
      <c r="F672" t="s">
        <v>140</v>
      </c>
      <c r="G672">
        <v>7209</v>
      </c>
      <c r="H672">
        <v>702</v>
      </c>
      <c r="I672" t="s">
        <v>274</v>
      </c>
      <c r="J672" t="s">
        <v>35</v>
      </c>
      <c r="K672" t="s">
        <v>44</v>
      </c>
      <c r="L672" t="s">
        <v>75</v>
      </c>
      <c r="M672">
        <v>930</v>
      </c>
      <c r="N672">
        <v>1120</v>
      </c>
      <c r="O672" t="s">
        <v>269</v>
      </c>
      <c r="Q672" t="s">
        <v>65</v>
      </c>
      <c r="R672">
        <v>1</v>
      </c>
      <c r="S672" s="1">
        <v>42966</v>
      </c>
      <c r="T672" s="1">
        <v>43091</v>
      </c>
      <c r="U672" t="s">
        <v>743</v>
      </c>
      <c r="V672" t="s">
        <v>39</v>
      </c>
      <c r="W672">
        <v>86</v>
      </c>
      <c r="X672">
        <v>77</v>
      </c>
      <c r="Y672">
        <v>100</v>
      </c>
      <c r="Z672">
        <v>77</v>
      </c>
      <c r="AD672">
        <v>0</v>
      </c>
      <c r="AE672">
        <v>77</v>
      </c>
      <c r="AF672">
        <v>0</v>
      </c>
      <c r="AG672">
        <v>0</v>
      </c>
      <c r="AH672">
        <v>2.5219999999999998</v>
      </c>
      <c r="AI672">
        <v>2.5219999999999998</v>
      </c>
      <c r="AJ672">
        <v>0.08</v>
      </c>
      <c r="AK672" t="s">
        <v>1351</v>
      </c>
      <c r="AL672" t="s">
        <v>1332</v>
      </c>
      <c r="AN672">
        <v>36</v>
      </c>
      <c r="AO672">
        <f>Source1718[[#This Row],[TotalFTES]]*525/Source1718[[#This Row],[TotalScheduledHours]]</f>
        <v>36.779166666666669</v>
      </c>
    </row>
    <row r="673" spans="1:41" x14ac:dyDescent="0.25">
      <c r="A673" t="s">
        <v>1769</v>
      </c>
      <c r="B673" t="s">
        <v>32</v>
      </c>
      <c r="C673" t="s">
        <v>125</v>
      </c>
      <c r="D673" t="s">
        <v>139</v>
      </c>
      <c r="E673">
        <v>80269</v>
      </c>
      <c r="F673" t="s">
        <v>140</v>
      </c>
      <c r="G673">
        <v>7209</v>
      </c>
      <c r="H673">
        <v>703</v>
      </c>
      <c r="I673" t="s">
        <v>274</v>
      </c>
      <c r="J673" t="s">
        <v>35</v>
      </c>
      <c r="K673" t="s">
        <v>44</v>
      </c>
      <c r="L673" t="s">
        <v>86</v>
      </c>
      <c r="M673">
        <v>1330</v>
      </c>
      <c r="N673">
        <v>1520</v>
      </c>
      <c r="O673" t="s">
        <v>147</v>
      </c>
      <c r="Q673" t="s">
        <v>65</v>
      </c>
      <c r="R673">
        <v>1</v>
      </c>
      <c r="S673" s="1">
        <v>42966</v>
      </c>
      <c r="T673" s="1">
        <v>43091</v>
      </c>
      <c r="U673" t="s">
        <v>409</v>
      </c>
      <c r="V673" t="s">
        <v>39</v>
      </c>
      <c r="W673">
        <v>36</v>
      </c>
      <c r="X673">
        <v>36</v>
      </c>
      <c r="Y673">
        <v>50</v>
      </c>
      <c r="Z673">
        <v>72</v>
      </c>
      <c r="AD673">
        <v>0</v>
      </c>
      <c r="AE673">
        <v>72</v>
      </c>
      <c r="AF673">
        <v>0</v>
      </c>
      <c r="AG673">
        <v>0</v>
      </c>
      <c r="AH673">
        <v>0.71199999999999997</v>
      </c>
      <c r="AI673">
        <v>0.71199999999999997</v>
      </c>
      <c r="AJ673">
        <v>0.08</v>
      </c>
      <c r="AK673" t="s">
        <v>1279</v>
      </c>
      <c r="AL673" t="s">
        <v>1278</v>
      </c>
      <c r="AN673">
        <v>32</v>
      </c>
      <c r="AO673">
        <f>Source1718[[#This Row],[TotalFTES]]*525/Source1718[[#This Row],[TotalScheduledHours]]</f>
        <v>11.681249999999999</v>
      </c>
    </row>
    <row r="674" spans="1:41" x14ac:dyDescent="0.25">
      <c r="A674" t="s">
        <v>1769</v>
      </c>
      <c r="B674" t="s">
        <v>32</v>
      </c>
      <c r="C674" t="s">
        <v>125</v>
      </c>
      <c r="D674" t="s">
        <v>139</v>
      </c>
      <c r="E674">
        <v>81836</v>
      </c>
      <c r="F674" t="s">
        <v>140</v>
      </c>
      <c r="G674">
        <v>7300</v>
      </c>
      <c r="H674">
        <v>701</v>
      </c>
      <c r="I674" t="s">
        <v>175</v>
      </c>
      <c r="J674" t="s">
        <v>35</v>
      </c>
      <c r="K674" t="s">
        <v>44</v>
      </c>
      <c r="L674" t="s">
        <v>86</v>
      </c>
      <c r="M674">
        <v>900</v>
      </c>
      <c r="N674">
        <v>1115</v>
      </c>
      <c r="O674" t="s">
        <v>148</v>
      </c>
      <c r="Q674" t="s">
        <v>65</v>
      </c>
      <c r="R674">
        <v>1</v>
      </c>
      <c r="S674" s="1">
        <v>42966</v>
      </c>
      <c r="T674" s="1">
        <v>43091</v>
      </c>
      <c r="U674" t="s">
        <v>638</v>
      </c>
      <c r="V674" t="s">
        <v>39</v>
      </c>
      <c r="W674">
        <v>62</v>
      </c>
      <c r="X674">
        <v>53</v>
      </c>
      <c r="Y674">
        <v>100</v>
      </c>
      <c r="Z674">
        <v>53</v>
      </c>
      <c r="AD674">
        <v>0</v>
      </c>
      <c r="AE674">
        <v>53</v>
      </c>
      <c r="AF674">
        <v>0</v>
      </c>
      <c r="AG674">
        <v>0</v>
      </c>
      <c r="AH674">
        <v>1.552</v>
      </c>
      <c r="AI674">
        <v>1.552</v>
      </c>
      <c r="AJ674">
        <v>0.1</v>
      </c>
      <c r="AK674" t="s">
        <v>790</v>
      </c>
      <c r="AL674" t="s">
        <v>1353</v>
      </c>
      <c r="AN674">
        <v>40</v>
      </c>
      <c r="AO674">
        <f>Source1718[[#This Row],[TotalFTES]]*525/Source1718[[#This Row],[TotalScheduledHours]]</f>
        <v>20.37</v>
      </c>
    </row>
    <row r="675" spans="1:41" x14ac:dyDescent="0.25">
      <c r="A675" t="s">
        <v>1769</v>
      </c>
      <c r="B675" t="s">
        <v>32</v>
      </c>
      <c r="C675" t="s">
        <v>125</v>
      </c>
      <c r="D675" t="s">
        <v>139</v>
      </c>
      <c r="E675">
        <v>80271</v>
      </c>
      <c r="F675" t="s">
        <v>140</v>
      </c>
      <c r="G675">
        <v>7300</v>
      </c>
      <c r="H675">
        <v>703</v>
      </c>
      <c r="I675" t="s">
        <v>175</v>
      </c>
      <c r="J675" t="s">
        <v>35</v>
      </c>
      <c r="K675" t="s">
        <v>44</v>
      </c>
      <c r="L675" t="s">
        <v>73</v>
      </c>
      <c r="M675">
        <v>1300</v>
      </c>
      <c r="N675">
        <v>1515</v>
      </c>
      <c r="O675" t="s">
        <v>144</v>
      </c>
      <c r="Q675" t="s">
        <v>65</v>
      </c>
      <c r="R675">
        <v>1</v>
      </c>
      <c r="S675" s="1">
        <v>42966</v>
      </c>
      <c r="T675" s="1">
        <v>43091</v>
      </c>
      <c r="U675" t="s">
        <v>641</v>
      </c>
      <c r="V675" t="s">
        <v>39</v>
      </c>
      <c r="W675">
        <v>78</v>
      </c>
      <c r="X675">
        <v>58</v>
      </c>
      <c r="Y675">
        <v>100</v>
      </c>
      <c r="Z675">
        <v>58</v>
      </c>
      <c r="AD675">
        <v>0</v>
      </c>
      <c r="AE675">
        <v>58</v>
      </c>
      <c r="AF675">
        <v>0</v>
      </c>
      <c r="AG675">
        <v>0</v>
      </c>
      <c r="AH675">
        <v>3.31</v>
      </c>
      <c r="AI675">
        <v>3.31</v>
      </c>
      <c r="AJ675">
        <v>0.1</v>
      </c>
      <c r="AK675" t="s">
        <v>779</v>
      </c>
      <c r="AL675" t="s">
        <v>1280</v>
      </c>
      <c r="AN675">
        <v>45</v>
      </c>
      <c r="AO675">
        <f>Source1718[[#This Row],[TotalFTES]]*525/Source1718[[#This Row],[TotalScheduledHours]]</f>
        <v>38.616666666666667</v>
      </c>
    </row>
    <row r="676" spans="1:41" x14ac:dyDescent="0.25">
      <c r="A676" t="s">
        <v>1769</v>
      </c>
      <c r="B676" t="s">
        <v>32</v>
      </c>
      <c r="C676" t="s">
        <v>125</v>
      </c>
      <c r="D676" t="s">
        <v>139</v>
      </c>
      <c r="E676">
        <v>80360</v>
      </c>
      <c r="F676" t="s">
        <v>140</v>
      </c>
      <c r="G676">
        <v>7300</v>
      </c>
      <c r="H676">
        <v>704</v>
      </c>
      <c r="I676" t="s">
        <v>175</v>
      </c>
      <c r="J676" t="s">
        <v>35</v>
      </c>
      <c r="K676" t="s">
        <v>44</v>
      </c>
      <c r="L676" t="s">
        <v>67</v>
      </c>
      <c r="M676">
        <v>900</v>
      </c>
      <c r="N676">
        <v>1115</v>
      </c>
      <c r="O676" t="s">
        <v>145</v>
      </c>
      <c r="Q676" t="s">
        <v>65</v>
      </c>
      <c r="R676">
        <v>1</v>
      </c>
      <c r="S676" s="1">
        <v>42966</v>
      </c>
      <c r="T676" s="1">
        <v>43091</v>
      </c>
      <c r="U676" t="s">
        <v>639</v>
      </c>
      <c r="V676" t="s">
        <v>39</v>
      </c>
      <c r="W676">
        <v>79</v>
      </c>
      <c r="X676">
        <v>63</v>
      </c>
      <c r="Y676">
        <v>100</v>
      </c>
      <c r="Z676">
        <v>63</v>
      </c>
      <c r="AD676">
        <v>0</v>
      </c>
      <c r="AE676">
        <v>63</v>
      </c>
      <c r="AF676">
        <v>0</v>
      </c>
      <c r="AG676">
        <v>0</v>
      </c>
      <c r="AH676">
        <v>2.524</v>
      </c>
      <c r="AI676">
        <v>2.524</v>
      </c>
      <c r="AJ676">
        <v>0.1</v>
      </c>
      <c r="AK676" t="s">
        <v>790</v>
      </c>
      <c r="AL676" t="s">
        <v>1345</v>
      </c>
      <c r="AN676">
        <v>42.5</v>
      </c>
      <c r="AO676">
        <f>Source1718[[#This Row],[TotalFTES]]*525/Source1718[[#This Row],[TotalScheduledHours]]</f>
        <v>31.178823529411762</v>
      </c>
    </row>
    <row r="677" spans="1:41" x14ac:dyDescent="0.25">
      <c r="A677" t="s">
        <v>1769</v>
      </c>
      <c r="B677" t="s">
        <v>32</v>
      </c>
      <c r="C677" t="s">
        <v>125</v>
      </c>
      <c r="D677" t="s">
        <v>139</v>
      </c>
      <c r="E677">
        <v>80273</v>
      </c>
      <c r="F677" t="s">
        <v>140</v>
      </c>
      <c r="G677">
        <v>7300</v>
      </c>
      <c r="H677">
        <v>705</v>
      </c>
      <c r="I677" t="s">
        <v>175</v>
      </c>
      <c r="J677" t="s">
        <v>35</v>
      </c>
      <c r="K677" t="s">
        <v>44</v>
      </c>
      <c r="L677" t="s">
        <v>67</v>
      </c>
      <c r="M677">
        <v>1200</v>
      </c>
      <c r="N677">
        <v>1415</v>
      </c>
      <c r="O677" t="s">
        <v>145</v>
      </c>
      <c r="Q677" t="s">
        <v>65</v>
      </c>
      <c r="R677">
        <v>1</v>
      </c>
      <c r="S677" s="1">
        <v>42966</v>
      </c>
      <c r="T677" s="1">
        <v>43091</v>
      </c>
      <c r="U677" t="s">
        <v>639</v>
      </c>
      <c r="V677" t="s">
        <v>39</v>
      </c>
      <c r="W677">
        <v>76</v>
      </c>
      <c r="X677">
        <v>76</v>
      </c>
      <c r="Y677">
        <v>100</v>
      </c>
      <c r="Z677">
        <v>76</v>
      </c>
      <c r="AD677">
        <v>0</v>
      </c>
      <c r="AE677">
        <v>76</v>
      </c>
      <c r="AF677">
        <v>0</v>
      </c>
      <c r="AG677">
        <v>0</v>
      </c>
      <c r="AH677">
        <v>2.286</v>
      </c>
      <c r="AI677">
        <v>2.286</v>
      </c>
      <c r="AJ677">
        <v>0.1</v>
      </c>
      <c r="AK677" t="s">
        <v>833</v>
      </c>
      <c r="AL677" t="s">
        <v>1345</v>
      </c>
      <c r="AN677">
        <v>42.5</v>
      </c>
      <c r="AO677">
        <f>Source1718[[#This Row],[TotalFTES]]*525/Source1718[[#This Row],[TotalScheduledHours]]</f>
        <v>28.238823529411768</v>
      </c>
    </row>
    <row r="678" spans="1:41" x14ac:dyDescent="0.25">
      <c r="A678" t="s">
        <v>1769</v>
      </c>
      <c r="B678" t="s">
        <v>32</v>
      </c>
      <c r="C678" t="s">
        <v>125</v>
      </c>
      <c r="D678" t="s">
        <v>139</v>
      </c>
      <c r="E678">
        <v>81191</v>
      </c>
      <c r="F678" t="s">
        <v>140</v>
      </c>
      <c r="G678">
        <v>7300</v>
      </c>
      <c r="H678">
        <v>706</v>
      </c>
      <c r="I678" t="s">
        <v>175</v>
      </c>
      <c r="J678" t="s">
        <v>35</v>
      </c>
      <c r="K678" t="s">
        <v>44</v>
      </c>
      <c r="L678" t="s">
        <v>67</v>
      </c>
      <c r="M678">
        <v>930</v>
      </c>
      <c r="N678">
        <v>1145</v>
      </c>
      <c r="O678" t="s">
        <v>268</v>
      </c>
      <c r="Q678" t="s">
        <v>65</v>
      </c>
      <c r="R678">
        <v>1</v>
      </c>
      <c r="S678" s="1">
        <v>42966</v>
      </c>
      <c r="T678" s="1">
        <v>43091</v>
      </c>
      <c r="U678" t="s">
        <v>638</v>
      </c>
      <c r="V678" t="s">
        <v>39</v>
      </c>
      <c r="W678">
        <v>59</v>
      </c>
      <c r="X678">
        <v>51</v>
      </c>
      <c r="Y678">
        <v>50</v>
      </c>
      <c r="Z678">
        <v>102</v>
      </c>
      <c r="AD678">
        <v>0</v>
      </c>
      <c r="AE678">
        <v>102</v>
      </c>
      <c r="AF678">
        <v>0</v>
      </c>
      <c r="AG678">
        <v>0</v>
      </c>
      <c r="AH678">
        <v>1.671</v>
      </c>
      <c r="AI678">
        <v>1.671</v>
      </c>
      <c r="AJ678">
        <v>0.1</v>
      </c>
      <c r="AK678" t="s">
        <v>1354</v>
      </c>
      <c r="AL678" t="s">
        <v>1301</v>
      </c>
      <c r="AN678">
        <v>42.5</v>
      </c>
      <c r="AO678">
        <f>Source1718[[#This Row],[TotalFTES]]*525/Source1718[[#This Row],[TotalScheduledHours]]</f>
        <v>20.641764705882352</v>
      </c>
    </row>
    <row r="679" spans="1:41" x14ac:dyDescent="0.25">
      <c r="A679" t="s">
        <v>1769</v>
      </c>
      <c r="B679" t="s">
        <v>32</v>
      </c>
      <c r="C679" t="s">
        <v>125</v>
      </c>
      <c r="D679" t="s">
        <v>139</v>
      </c>
      <c r="E679">
        <v>80281</v>
      </c>
      <c r="F679" t="s">
        <v>140</v>
      </c>
      <c r="G679">
        <v>7301</v>
      </c>
      <c r="H679">
        <v>701</v>
      </c>
      <c r="I679" t="s">
        <v>176</v>
      </c>
      <c r="J679" t="s">
        <v>35</v>
      </c>
      <c r="K679" t="s">
        <v>44</v>
      </c>
      <c r="L679" t="s">
        <v>86</v>
      </c>
      <c r="M679">
        <v>1000</v>
      </c>
      <c r="N679">
        <v>1215</v>
      </c>
      <c r="O679" t="s">
        <v>145</v>
      </c>
      <c r="Q679" t="s">
        <v>65</v>
      </c>
      <c r="R679">
        <v>1</v>
      </c>
      <c r="S679" s="1">
        <v>42966</v>
      </c>
      <c r="T679" s="1">
        <v>43091</v>
      </c>
      <c r="U679" t="s">
        <v>640</v>
      </c>
      <c r="V679" t="s">
        <v>39</v>
      </c>
      <c r="W679">
        <v>57</v>
      </c>
      <c r="X679">
        <v>48</v>
      </c>
      <c r="Y679">
        <v>100</v>
      </c>
      <c r="Z679">
        <v>48</v>
      </c>
      <c r="AD679">
        <v>0</v>
      </c>
      <c r="AE679">
        <v>48</v>
      </c>
      <c r="AF679">
        <v>0</v>
      </c>
      <c r="AG679">
        <v>0</v>
      </c>
      <c r="AH679">
        <v>1.762</v>
      </c>
      <c r="AI679">
        <v>1.762</v>
      </c>
      <c r="AJ679">
        <v>0.1</v>
      </c>
      <c r="AK679" t="s">
        <v>820</v>
      </c>
      <c r="AL679" t="s">
        <v>1345</v>
      </c>
      <c r="AN679">
        <v>40</v>
      </c>
      <c r="AO679">
        <f>Source1718[[#This Row],[TotalFTES]]*525/Source1718[[#This Row],[TotalScheduledHours]]</f>
        <v>23.126249999999999</v>
      </c>
    </row>
    <row r="680" spans="1:41" x14ac:dyDescent="0.25">
      <c r="A680" t="s">
        <v>1769</v>
      </c>
      <c r="B680" t="s">
        <v>32</v>
      </c>
      <c r="C680" t="s">
        <v>125</v>
      </c>
      <c r="D680" t="s">
        <v>139</v>
      </c>
      <c r="E680">
        <v>80282</v>
      </c>
      <c r="F680" t="s">
        <v>140</v>
      </c>
      <c r="G680">
        <v>7301</v>
      </c>
      <c r="H680">
        <v>702</v>
      </c>
      <c r="I680" t="s">
        <v>176</v>
      </c>
      <c r="J680" t="s">
        <v>35</v>
      </c>
      <c r="K680" t="s">
        <v>44</v>
      </c>
      <c r="L680" t="s">
        <v>86</v>
      </c>
      <c r="M680">
        <v>1300</v>
      </c>
      <c r="N680">
        <v>1515</v>
      </c>
      <c r="O680" t="s">
        <v>145</v>
      </c>
      <c r="Q680" t="s">
        <v>65</v>
      </c>
      <c r="R680">
        <v>1</v>
      </c>
      <c r="S680" s="1">
        <v>42966</v>
      </c>
      <c r="T680" s="1">
        <v>43091</v>
      </c>
      <c r="U680" t="s">
        <v>640</v>
      </c>
      <c r="V680" t="s">
        <v>39</v>
      </c>
      <c r="W680">
        <v>57</v>
      </c>
      <c r="X680">
        <v>52</v>
      </c>
      <c r="Y680">
        <v>100</v>
      </c>
      <c r="Z680">
        <v>52</v>
      </c>
      <c r="AD680">
        <v>0</v>
      </c>
      <c r="AE680">
        <v>52</v>
      </c>
      <c r="AF680">
        <v>0</v>
      </c>
      <c r="AG680">
        <v>0</v>
      </c>
      <c r="AH680">
        <v>1.6859999999999999</v>
      </c>
      <c r="AI680">
        <v>1.6859999999999999</v>
      </c>
      <c r="AJ680">
        <v>0.1</v>
      </c>
      <c r="AK680" t="s">
        <v>779</v>
      </c>
      <c r="AL680" t="s">
        <v>1345</v>
      </c>
      <c r="AN680">
        <v>40</v>
      </c>
      <c r="AO680">
        <f>Source1718[[#This Row],[TotalFTES]]*525/Source1718[[#This Row],[TotalScheduledHours]]</f>
        <v>22.12875</v>
      </c>
    </row>
    <row r="681" spans="1:41" x14ac:dyDescent="0.25">
      <c r="A681" t="s">
        <v>1769</v>
      </c>
      <c r="B681" t="s">
        <v>32</v>
      </c>
      <c r="C681" t="s">
        <v>125</v>
      </c>
      <c r="D681" t="s">
        <v>139</v>
      </c>
      <c r="E681">
        <v>80278</v>
      </c>
      <c r="F681" t="s">
        <v>140</v>
      </c>
      <c r="G681">
        <v>7301</v>
      </c>
      <c r="H681">
        <v>703</v>
      </c>
      <c r="I681" t="s">
        <v>176</v>
      </c>
      <c r="J681" t="s">
        <v>35</v>
      </c>
      <c r="K681" t="s">
        <v>44</v>
      </c>
      <c r="L681" t="s">
        <v>86</v>
      </c>
      <c r="M681">
        <v>1230</v>
      </c>
      <c r="N681">
        <v>1445</v>
      </c>
      <c r="O681" t="s">
        <v>149</v>
      </c>
      <c r="Q681" t="s">
        <v>65</v>
      </c>
      <c r="R681">
        <v>1</v>
      </c>
      <c r="S681" s="1">
        <v>42966</v>
      </c>
      <c r="T681" s="1">
        <v>43091</v>
      </c>
      <c r="U681" t="s">
        <v>639</v>
      </c>
      <c r="V681" t="s">
        <v>39</v>
      </c>
      <c r="W681">
        <v>52</v>
      </c>
      <c r="X681">
        <v>51</v>
      </c>
      <c r="Y681">
        <v>100</v>
      </c>
      <c r="Z681">
        <v>51</v>
      </c>
      <c r="AD681">
        <v>0</v>
      </c>
      <c r="AE681">
        <v>51</v>
      </c>
      <c r="AF681">
        <v>0</v>
      </c>
      <c r="AG681">
        <v>0</v>
      </c>
      <c r="AH681">
        <v>3.5710000000000002</v>
      </c>
      <c r="AI681">
        <v>3.5710000000000002</v>
      </c>
      <c r="AJ681">
        <v>0.1</v>
      </c>
      <c r="AK681" t="s">
        <v>827</v>
      </c>
      <c r="AL681" t="s">
        <v>1355</v>
      </c>
      <c r="AN681">
        <v>40</v>
      </c>
      <c r="AO681">
        <f>Source1718[[#This Row],[TotalFTES]]*525/Source1718[[#This Row],[TotalScheduledHours]]</f>
        <v>46.869375000000005</v>
      </c>
    </row>
    <row r="682" spans="1:41" x14ac:dyDescent="0.25">
      <c r="A682" t="s">
        <v>1769</v>
      </c>
      <c r="B682" t="s">
        <v>32</v>
      </c>
      <c r="C682" t="s">
        <v>125</v>
      </c>
      <c r="D682" t="s">
        <v>139</v>
      </c>
      <c r="E682">
        <v>82650</v>
      </c>
      <c r="F682" t="s">
        <v>140</v>
      </c>
      <c r="G682">
        <v>7301</v>
      </c>
      <c r="H682">
        <v>704</v>
      </c>
      <c r="I682" t="s">
        <v>176</v>
      </c>
      <c r="J682" t="s">
        <v>35</v>
      </c>
      <c r="K682" t="s">
        <v>44</v>
      </c>
      <c r="L682" t="s">
        <v>73</v>
      </c>
      <c r="M682">
        <v>1000</v>
      </c>
      <c r="N682">
        <v>1215</v>
      </c>
      <c r="O682" t="s">
        <v>145</v>
      </c>
      <c r="Q682" t="s">
        <v>65</v>
      </c>
      <c r="R682">
        <v>1</v>
      </c>
      <c r="S682" s="1">
        <v>42966</v>
      </c>
      <c r="T682" s="1">
        <v>43091</v>
      </c>
      <c r="U682" t="s">
        <v>640</v>
      </c>
      <c r="V682" t="s">
        <v>39</v>
      </c>
      <c r="W682">
        <v>59</v>
      </c>
      <c r="X682">
        <v>50</v>
      </c>
      <c r="Y682">
        <v>50</v>
      </c>
      <c r="Z682">
        <v>100</v>
      </c>
      <c r="AD682">
        <v>0</v>
      </c>
      <c r="AE682">
        <v>100</v>
      </c>
      <c r="AF682">
        <v>0</v>
      </c>
      <c r="AG682">
        <v>0</v>
      </c>
      <c r="AH682">
        <v>2</v>
      </c>
      <c r="AI682">
        <v>2</v>
      </c>
      <c r="AJ682">
        <v>0.1</v>
      </c>
      <c r="AK682" t="s">
        <v>820</v>
      </c>
      <c r="AL682" t="s">
        <v>1345</v>
      </c>
      <c r="AN682">
        <v>45</v>
      </c>
      <c r="AO682">
        <f>Source1718[[#This Row],[TotalFTES]]*525/Source1718[[#This Row],[TotalScheduledHours]]</f>
        <v>23.333333333333332</v>
      </c>
    </row>
    <row r="683" spans="1:41" x14ac:dyDescent="0.25">
      <c r="A683" t="s">
        <v>1769</v>
      </c>
      <c r="B683" t="s">
        <v>32</v>
      </c>
      <c r="C683" t="s">
        <v>125</v>
      </c>
      <c r="D683" t="s">
        <v>139</v>
      </c>
      <c r="E683">
        <v>80276</v>
      </c>
      <c r="F683" t="s">
        <v>140</v>
      </c>
      <c r="G683">
        <v>7301</v>
      </c>
      <c r="H683">
        <v>705</v>
      </c>
      <c r="I683" t="s">
        <v>176</v>
      </c>
      <c r="J683" t="s">
        <v>35</v>
      </c>
      <c r="K683" t="s">
        <v>44</v>
      </c>
      <c r="L683" t="s">
        <v>75</v>
      </c>
      <c r="M683">
        <v>900</v>
      </c>
      <c r="N683">
        <v>1115</v>
      </c>
      <c r="O683" t="s">
        <v>148</v>
      </c>
      <c r="Q683" t="s">
        <v>65</v>
      </c>
      <c r="R683">
        <v>1</v>
      </c>
      <c r="S683" s="1">
        <v>42966</v>
      </c>
      <c r="T683" s="1">
        <v>43091</v>
      </c>
      <c r="U683" t="s">
        <v>638</v>
      </c>
      <c r="V683" t="s">
        <v>39</v>
      </c>
      <c r="W683">
        <v>54</v>
      </c>
      <c r="X683">
        <v>43</v>
      </c>
      <c r="Y683">
        <v>100</v>
      </c>
      <c r="Z683">
        <v>43</v>
      </c>
      <c r="AD683">
        <v>0</v>
      </c>
      <c r="AE683">
        <v>43</v>
      </c>
      <c r="AF683">
        <v>0</v>
      </c>
      <c r="AG683">
        <v>0</v>
      </c>
      <c r="AH683">
        <v>1.7709999999999999</v>
      </c>
      <c r="AI683">
        <v>1.7709999999999999</v>
      </c>
      <c r="AJ683">
        <v>0.1</v>
      </c>
      <c r="AK683" t="s">
        <v>790</v>
      </c>
      <c r="AL683" t="s">
        <v>1353</v>
      </c>
      <c r="AN683">
        <v>45</v>
      </c>
      <c r="AO683">
        <f>Source1718[[#This Row],[TotalFTES]]*525/Source1718[[#This Row],[TotalScheduledHours]]</f>
        <v>20.661666666666665</v>
      </c>
    </row>
    <row r="684" spans="1:41" x14ac:dyDescent="0.25">
      <c r="A684" t="s">
        <v>1769</v>
      </c>
      <c r="B684" t="s">
        <v>32</v>
      </c>
      <c r="C684" t="s">
        <v>125</v>
      </c>
      <c r="D684" t="s">
        <v>139</v>
      </c>
      <c r="E684">
        <v>80277</v>
      </c>
      <c r="F684" t="s">
        <v>140</v>
      </c>
      <c r="G684">
        <v>7301</v>
      </c>
      <c r="H684">
        <v>706</v>
      </c>
      <c r="I684" t="s">
        <v>176</v>
      </c>
      <c r="J684" t="s">
        <v>35</v>
      </c>
      <c r="K684" t="s">
        <v>44</v>
      </c>
      <c r="L684" t="s">
        <v>75</v>
      </c>
      <c r="M684">
        <v>1230</v>
      </c>
      <c r="N684">
        <v>1445</v>
      </c>
      <c r="O684" t="s">
        <v>173</v>
      </c>
      <c r="Q684" t="s">
        <v>65</v>
      </c>
      <c r="R684">
        <v>1</v>
      </c>
      <c r="S684" s="1">
        <v>42966</v>
      </c>
      <c r="T684" s="1">
        <v>43091</v>
      </c>
      <c r="U684" t="s">
        <v>1356</v>
      </c>
      <c r="V684" t="s">
        <v>39</v>
      </c>
      <c r="W684">
        <v>50</v>
      </c>
      <c r="X684">
        <v>49</v>
      </c>
      <c r="Y684">
        <v>100</v>
      </c>
      <c r="Z684">
        <v>49</v>
      </c>
      <c r="AD684">
        <v>0</v>
      </c>
      <c r="AE684">
        <v>49</v>
      </c>
      <c r="AF684">
        <v>0</v>
      </c>
      <c r="AG684">
        <v>0</v>
      </c>
      <c r="AH684">
        <v>2.9569999999999999</v>
      </c>
      <c r="AI684">
        <v>2.9569999999999999</v>
      </c>
      <c r="AJ684">
        <v>0.1</v>
      </c>
      <c r="AK684" t="s">
        <v>827</v>
      </c>
      <c r="AL684" t="s">
        <v>1324</v>
      </c>
      <c r="AN684">
        <v>45</v>
      </c>
      <c r="AO684">
        <f>Source1718[[#This Row],[TotalFTES]]*525/Source1718[[#This Row],[TotalScheduledHours]]</f>
        <v>34.498333333333335</v>
      </c>
    </row>
    <row r="685" spans="1:41" x14ac:dyDescent="0.25">
      <c r="A685" t="s">
        <v>1769</v>
      </c>
      <c r="B685" t="s">
        <v>32</v>
      </c>
      <c r="C685" t="s">
        <v>125</v>
      </c>
      <c r="D685" t="s">
        <v>139</v>
      </c>
      <c r="E685">
        <v>80280</v>
      </c>
      <c r="F685" t="s">
        <v>140</v>
      </c>
      <c r="G685">
        <v>7301</v>
      </c>
      <c r="H685">
        <v>707</v>
      </c>
      <c r="I685" t="s">
        <v>176</v>
      </c>
      <c r="J685" t="s">
        <v>35</v>
      </c>
      <c r="K685" t="s">
        <v>44</v>
      </c>
      <c r="L685" t="s">
        <v>75</v>
      </c>
      <c r="M685">
        <v>930</v>
      </c>
      <c r="N685">
        <v>1145</v>
      </c>
      <c r="O685" t="s">
        <v>273</v>
      </c>
      <c r="Q685" t="s">
        <v>65</v>
      </c>
      <c r="R685">
        <v>1</v>
      </c>
      <c r="S685" s="1">
        <v>42966</v>
      </c>
      <c r="T685" s="1">
        <v>43091</v>
      </c>
      <c r="U685" t="s">
        <v>1356</v>
      </c>
      <c r="V685" t="s">
        <v>39</v>
      </c>
      <c r="W685">
        <v>68</v>
      </c>
      <c r="X685">
        <v>68</v>
      </c>
      <c r="Y685">
        <v>100</v>
      </c>
      <c r="Z685">
        <v>68</v>
      </c>
      <c r="AD685">
        <v>0</v>
      </c>
      <c r="AE685">
        <v>68</v>
      </c>
      <c r="AF685">
        <v>0</v>
      </c>
      <c r="AG685">
        <v>0</v>
      </c>
      <c r="AH685">
        <v>3.1520000000000001</v>
      </c>
      <c r="AI685">
        <v>3.1520000000000001</v>
      </c>
      <c r="AJ685">
        <v>0.1</v>
      </c>
      <c r="AK685" t="s">
        <v>1354</v>
      </c>
      <c r="AL685" t="s">
        <v>1330</v>
      </c>
      <c r="AN685">
        <v>45</v>
      </c>
      <c r="AO685">
        <f>Source1718[[#This Row],[TotalFTES]]*525/Source1718[[#This Row],[TotalScheduledHours]]</f>
        <v>36.773333333333341</v>
      </c>
    </row>
    <row r="686" spans="1:41" x14ac:dyDescent="0.25">
      <c r="A686" t="s">
        <v>1769</v>
      </c>
      <c r="B686" t="s">
        <v>32</v>
      </c>
      <c r="C686" t="s">
        <v>125</v>
      </c>
      <c r="D686" t="s">
        <v>139</v>
      </c>
      <c r="E686">
        <v>83069</v>
      </c>
      <c r="F686" t="s">
        <v>140</v>
      </c>
      <c r="G686">
        <v>7301</v>
      </c>
      <c r="H686">
        <v>708</v>
      </c>
      <c r="I686" t="s">
        <v>176</v>
      </c>
      <c r="J686" t="s">
        <v>35</v>
      </c>
      <c r="K686" t="s">
        <v>44</v>
      </c>
      <c r="L686" t="s">
        <v>73</v>
      </c>
      <c r="M686">
        <v>1300</v>
      </c>
      <c r="N686">
        <v>1515</v>
      </c>
      <c r="O686" t="s">
        <v>145</v>
      </c>
      <c r="Q686" t="s">
        <v>65</v>
      </c>
      <c r="R686">
        <v>1</v>
      </c>
      <c r="S686" s="1">
        <v>42966</v>
      </c>
      <c r="T686" s="1">
        <v>43091</v>
      </c>
      <c r="U686" t="s">
        <v>640</v>
      </c>
      <c r="V686" t="s">
        <v>39</v>
      </c>
      <c r="W686">
        <v>33</v>
      </c>
      <c r="X686">
        <v>30</v>
      </c>
      <c r="Y686">
        <v>100</v>
      </c>
      <c r="Z686">
        <v>30</v>
      </c>
      <c r="AD686">
        <v>0</v>
      </c>
      <c r="AE686">
        <v>30</v>
      </c>
      <c r="AF686">
        <v>0</v>
      </c>
      <c r="AG686">
        <v>0</v>
      </c>
      <c r="AH686">
        <v>1.2669999999999999</v>
      </c>
      <c r="AI686">
        <v>1.2669999999999999</v>
      </c>
      <c r="AJ686">
        <v>0.1</v>
      </c>
      <c r="AK686" t="s">
        <v>779</v>
      </c>
      <c r="AL686" t="s">
        <v>1345</v>
      </c>
      <c r="AN686">
        <v>45</v>
      </c>
      <c r="AO686">
        <f>Source1718[[#This Row],[TotalFTES]]*525/Source1718[[#This Row],[TotalScheduledHours]]</f>
        <v>14.781666666666666</v>
      </c>
    </row>
    <row r="687" spans="1:41" x14ac:dyDescent="0.25">
      <c r="A687" t="s">
        <v>1769</v>
      </c>
      <c r="B687" t="s">
        <v>32</v>
      </c>
      <c r="C687" t="s">
        <v>125</v>
      </c>
      <c r="D687" t="s">
        <v>139</v>
      </c>
      <c r="E687">
        <v>83163</v>
      </c>
      <c r="F687" t="s">
        <v>140</v>
      </c>
      <c r="G687">
        <v>7301</v>
      </c>
      <c r="H687">
        <v>709</v>
      </c>
      <c r="I687" t="s">
        <v>176</v>
      </c>
      <c r="J687" t="s">
        <v>35</v>
      </c>
      <c r="K687" t="s">
        <v>44</v>
      </c>
      <c r="L687" t="s">
        <v>67</v>
      </c>
      <c r="M687">
        <v>1230</v>
      </c>
      <c r="N687">
        <v>1445</v>
      </c>
      <c r="O687" t="s">
        <v>64</v>
      </c>
      <c r="P687">
        <v>106</v>
      </c>
      <c r="Q687" t="s">
        <v>65</v>
      </c>
      <c r="R687">
        <v>1</v>
      </c>
      <c r="S687" s="1">
        <v>42966</v>
      </c>
      <c r="T687" s="1">
        <v>43091</v>
      </c>
      <c r="U687" t="s">
        <v>1358</v>
      </c>
      <c r="V687" t="s">
        <v>39</v>
      </c>
      <c r="W687">
        <v>29</v>
      </c>
      <c r="X687">
        <v>28</v>
      </c>
      <c r="Y687">
        <v>100</v>
      </c>
      <c r="Z687">
        <v>28</v>
      </c>
      <c r="AD687">
        <v>0</v>
      </c>
      <c r="AE687">
        <v>28</v>
      </c>
      <c r="AF687">
        <v>0</v>
      </c>
      <c r="AG687">
        <v>0</v>
      </c>
      <c r="AH687">
        <v>0.87</v>
      </c>
      <c r="AI687">
        <v>0.87</v>
      </c>
      <c r="AJ687">
        <v>0.1</v>
      </c>
      <c r="AK687" t="s">
        <v>827</v>
      </c>
      <c r="AL687" t="s">
        <v>1217</v>
      </c>
      <c r="AN687">
        <v>42.5</v>
      </c>
      <c r="AO687">
        <f>Source1718[[#This Row],[TotalFTES]]*525/Source1718[[#This Row],[TotalScheduledHours]]</f>
        <v>10.747058823529411</v>
      </c>
    </row>
    <row r="688" spans="1:41" x14ac:dyDescent="0.25">
      <c r="A688" t="s">
        <v>1769</v>
      </c>
      <c r="B688" t="s">
        <v>32</v>
      </c>
      <c r="C688" t="s">
        <v>125</v>
      </c>
      <c r="D688" t="s">
        <v>139</v>
      </c>
      <c r="E688">
        <v>82693</v>
      </c>
      <c r="F688" t="s">
        <v>140</v>
      </c>
      <c r="G688">
        <v>7301</v>
      </c>
      <c r="H688">
        <v>710</v>
      </c>
      <c r="I688" t="s">
        <v>176</v>
      </c>
      <c r="J688" t="s">
        <v>35</v>
      </c>
      <c r="K688" t="s">
        <v>44</v>
      </c>
      <c r="L688" t="s">
        <v>54</v>
      </c>
      <c r="M688">
        <v>1300</v>
      </c>
      <c r="N688">
        <v>1515</v>
      </c>
      <c r="O688" t="s">
        <v>268</v>
      </c>
      <c r="Q688" t="s">
        <v>65</v>
      </c>
      <c r="R688">
        <v>1</v>
      </c>
      <c r="S688" s="1">
        <v>42966</v>
      </c>
      <c r="T688" s="1">
        <v>43091</v>
      </c>
      <c r="U688" t="s">
        <v>639</v>
      </c>
      <c r="V688" t="s">
        <v>39</v>
      </c>
      <c r="W688">
        <v>39</v>
      </c>
      <c r="X688">
        <v>39</v>
      </c>
      <c r="Y688">
        <v>100</v>
      </c>
      <c r="Z688">
        <v>39</v>
      </c>
      <c r="AD688">
        <v>0</v>
      </c>
      <c r="AE688">
        <v>39</v>
      </c>
      <c r="AF688">
        <v>0</v>
      </c>
      <c r="AG688">
        <v>0</v>
      </c>
      <c r="AH688">
        <v>2.452</v>
      </c>
      <c r="AI688">
        <v>2.452</v>
      </c>
      <c r="AJ688">
        <v>0.1</v>
      </c>
      <c r="AK688" t="s">
        <v>779</v>
      </c>
      <c r="AL688" t="s">
        <v>1301</v>
      </c>
      <c r="AN688">
        <v>40</v>
      </c>
      <c r="AO688">
        <f>Source1718[[#This Row],[TotalFTES]]*525/Source1718[[#This Row],[TotalScheduledHours]]</f>
        <v>32.182499999999997</v>
      </c>
    </row>
    <row r="689" spans="1:41" x14ac:dyDescent="0.25">
      <c r="A689" t="s">
        <v>1769</v>
      </c>
      <c r="B689" t="s">
        <v>32</v>
      </c>
      <c r="C689" t="s">
        <v>125</v>
      </c>
      <c r="D689" t="s">
        <v>139</v>
      </c>
      <c r="E689">
        <v>80283</v>
      </c>
      <c r="F689" t="s">
        <v>140</v>
      </c>
      <c r="G689">
        <v>7303</v>
      </c>
      <c r="H689">
        <v>701</v>
      </c>
      <c r="I689" t="s">
        <v>275</v>
      </c>
      <c r="J689" t="s">
        <v>35</v>
      </c>
      <c r="K689" t="s">
        <v>44</v>
      </c>
      <c r="L689" t="s">
        <v>54</v>
      </c>
      <c r="M689">
        <v>900</v>
      </c>
      <c r="N689">
        <v>1150</v>
      </c>
      <c r="O689" t="s">
        <v>150</v>
      </c>
      <c r="P689" t="s">
        <v>276</v>
      </c>
      <c r="Q689" t="s">
        <v>642</v>
      </c>
      <c r="R689">
        <v>1</v>
      </c>
      <c r="S689" s="1">
        <v>42966</v>
      </c>
      <c r="T689" s="1">
        <v>43091</v>
      </c>
      <c r="U689" t="s">
        <v>747</v>
      </c>
      <c r="V689" t="s">
        <v>39</v>
      </c>
      <c r="W689">
        <v>65</v>
      </c>
      <c r="X689">
        <v>65</v>
      </c>
      <c r="Y689">
        <v>150</v>
      </c>
      <c r="Z689">
        <v>43.333300000000001</v>
      </c>
      <c r="AD689">
        <v>0</v>
      </c>
      <c r="AE689">
        <v>43.333300000000001</v>
      </c>
      <c r="AF689">
        <v>0</v>
      </c>
      <c r="AG689">
        <v>0</v>
      </c>
      <c r="AH689">
        <v>2.4740000000000002</v>
      </c>
      <c r="AI689">
        <v>2.4740000000000002</v>
      </c>
      <c r="AJ689">
        <v>0.12</v>
      </c>
      <c r="AK689" t="s">
        <v>862</v>
      </c>
      <c r="AL689" t="s">
        <v>1727</v>
      </c>
      <c r="AN689">
        <v>48</v>
      </c>
      <c r="AO689">
        <f>Source1718[[#This Row],[TotalFTES]]*525/Source1718[[#This Row],[TotalScheduledHours]]</f>
        <v>27.059375000000003</v>
      </c>
    </row>
    <row r="690" spans="1:41" x14ac:dyDescent="0.25">
      <c r="A690" t="s">
        <v>1769</v>
      </c>
      <c r="B690" t="s">
        <v>32</v>
      </c>
      <c r="C690" t="s">
        <v>125</v>
      </c>
      <c r="D690" t="s">
        <v>139</v>
      </c>
      <c r="E690">
        <v>80284</v>
      </c>
      <c r="F690" t="s">
        <v>140</v>
      </c>
      <c r="G690">
        <v>7303</v>
      </c>
      <c r="H690">
        <v>702</v>
      </c>
      <c r="I690" t="s">
        <v>275</v>
      </c>
      <c r="J690" t="s">
        <v>35</v>
      </c>
      <c r="K690" t="s">
        <v>44</v>
      </c>
      <c r="L690" t="s">
        <v>54</v>
      </c>
      <c r="M690">
        <v>1230</v>
      </c>
      <c r="N690">
        <v>1520</v>
      </c>
      <c r="O690" t="s">
        <v>150</v>
      </c>
      <c r="P690" t="s">
        <v>276</v>
      </c>
      <c r="Q690" t="s">
        <v>642</v>
      </c>
      <c r="R690">
        <v>1</v>
      </c>
      <c r="S690" s="1">
        <v>42966</v>
      </c>
      <c r="T690" s="1">
        <v>43091</v>
      </c>
      <c r="U690" t="s">
        <v>747</v>
      </c>
      <c r="V690" t="s">
        <v>39</v>
      </c>
      <c r="W690">
        <v>70</v>
      </c>
      <c r="X690">
        <v>70</v>
      </c>
      <c r="Y690">
        <v>150</v>
      </c>
      <c r="Z690">
        <v>46.666699999999999</v>
      </c>
      <c r="AD690">
        <v>0</v>
      </c>
      <c r="AE690">
        <v>46.666699999999999</v>
      </c>
      <c r="AF690">
        <v>0</v>
      </c>
      <c r="AG690">
        <v>0</v>
      </c>
      <c r="AH690">
        <v>2.137</v>
      </c>
      <c r="AI690">
        <v>2.137</v>
      </c>
      <c r="AJ690">
        <v>0.12</v>
      </c>
      <c r="AK690" t="s">
        <v>806</v>
      </c>
      <c r="AL690" t="s">
        <v>1727</v>
      </c>
      <c r="AN690">
        <v>48</v>
      </c>
      <c r="AO690">
        <f>Source1718[[#This Row],[TotalFTES]]*525/Source1718[[#This Row],[TotalScheduledHours]]</f>
        <v>23.373437499999998</v>
      </c>
    </row>
    <row r="691" spans="1:41" x14ac:dyDescent="0.25">
      <c r="A691" t="s">
        <v>1769</v>
      </c>
      <c r="B691" t="s">
        <v>32</v>
      </c>
      <c r="C691" t="s">
        <v>125</v>
      </c>
      <c r="D691" t="s">
        <v>139</v>
      </c>
      <c r="E691">
        <v>83016</v>
      </c>
      <c r="F691" t="s">
        <v>140</v>
      </c>
      <c r="G691">
        <v>7305</v>
      </c>
      <c r="H691">
        <v>501</v>
      </c>
      <c r="I691" t="s">
        <v>1728</v>
      </c>
      <c r="J691" t="s">
        <v>35</v>
      </c>
      <c r="K691" t="s">
        <v>44</v>
      </c>
      <c r="L691" t="s">
        <v>73</v>
      </c>
      <c r="M691">
        <v>945</v>
      </c>
      <c r="N691">
        <v>1200</v>
      </c>
      <c r="O691" t="s">
        <v>177</v>
      </c>
      <c r="Q691" t="s">
        <v>65</v>
      </c>
      <c r="R691" t="s">
        <v>38</v>
      </c>
      <c r="S691" s="1">
        <v>42966</v>
      </c>
      <c r="T691" s="1">
        <v>43005</v>
      </c>
      <c r="U691" t="s">
        <v>638</v>
      </c>
      <c r="V691" t="s">
        <v>39</v>
      </c>
      <c r="W691">
        <v>30</v>
      </c>
      <c r="X691">
        <v>21</v>
      </c>
      <c r="Y691">
        <v>0</v>
      </c>
      <c r="Z691">
        <v>0</v>
      </c>
      <c r="AD691">
        <v>0</v>
      </c>
      <c r="AE691">
        <v>0</v>
      </c>
      <c r="AF691">
        <v>0</v>
      </c>
      <c r="AG691">
        <v>0</v>
      </c>
      <c r="AH691">
        <v>0.55200000000000005</v>
      </c>
      <c r="AI691">
        <v>0.55200000000000005</v>
      </c>
      <c r="AJ691">
        <v>3.4299999999999997E-2</v>
      </c>
      <c r="AK691" t="s">
        <v>1729</v>
      </c>
      <c r="AL691" t="s">
        <v>1328</v>
      </c>
      <c r="AN691">
        <v>15</v>
      </c>
      <c r="AO691">
        <f>Source1718[[#This Row],[TotalFTES]]*525/Source1718[[#This Row],[TotalScheduledHours]]</f>
        <v>19.32</v>
      </c>
    </row>
    <row r="692" spans="1:41" x14ac:dyDescent="0.25">
      <c r="A692" t="s">
        <v>1769</v>
      </c>
      <c r="B692" t="s">
        <v>32</v>
      </c>
      <c r="C692" t="s">
        <v>125</v>
      </c>
      <c r="D692" t="s">
        <v>139</v>
      </c>
      <c r="E692">
        <v>83198</v>
      </c>
      <c r="F692" t="s">
        <v>140</v>
      </c>
      <c r="G692">
        <v>7307</v>
      </c>
      <c r="H692">
        <v>701</v>
      </c>
      <c r="I692" t="s">
        <v>178</v>
      </c>
      <c r="J692" t="s">
        <v>35</v>
      </c>
      <c r="K692" t="s">
        <v>44</v>
      </c>
      <c r="L692" t="s">
        <v>86</v>
      </c>
      <c r="M692">
        <v>1330</v>
      </c>
      <c r="N692">
        <v>1520</v>
      </c>
      <c r="O692" t="s">
        <v>49</v>
      </c>
      <c r="P692">
        <v>818</v>
      </c>
      <c r="Q692" t="s">
        <v>51</v>
      </c>
      <c r="R692">
        <v>1</v>
      </c>
      <c r="S692" s="1">
        <v>42966</v>
      </c>
      <c r="T692" s="1">
        <v>43091</v>
      </c>
      <c r="U692" t="s">
        <v>643</v>
      </c>
      <c r="V692" t="s">
        <v>39</v>
      </c>
      <c r="W692">
        <v>37</v>
      </c>
      <c r="X692">
        <v>37</v>
      </c>
      <c r="Y692">
        <v>45</v>
      </c>
      <c r="Z692">
        <v>82.222200000000001</v>
      </c>
      <c r="AD692">
        <v>0</v>
      </c>
      <c r="AE692">
        <v>82.222200000000001</v>
      </c>
      <c r="AF692">
        <v>0</v>
      </c>
      <c r="AG692">
        <v>0</v>
      </c>
      <c r="AH692">
        <v>1.242</v>
      </c>
      <c r="AI692">
        <v>1.242</v>
      </c>
      <c r="AJ692">
        <v>0.08</v>
      </c>
      <c r="AK692" t="s">
        <v>1279</v>
      </c>
      <c r="AL692" t="s">
        <v>1057</v>
      </c>
      <c r="AN692">
        <v>32</v>
      </c>
      <c r="AO692">
        <f>Source1718[[#This Row],[TotalFTES]]*525/Source1718[[#This Row],[TotalScheduledHours]]</f>
        <v>20.376562499999999</v>
      </c>
    </row>
    <row r="693" spans="1:41" x14ac:dyDescent="0.25">
      <c r="A693" t="s">
        <v>1769</v>
      </c>
      <c r="B693" t="s">
        <v>32</v>
      </c>
      <c r="C693" t="s">
        <v>125</v>
      </c>
      <c r="D693" t="s">
        <v>139</v>
      </c>
      <c r="E693">
        <v>83199</v>
      </c>
      <c r="F693" t="s">
        <v>140</v>
      </c>
      <c r="G693">
        <v>7307</v>
      </c>
      <c r="H693">
        <v>702</v>
      </c>
      <c r="I693" t="s">
        <v>178</v>
      </c>
      <c r="J693" t="s">
        <v>35</v>
      </c>
      <c r="K693" t="s">
        <v>44</v>
      </c>
      <c r="L693" t="s">
        <v>86</v>
      </c>
      <c r="M693">
        <v>930</v>
      </c>
      <c r="N693">
        <v>1120</v>
      </c>
      <c r="O693" t="s">
        <v>277</v>
      </c>
      <c r="Q693" t="s">
        <v>65</v>
      </c>
      <c r="R693">
        <v>1</v>
      </c>
      <c r="S693" s="1">
        <v>42966</v>
      </c>
      <c r="T693" s="1">
        <v>43091</v>
      </c>
      <c r="U693" t="s">
        <v>643</v>
      </c>
      <c r="V693" t="s">
        <v>39</v>
      </c>
      <c r="W693">
        <v>49</v>
      </c>
      <c r="X693">
        <v>49</v>
      </c>
      <c r="Y693">
        <v>45</v>
      </c>
      <c r="Z693">
        <v>108.88890000000001</v>
      </c>
      <c r="AD693">
        <v>0</v>
      </c>
      <c r="AE693">
        <v>108.88890000000001</v>
      </c>
      <c r="AF693">
        <v>0</v>
      </c>
      <c r="AG693">
        <v>0</v>
      </c>
      <c r="AH693">
        <v>1.1579999999999999</v>
      </c>
      <c r="AI693">
        <v>1.1579999999999999</v>
      </c>
      <c r="AJ693">
        <v>0.08</v>
      </c>
      <c r="AK693" t="s">
        <v>1351</v>
      </c>
      <c r="AL693" t="s">
        <v>1361</v>
      </c>
      <c r="AN693">
        <v>32</v>
      </c>
      <c r="AO693">
        <f>Source1718[[#This Row],[TotalFTES]]*525/Source1718[[#This Row],[TotalScheduledHours]]</f>
        <v>18.998437499999998</v>
      </c>
    </row>
    <row r="694" spans="1:41" x14ac:dyDescent="0.25">
      <c r="A694" t="s">
        <v>1769</v>
      </c>
      <c r="B694" t="s">
        <v>32</v>
      </c>
      <c r="C694" t="s">
        <v>125</v>
      </c>
      <c r="D694" t="s">
        <v>139</v>
      </c>
      <c r="E694">
        <v>83200</v>
      </c>
      <c r="F694" t="s">
        <v>140</v>
      </c>
      <c r="G694">
        <v>7307</v>
      </c>
      <c r="H694">
        <v>703</v>
      </c>
      <c r="I694" t="s">
        <v>178</v>
      </c>
      <c r="J694" t="s">
        <v>35</v>
      </c>
      <c r="K694" t="s">
        <v>44</v>
      </c>
      <c r="L694" t="s">
        <v>73</v>
      </c>
      <c r="M694">
        <v>930</v>
      </c>
      <c r="N694">
        <v>1120</v>
      </c>
      <c r="O694" t="s">
        <v>266</v>
      </c>
      <c r="Q694" t="s">
        <v>65</v>
      </c>
      <c r="R694">
        <v>1</v>
      </c>
      <c r="S694" s="1">
        <v>42966</v>
      </c>
      <c r="T694" s="1">
        <v>43091</v>
      </c>
      <c r="U694" t="s">
        <v>643</v>
      </c>
      <c r="V694" t="s">
        <v>39</v>
      </c>
      <c r="W694">
        <v>43</v>
      </c>
      <c r="X694">
        <v>43</v>
      </c>
      <c r="Y694">
        <v>45</v>
      </c>
      <c r="Z694">
        <v>95.555599999999998</v>
      </c>
      <c r="AD694">
        <v>0</v>
      </c>
      <c r="AE694">
        <v>95.555599999999998</v>
      </c>
      <c r="AF694">
        <v>0</v>
      </c>
      <c r="AG694">
        <v>0</v>
      </c>
      <c r="AH694">
        <v>1.3939999999999999</v>
      </c>
      <c r="AI694">
        <v>1.3939999999999999</v>
      </c>
      <c r="AJ694">
        <v>0.08</v>
      </c>
      <c r="AK694" t="s">
        <v>1351</v>
      </c>
      <c r="AL694" t="s">
        <v>1362</v>
      </c>
      <c r="AN694">
        <v>36</v>
      </c>
      <c r="AO694">
        <f>Source1718[[#This Row],[TotalFTES]]*525/Source1718[[#This Row],[TotalScheduledHours]]</f>
        <v>20.329166666666666</v>
      </c>
    </row>
    <row r="695" spans="1:41" x14ac:dyDescent="0.25">
      <c r="A695" t="s">
        <v>1769</v>
      </c>
      <c r="B695" t="s">
        <v>32</v>
      </c>
      <c r="C695" t="s">
        <v>125</v>
      </c>
      <c r="D695" t="s">
        <v>139</v>
      </c>
      <c r="E695">
        <v>82758</v>
      </c>
      <c r="F695" t="s">
        <v>140</v>
      </c>
      <c r="G695">
        <v>7309</v>
      </c>
      <c r="H695">
        <v>501</v>
      </c>
      <c r="I695" t="s">
        <v>370</v>
      </c>
      <c r="J695" t="s">
        <v>35</v>
      </c>
      <c r="K695" t="s">
        <v>44</v>
      </c>
      <c r="L695" t="s">
        <v>54</v>
      </c>
      <c r="M695">
        <v>1230</v>
      </c>
      <c r="N695">
        <v>1520</v>
      </c>
      <c r="O695" t="s">
        <v>49</v>
      </c>
      <c r="P695">
        <v>821</v>
      </c>
      <c r="Q695" t="s">
        <v>51</v>
      </c>
      <c r="R695">
        <v>1</v>
      </c>
      <c r="S695" s="1">
        <v>42966</v>
      </c>
      <c r="T695" s="1">
        <v>43091</v>
      </c>
      <c r="U695" t="s">
        <v>644</v>
      </c>
      <c r="V695" t="s">
        <v>39</v>
      </c>
      <c r="W695">
        <v>48</v>
      </c>
      <c r="X695">
        <v>48</v>
      </c>
      <c r="Y695">
        <v>100</v>
      </c>
      <c r="Z695">
        <v>48</v>
      </c>
      <c r="AD695">
        <v>0</v>
      </c>
      <c r="AE695">
        <v>48</v>
      </c>
      <c r="AF695">
        <v>0</v>
      </c>
      <c r="AG695">
        <v>0</v>
      </c>
      <c r="AH695">
        <v>1.571</v>
      </c>
      <c r="AI695">
        <v>1.571</v>
      </c>
      <c r="AJ695">
        <v>0.12</v>
      </c>
      <c r="AK695" t="s">
        <v>806</v>
      </c>
      <c r="AL695" t="s">
        <v>1363</v>
      </c>
      <c r="AN695">
        <v>48</v>
      </c>
      <c r="AO695">
        <f>Source1718[[#This Row],[TotalFTES]]*525/Source1718[[#This Row],[TotalScheduledHours]]</f>
        <v>17.182812500000001</v>
      </c>
    </row>
    <row r="696" spans="1:41" x14ac:dyDescent="0.25">
      <c r="A696" t="s">
        <v>1769</v>
      </c>
      <c r="B696" t="s">
        <v>32</v>
      </c>
      <c r="C696" t="s">
        <v>125</v>
      </c>
      <c r="D696" t="s">
        <v>139</v>
      </c>
      <c r="E696">
        <v>80290</v>
      </c>
      <c r="F696" t="s">
        <v>140</v>
      </c>
      <c r="G696">
        <v>7310</v>
      </c>
      <c r="H696">
        <v>706</v>
      </c>
      <c r="I696" t="s">
        <v>278</v>
      </c>
      <c r="J696" t="s">
        <v>35</v>
      </c>
      <c r="K696" t="s">
        <v>44</v>
      </c>
      <c r="L696" t="s">
        <v>54</v>
      </c>
      <c r="M696">
        <v>900</v>
      </c>
      <c r="N696">
        <v>1115</v>
      </c>
      <c r="O696" t="s">
        <v>279</v>
      </c>
      <c r="Q696" t="s">
        <v>65</v>
      </c>
      <c r="R696" t="s">
        <v>38</v>
      </c>
      <c r="S696" s="1">
        <v>42972</v>
      </c>
      <c r="T696" s="1">
        <v>43091</v>
      </c>
      <c r="U696" t="s">
        <v>645</v>
      </c>
      <c r="V696" t="s">
        <v>39</v>
      </c>
      <c r="W696">
        <v>50</v>
      </c>
      <c r="X696">
        <v>49</v>
      </c>
      <c r="Y696">
        <v>50</v>
      </c>
      <c r="Z696">
        <v>98</v>
      </c>
      <c r="AD696">
        <v>0</v>
      </c>
      <c r="AE696">
        <v>98</v>
      </c>
      <c r="AF696">
        <v>0</v>
      </c>
      <c r="AG696">
        <v>0</v>
      </c>
      <c r="AH696">
        <v>2.1240000000000001</v>
      </c>
      <c r="AI696">
        <v>2.1240000000000001</v>
      </c>
      <c r="AJ696">
        <v>0.1</v>
      </c>
      <c r="AK696" t="s">
        <v>790</v>
      </c>
      <c r="AL696" t="s">
        <v>1364</v>
      </c>
      <c r="AN696">
        <v>40</v>
      </c>
      <c r="AO696">
        <f>Source1718[[#This Row],[TotalFTES]]*525/Source1718[[#This Row],[TotalScheduledHours]]</f>
        <v>27.877500000000005</v>
      </c>
    </row>
    <row r="697" spans="1:41" x14ac:dyDescent="0.25">
      <c r="A697" t="s">
        <v>1769</v>
      </c>
      <c r="B697" t="s">
        <v>32</v>
      </c>
      <c r="C697" t="s">
        <v>125</v>
      </c>
      <c r="D697" t="s">
        <v>139</v>
      </c>
      <c r="E697">
        <v>80291</v>
      </c>
      <c r="F697" t="s">
        <v>140</v>
      </c>
      <c r="G697">
        <v>7310</v>
      </c>
      <c r="H697">
        <v>709</v>
      </c>
      <c r="I697" t="s">
        <v>278</v>
      </c>
      <c r="J697" t="s">
        <v>35</v>
      </c>
      <c r="K697" t="s">
        <v>44</v>
      </c>
      <c r="L697" t="s">
        <v>67</v>
      </c>
      <c r="M697">
        <v>1230</v>
      </c>
      <c r="N697">
        <v>1445</v>
      </c>
      <c r="O697" t="s">
        <v>147</v>
      </c>
      <c r="Q697" t="s">
        <v>65</v>
      </c>
      <c r="R697">
        <v>1</v>
      </c>
      <c r="S697" s="1">
        <v>42966</v>
      </c>
      <c r="T697" s="1">
        <v>43091</v>
      </c>
      <c r="U697" t="s">
        <v>645</v>
      </c>
      <c r="V697" t="s">
        <v>39</v>
      </c>
      <c r="W697">
        <v>42</v>
      </c>
      <c r="X697">
        <v>35</v>
      </c>
      <c r="Y697">
        <v>50</v>
      </c>
      <c r="Z697">
        <v>70</v>
      </c>
      <c r="AD697">
        <v>0</v>
      </c>
      <c r="AE697">
        <v>70</v>
      </c>
      <c r="AF697">
        <v>0</v>
      </c>
      <c r="AG697">
        <v>0</v>
      </c>
      <c r="AH697">
        <v>1.7</v>
      </c>
      <c r="AI697">
        <v>1.7</v>
      </c>
      <c r="AJ697">
        <v>0.1</v>
      </c>
      <c r="AK697" t="s">
        <v>827</v>
      </c>
      <c r="AL697" t="s">
        <v>1278</v>
      </c>
      <c r="AN697">
        <v>42.5</v>
      </c>
      <c r="AO697">
        <f>Source1718[[#This Row],[TotalFTES]]*525/Source1718[[#This Row],[TotalScheduledHours]]</f>
        <v>21</v>
      </c>
    </row>
    <row r="698" spans="1:41" x14ac:dyDescent="0.25">
      <c r="A698" t="s">
        <v>1769</v>
      </c>
      <c r="B698" t="s">
        <v>32</v>
      </c>
      <c r="C698" t="s">
        <v>125</v>
      </c>
      <c r="D698" t="s">
        <v>139</v>
      </c>
      <c r="E698">
        <v>82981</v>
      </c>
      <c r="F698" t="s">
        <v>140</v>
      </c>
      <c r="G698">
        <v>7316</v>
      </c>
      <c r="H698">
        <v>301</v>
      </c>
      <c r="I698" t="s">
        <v>179</v>
      </c>
      <c r="J698" t="s">
        <v>35</v>
      </c>
      <c r="K698" t="s">
        <v>44</v>
      </c>
      <c r="L698" t="s">
        <v>54</v>
      </c>
      <c r="M698">
        <v>830</v>
      </c>
      <c r="N698">
        <v>1320</v>
      </c>
      <c r="O698" t="s">
        <v>150</v>
      </c>
      <c r="P698">
        <v>103</v>
      </c>
      <c r="Q698" t="s">
        <v>642</v>
      </c>
      <c r="R698">
        <v>1</v>
      </c>
      <c r="S698" s="1">
        <v>42966</v>
      </c>
      <c r="T698" s="1">
        <v>43091</v>
      </c>
      <c r="U698" t="s">
        <v>646</v>
      </c>
      <c r="V698" t="s">
        <v>39</v>
      </c>
      <c r="W698">
        <v>74</v>
      </c>
      <c r="X698">
        <v>72</v>
      </c>
      <c r="Y698">
        <v>100</v>
      </c>
      <c r="Z698">
        <v>72</v>
      </c>
      <c r="AD698">
        <v>0</v>
      </c>
      <c r="AE698">
        <v>72</v>
      </c>
      <c r="AF698">
        <v>0</v>
      </c>
      <c r="AG698">
        <v>0</v>
      </c>
      <c r="AH698">
        <v>5.4480000000000004</v>
      </c>
      <c r="AI698">
        <v>5.4480000000000004</v>
      </c>
      <c r="AJ698">
        <v>0.2</v>
      </c>
      <c r="AK698" t="s">
        <v>1365</v>
      </c>
      <c r="AL698" t="s">
        <v>1366</v>
      </c>
      <c r="AN698">
        <v>80</v>
      </c>
      <c r="AO698">
        <f>Source1718[[#This Row],[TotalFTES]]*525/Source1718[[#This Row],[TotalScheduledHours]]</f>
        <v>35.752500000000005</v>
      </c>
    </row>
    <row r="699" spans="1:41" x14ac:dyDescent="0.25">
      <c r="A699" t="s">
        <v>1769</v>
      </c>
      <c r="B699" t="s">
        <v>32</v>
      </c>
      <c r="C699" t="s">
        <v>125</v>
      </c>
      <c r="D699" t="s">
        <v>139</v>
      </c>
      <c r="E699">
        <v>80294</v>
      </c>
      <c r="F699" t="s">
        <v>140</v>
      </c>
      <c r="G699">
        <v>7402</v>
      </c>
      <c r="H699">
        <v>702</v>
      </c>
      <c r="I699" t="s">
        <v>280</v>
      </c>
      <c r="J699" t="s">
        <v>35</v>
      </c>
      <c r="K699" t="s">
        <v>44</v>
      </c>
      <c r="L699" t="s">
        <v>86</v>
      </c>
      <c r="M699">
        <v>1300</v>
      </c>
      <c r="N699">
        <v>1550</v>
      </c>
      <c r="O699" t="s">
        <v>266</v>
      </c>
      <c r="Q699" t="s">
        <v>51</v>
      </c>
      <c r="R699">
        <v>1</v>
      </c>
      <c r="S699" s="1">
        <v>42966</v>
      </c>
      <c r="T699" s="1">
        <v>43091</v>
      </c>
      <c r="U699" t="s">
        <v>647</v>
      </c>
      <c r="V699" t="s">
        <v>39</v>
      </c>
      <c r="W699">
        <v>67</v>
      </c>
      <c r="X699">
        <v>67</v>
      </c>
      <c r="Y699">
        <v>100</v>
      </c>
      <c r="Z699">
        <v>67</v>
      </c>
      <c r="AD699">
        <v>0</v>
      </c>
      <c r="AE699">
        <v>67</v>
      </c>
      <c r="AF699">
        <v>0</v>
      </c>
      <c r="AG699">
        <v>0</v>
      </c>
      <c r="AH699">
        <v>2.6970000000000001</v>
      </c>
      <c r="AI699">
        <v>2.6970000000000001</v>
      </c>
      <c r="AJ699">
        <v>0.12</v>
      </c>
      <c r="AK699" t="s">
        <v>1367</v>
      </c>
      <c r="AL699" t="s">
        <v>1362</v>
      </c>
      <c r="AN699">
        <v>48</v>
      </c>
      <c r="AO699">
        <f>Source1718[[#This Row],[TotalFTES]]*525/Source1718[[#This Row],[TotalScheduledHours]]</f>
        <v>29.498437499999998</v>
      </c>
    </row>
    <row r="700" spans="1:41" x14ac:dyDescent="0.25">
      <c r="A700" t="s">
        <v>1769</v>
      </c>
      <c r="B700" t="s">
        <v>32</v>
      </c>
      <c r="C700" t="s">
        <v>125</v>
      </c>
      <c r="D700" t="s">
        <v>139</v>
      </c>
      <c r="E700">
        <v>83197</v>
      </c>
      <c r="F700" t="s">
        <v>140</v>
      </c>
      <c r="G700">
        <v>7410</v>
      </c>
      <c r="H700">
        <v>201</v>
      </c>
      <c r="I700" t="s">
        <v>1368</v>
      </c>
      <c r="J700" t="s">
        <v>35</v>
      </c>
      <c r="K700" t="s">
        <v>44</v>
      </c>
      <c r="L700" t="s">
        <v>67</v>
      </c>
      <c r="M700">
        <v>1330</v>
      </c>
      <c r="N700">
        <v>1545</v>
      </c>
      <c r="O700" t="s">
        <v>46</v>
      </c>
      <c r="P700">
        <v>202</v>
      </c>
      <c r="Q700" t="s">
        <v>47</v>
      </c>
      <c r="R700">
        <v>1</v>
      </c>
      <c r="S700" s="1">
        <v>42966</v>
      </c>
      <c r="T700" s="1">
        <v>43091</v>
      </c>
      <c r="U700" t="s">
        <v>647</v>
      </c>
      <c r="V700" t="s">
        <v>39</v>
      </c>
      <c r="W700">
        <v>25</v>
      </c>
      <c r="X700">
        <v>18</v>
      </c>
      <c r="Y700">
        <v>36</v>
      </c>
      <c r="Z700">
        <v>50</v>
      </c>
      <c r="AD700">
        <v>0</v>
      </c>
      <c r="AE700">
        <v>50</v>
      </c>
      <c r="AF700">
        <v>0</v>
      </c>
      <c r="AG700">
        <v>10</v>
      </c>
      <c r="AH700">
        <v>1.024</v>
      </c>
      <c r="AI700">
        <v>1.024</v>
      </c>
      <c r="AJ700">
        <v>0.1</v>
      </c>
      <c r="AK700" t="s">
        <v>924</v>
      </c>
      <c r="AL700" t="s">
        <v>1506</v>
      </c>
      <c r="AN700">
        <v>42.5</v>
      </c>
      <c r="AO700">
        <f>Source1718[[#This Row],[TotalFTES]]*525/Source1718[[#This Row],[TotalScheduledHours]]</f>
        <v>12.649411764705883</v>
      </c>
    </row>
    <row r="701" spans="1:41" x14ac:dyDescent="0.25">
      <c r="A701" t="s">
        <v>1769</v>
      </c>
      <c r="B701" t="s">
        <v>32</v>
      </c>
      <c r="C701" t="s">
        <v>125</v>
      </c>
      <c r="D701" t="s">
        <v>139</v>
      </c>
      <c r="E701">
        <v>83070</v>
      </c>
      <c r="F701" t="s">
        <v>140</v>
      </c>
      <c r="G701">
        <v>7412</v>
      </c>
      <c r="H701">
        <v>701</v>
      </c>
      <c r="I701" t="s">
        <v>648</v>
      </c>
      <c r="J701" t="s">
        <v>35</v>
      </c>
      <c r="K701" t="s">
        <v>44</v>
      </c>
      <c r="L701" t="s">
        <v>75</v>
      </c>
      <c r="M701">
        <v>1330</v>
      </c>
      <c r="N701">
        <v>1620</v>
      </c>
      <c r="O701" t="s">
        <v>142</v>
      </c>
      <c r="Q701" t="s">
        <v>65</v>
      </c>
      <c r="R701" t="s">
        <v>38</v>
      </c>
      <c r="S701" s="1">
        <v>42969</v>
      </c>
      <c r="T701" s="1">
        <v>43025</v>
      </c>
      <c r="U701" t="s">
        <v>649</v>
      </c>
      <c r="V701" t="s">
        <v>39</v>
      </c>
      <c r="W701">
        <v>35</v>
      </c>
      <c r="X701">
        <v>35</v>
      </c>
      <c r="Y701">
        <v>100</v>
      </c>
      <c r="Z701">
        <v>35</v>
      </c>
      <c r="AD701">
        <v>0</v>
      </c>
      <c r="AE701">
        <v>35</v>
      </c>
      <c r="AF701">
        <v>0</v>
      </c>
      <c r="AG701">
        <v>0</v>
      </c>
      <c r="AH701">
        <v>0.61099999999999999</v>
      </c>
      <c r="AI701">
        <v>0.61099999999999999</v>
      </c>
      <c r="AJ701">
        <v>6.1699999999999998E-2</v>
      </c>
      <c r="AK701" t="s">
        <v>1371</v>
      </c>
      <c r="AL701" t="s">
        <v>1322</v>
      </c>
      <c r="AN701">
        <v>27</v>
      </c>
      <c r="AO701">
        <f>Source1718[[#This Row],[TotalFTES]]*525/Source1718[[#This Row],[TotalScheduledHours]]</f>
        <v>11.880555555555555</v>
      </c>
    </row>
    <row r="702" spans="1:41" x14ac:dyDescent="0.25">
      <c r="A702" t="s">
        <v>1769</v>
      </c>
      <c r="B702" t="s">
        <v>32</v>
      </c>
      <c r="C702" t="s">
        <v>125</v>
      </c>
      <c r="D702" t="s">
        <v>139</v>
      </c>
      <c r="E702">
        <v>82982</v>
      </c>
      <c r="F702" t="s">
        <v>140</v>
      </c>
      <c r="G702">
        <v>7501</v>
      </c>
      <c r="H702">
        <v>501</v>
      </c>
      <c r="I702" t="s">
        <v>1373</v>
      </c>
      <c r="J702" t="s">
        <v>73</v>
      </c>
      <c r="K702" t="s">
        <v>44</v>
      </c>
      <c r="L702" t="s">
        <v>74</v>
      </c>
      <c r="M702">
        <v>900</v>
      </c>
      <c r="N702">
        <v>1150</v>
      </c>
      <c r="O702" t="s">
        <v>49</v>
      </c>
      <c r="P702">
        <v>514</v>
      </c>
      <c r="Q702" t="s">
        <v>51</v>
      </c>
      <c r="R702">
        <v>1</v>
      </c>
      <c r="S702" s="1">
        <v>42966</v>
      </c>
      <c r="T702" s="1">
        <v>43091</v>
      </c>
      <c r="U702" t="s">
        <v>639</v>
      </c>
      <c r="V702" t="s">
        <v>39</v>
      </c>
      <c r="W702">
        <v>56</v>
      </c>
      <c r="X702">
        <v>54</v>
      </c>
      <c r="Y702">
        <v>50</v>
      </c>
      <c r="Z702">
        <v>108</v>
      </c>
      <c r="AD702">
        <v>0</v>
      </c>
      <c r="AE702">
        <v>108</v>
      </c>
      <c r="AF702">
        <v>0</v>
      </c>
      <c r="AG702">
        <v>0</v>
      </c>
      <c r="AH702">
        <v>1.966</v>
      </c>
      <c r="AI702">
        <v>1.966</v>
      </c>
      <c r="AJ702">
        <v>0.1234</v>
      </c>
      <c r="AK702" t="s">
        <v>862</v>
      </c>
      <c r="AL702" t="s">
        <v>774</v>
      </c>
      <c r="AN702">
        <v>48</v>
      </c>
      <c r="AO702">
        <f>Source1718[[#This Row],[TotalFTES]]*525/Source1718[[#This Row],[TotalScheduledHours]]</f>
        <v>21.503125000000001</v>
      </c>
    </row>
    <row r="703" spans="1:41" x14ac:dyDescent="0.25">
      <c r="A703" t="s">
        <v>1769</v>
      </c>
      <c r="B703" t="s">
        <v>32</v>
      </c>
      <c r="C703" t="s">
        <v>125</v>
      </c>
      <c r="D703" t="s">
        <v>139</v>
      </c>
      <c r="E703">
        <v>82983</v>
      </c>
      <c r="F703" t="s">
        <v>140</v>
      </c>
      <c r="G703">
        <v>7502</v>
      </c>
      <c r="H703">
        <v>201</v>
      </c>
      <c r="I703" t="s">
        <v>1374</v>
      </c>
      <c r="J703" t="s">
        <v>35</v>
      </c>
      <c r="K703" t="s">
        <v>44</v>
      </c>
      <c r="L703" t="s">
        <v>54</v>
      </c>
      <c r="M703">
        <v>830</v>
      </c>
      <c r="N703">
        <v>1140</v>
      </c>
      <c r="O703" t="s">
        <v>46</v>
      </c>
      <c r="P703">
        <v>228</v>
      </c>
      <c r="Q703" t="s">
        <v>47</v>
      </c>
      <c r="R703">
        <v>1</v>
      </c>
      <c r="S703" s="1">
        <v>42966</v>
      </c>
      <c r="T703" s="1">
        <v>43091</v>
      </c>
      <c r="U703" t="s">
        <v>639</v>
      </c>
      <c r="V703" t="s">
        <v>39</v>
      </c>
      <c r="W703">
        <v>59</v>
      </c>
      <c r="X703">
        <v>59</v>
      </c>
      <c r="Y703">
        <v>50</v>
      </c>
      <c r="Z703">
        <v>118</v>
      </c>
      <c r="AD703">
        <v>0</v>
      </c>
      <c r="AE703">
        <v>118</v>
      </c>
      <c r="AF703">
        <v>0</v>
      </c>
      <c r="AG703">
        <v>0</v>
      </c>
      <c r="AH703">
        <v>1.9259999999999999</v>
      </c>
      <c r="AI703">
        <v>1.9259999999999999</v>
      </c>
      <c r="AJ703">
        <v>0.1234</v>
      </c>
      <c r="AK703" t="s">
        <v>1375</v>
      </c>
      <c r="AL703" t="s">
        <v>810</v>
      </c>
      <c r="AN703">
        <v>54.4</v>
      </c>
      <c r="AO703">
        <f>Source1718[[#This Row],[TotalFTES]]*525/Source1718[[#This Row],[TotalScheduledHours]]</f>
        <v>18.587316176470587</v>
      </c>
    </row>
    <row r="704" spans="1:41" x14ac:dyDescent="0.25">
      <c r="A704" t="s">
        <v>1769</v>
      </c>
      <c r="B704" t="s">
        <v>32</v>
      </c>
      <c r="C704" t="s">
        <v>125</v>
      </c>
      <c r="D704" t="s">
        <v>139</v>
      </c>
      <c r="E704">
        <v>81375</v>
      </c>
      <c r="F704" t="s">
        <v>140</v>
      </c>
      <c r="G704">
        <v>7503</v>
      </c>
      <c r="H704">
        <v>501</v>
      </c>
      <c r="I704" t="s">
        <v>1376</v>
      </c>
      <c r="J704" t="s">
        <v>35</v>
      </c>
      <c r="K704" t="s">
        <v>44</v>
      </c>
      <c r="L704" t="s">
        <v>54</v>
      </c>
      <c r="M704">
        <v>1100</v>
      </c>
      <c r="N704">
        <v>1350</v>
      </c>
      <c r="O704" t="s">
        <v>49</v>
      </c>
      <c r="P704" t="s">
        <v>59</v>
      </c>
      <c r="Q704" t="s">
        <v>51</v>
      </c>
      <c r="R704">
        <v>1</v>
      </c>
      <c r="S704" s="1">
        <v>42966</v>
      </c>
      <c r="T704" s="1">
        <v>43091</v>
      </c>
      <c r="U704" t="s">
        <v>650</v>
      </c>
      <c r="V704" t="s">
        <v>39</v>
      </c>
      <c r="W704">
        <v>38</v>
      </c>
      <c r="X704">
        <v>33</v>
      </c>
      <c r="Y704">
        <v>100</v>
      </c>
      <c r="Z704">
        <v>33</v>
      </c>
      <c r="AD704">
        <v>0</v>
      </c>
      <c r="AE704">
        <v>33</v>
      </c>
      <c r="AF704">
        <v>0</v>
      </c>
      <c r="AG704">
        <v>0</v>
      </c>
      <c r="AH704">
        <v>1.96</v>
      </c>
      <c r="AI704">
        <v>1.96</v>
      </c>
      <c r="AJ704">
        <v>0.1234</v>
      </c>
      <c r="AK704" t="s">
        <v>828</v>
      </c>
      <c r="AL704" t="s">
        <v>773</v>
      </c>
      <c r="AN704">
        <v>48</v>
      </c>
      <c r="AO704">
        <f>Source1718[[#This Row],[TotalFTES]]*525/Source1718[[#This Row],[TotalScheduledHours]]</f>
        <v>21.4375</v>
      </c>
    </row>
    <row r="705" spans="1:41" x14ac:dyDescent="0.25">
      <c r="A705" t="s">
        <v>1769</v>
      </c>
      <c r="B705" t="s">
        <v>32</v>
      </c>
      <c r="C705" t="s">
        <v>125</v>
      </c>
      <c r="D705" t="s">
        <v>139</v>
      </c>
      <c r="E705">
        <v>81598</v>
      </c>
      <c r="F705" t="s">
        <v>140</v>
      </c>
      <c r="G705">
        <v>7504</v>
      </c>
      <c r="H705">
        <v>501</v>
      </c>
      <c r="I705" t="s">
        <v>1377</v>
      </c>
      <c r="J705" t="s">
        <v>35</v>
      </c>
      <c r="K705" t="s">
        <v>44</v>
      </c>
      <c r="L705" t="s">
        <v>73</v>
      </c>
      <c r="M705">
        <v>1300</v>
      </c>
      <c r="N705">
        <v>1550</v>
      </c>
      <c r="O705" t="s">
        <v>49</v>
      </c>
      <c r="P705">
        <v>516</v>
      </c>
      <c r="Q705" t="s">
        <v>51</v>
      </c>
      <c r="R705">
        <v>1</v>
      </c>
      <c r="S705" s="1">
        <v>42966</v>
      </c>
      <c r="T705" s="1">
        <v>43091</v>
      </c>
      <c r="U705" t="s">
        <v>401</v>
      </c>
      <c r="V705" t="s">
        <v>39</v>
      </c>
      <c r="W705">
        <v>21</v>
      </c>
      <c r="X705">
        <v>19</v>
      </c>
      <c r="Y705">
        <v>100</v>
      </c>
      <c r="Z705">
        <v>19</v>
      </c>
      <c r="AD705">
        <v>0</v>
      </c>
      <c r="AE705">
        <v>19</v>
      </c>
      <c r="AF705">
        <v>0</v>
      </c>
      <c r="AG705">
        <v>0</v>
      </c>
      <c r="AH705">
        <v>0.88</v>
      </c>
      <c r="AI705">
        <v>0.88</v>
      </c>
      <c r="AJ705">
        <v>0.1234</v>
      </c>
      <c r="AK705" t="s">
        <v>1367</v>
      </c>
      <c r="AL705" t="s">
        <v>767</v>
      </c>
      <c r="AN705">
        <v>54</v>
      </c>
      <c r="AO705">
        <f>Source1718[[#This Row],[TotalFTES]]*525/Source1718[[#This Row],[TotalScheduledHours]]</f>
        <v>8.5555555555555554</v>
      </c>
    </row>
    <row r="706" spans="1:41" x14ac:dyDescent="0.25">
      <c r="A706" t="s">
        <v>1769</v>
      </c>
      <c r="B706" t="s">
        <v>32</v>
      </c>
      <c r="C706" t="s">
        <v>125</v>
      </c>
      <c r="D706" t="s">
        <v>139</v>
      </c>
      <c r="E706">
        <v>82652</v>
      </c>
      <c r="F706" t="s">
        <v>140</v>
      </c>
      <c r="G706">
        <v>7509</v>
      </c>
      <c r="H706">
        <v>701</v>
      </c>
      <c r="I706" t="s">
        <v>371</v>
      </c>
      <c r="J706" t="s">
        <v>35</v>
      </c>
      <c r="K706" t="s">
        <v>44</v>
      </c>
      <c r="L706" t="s">
        <v>75</v>
      </c>
      <c r="M706">
        <v>930</v>
      </c>
      <c r="N706">
        <v>1220</v>
      </c>
      <c r="O706" t="s">
        <v>142</v>
      </c>
      <c r="Q706" t="s">
        <v>65</v>
      </c>
      <c r="R706" t="s">
        <v>38</v>
      </c>
      <c r="S706" s="1">
        <v>42976</v>
      </c>
      <c r="T706" s="1">
        <v>43032</v>
      </c>
      <c r="U706" t="s">
        <v>649</v>
      </c>
      <c r="V706" t="s">
        <v>39</v>
      </c>
      <c r="W706">
        <v>46</v>
      </c>
      <c r="X706">
        <v>46</v>
      </c>
      <c r="Y706">
        <v>100</v>
      </c>
      <c r="Z706">
        <v>46</v>
      </c>
      <c r="AD706">
        <v>0</v>
      </c>
      <c r="AE706">
        <v>46</v>
      </c>
      <c r="AF706">
        <v>0</v>
      </c>
      <c r="AG706">
        <v>0</v>
      </c>
      <c r="AH706">
        <v>0.497</v>
      </c>
      <c r="AI706">
        <v>0.497</v>
      </c>
      <c r="AJ706">
        <v>6.1699999999999998E-2</v>
      </c>
      <c r="AK706" t="s">
        <v>1378</v>
      </c>
      <c r="AL706" t="s">
        <v>1322</v>
      </c>
      <c r="AN706">
        <v>27</v>
      </c>
      <c r="AO706">
        <f>Source1718[[#This Row],[TotalFTES]]*525/Source1718[[#This Row],[TotalScheduledHours]]</f>
        <v>9.6638888888888896</v>
      </c>
    </row>
    <row r="707" spans="1:41" x14ac:dyDescent="0.25">
      <c r="A707" t="s">
        <v>1769</v>
      </c>
      <c r="B707" t="s">
        <v>32</v>
      </c>
      <c r="C707" t="s">
        <v>183</v>
      </c>
      <c r="D707" t="s">
        <v>346</v>
      </c>
      <c r="E707">
        <v>82454</v>
      </c>
      <c r="F707" t="s">
        <v>347</v>
      </c>
      <c r="G707">
        <v>9713</v>
      </c>
      <c r="H707">
        <v>801</v>
      </c>
      <c r="I707" t="s">
        <v>348</v>
      </c>
      <c r="J707" t="s">
        <v>73</v>
      </c>
      <c r="K707" t="s">
        <v>44</v>
      </c>
      <c r="L707" t="s">
        <v>1730</v>
      </c>
      <c r="M707" t="s">
        <v>1731</v>
      </c>
      <c r="N707" t="s">
        <v>1732</v>
      </c>
      <c r="O707" t="s">
        <v>1733</v>
      </c>
      <c r="Q707" t="s">
        <v>113</v>
      </c>
      <c r="R707" t="s">
        <v>38</v>
      </c>
      <c r="S707" s="1">
        <v>42966</v>
      </c>
      <c r="T707" s="1">
        <v>43085</v>
      </c>
      <c r="U707" t="s">
        <v>1734</v>
      </c>
      <c r="V707" t="s">
        <v>346</v>
      </c>
      <c r="W707">
        <v>0</v>
      </c>
      <c r="X707">
        <v>19</v>
      </c>
      <c r="Y707">
        <v>35</v>
      </c>
      <c r="Z707">
        <v>54.285699999999999</v>
      </c>
      <c r="AD707">
        <v>0</v>
      </c>
      <c r="AE707">
        <v>54.285699999999999</v>
      </c>
      <c r="AF707">
        <v>0</v>
      </c>
      <c r="AG707">
        <v>0</v>
      </c>
      <c r="AH707">
        <v>0</v>
      </c>
      <c r="AI707">
        <v>0</v>
      </c>
      <c r="AJ707">
        <v>0.1646</v>
      </c>
      <c r="AK707" t="s">
        <v>1735</v>
      </c>
      <c r="AL707" t="s">
        <v>1733</v>
      </c>
      <c r="AN707">
        <v>72</v>
      </c>
      <c r="AO707">
        <f>Source1718[[#This Row],[TotalFTES]]*525/Source1718[[#This Row],[TotalScheduledHours]]</f>
        <v>0</v>
      </c>
    </row>
    <row r="708" spans="1:41" x14ac:dyDescent="0.25">
      <c r="A708" t="s">
        <v>1769</v>
      </c>
      <c r="B708" t="s">
        <v>32</v>
      </c>
      <c r="C708" t="s">
        <v>183</v>
      </c>
      <c r="D708" t="s">
        <v>346</v>
      </c>
      <c r="E708">
        <v>82747</v>
      </c>
      <c r="F708" t="s">
        <v>347</v>
      </c>
      <c r="G708">
        <v>9714</v>
      </c>
      <c r="H708">
        <v>801</v>
      </c>
      <c r="I708" t="s">
        <v>349</v>
      </c>
      <c r="J708" t="s">
        <v>76</v>
      </c>
      <c r="K708" t="s">
        <v>44</v>
      </c>
      <c r="L708" t="s">
        <v>654</v>
      </c>
      <c r="M708" t="s">
        <v>651</v>
      </c>
      <c r="N708" t="s">
        <v>652</v>
      </c>
      <c r="O708" t="s">
        <v>653</v>
      </c>
      <c r="Q708" t="s">
        <v>113</v>
      </c>
      <c r="R708" t="s">
        <v>38</v>
      </c>
      <c r="S708" s="1">
        <v>42969</v>
      </c>
      <c r="T708" s="1">
        <v>43091</v>
      </c>
      <c r="U708" t="s">
        <v>1395</v>
      </c>
      <c r="V708" t="s">
        <v>346</v>
      </c>
      <c r="W708">
        <v>0</v>
      </c>
      <c r="X708">
        <v>33</v>
      </c>
      <c r="Y708">
        <v>0</v>
      </c>
      <c r="Z708">
        <v>0</v>
      </c>
      <c r="AD708">
        <v>0</v>
      </c>
      <c r="AE708">
        <v>0</v>
      </c>
      <c r="AF708">
        <v>0</v>
      </c>
      <c r="AG708">
        <v>0</v>
      </c>
      <c r="AH708">
        <v>0</v>
      </c>
      <c r="AI708">
        <v>0</v>
      </c>
      <c r="AJ708">
        <v>0.24</v>
      </c>
      <c r="AK708" t="s">
        <v>1736</v>
      </c>
      <c r="AL708" t="s">
        <v>1737</v>
      </c>
      <c r="AN708">
        <v>210</v>
      </c>
      <c r="AO708">
        <f>Source1718[[#This Row],[TotalFTES]]*525/Source1718[[#This Row],[TotalScheduledHours]]</f>
        <v>0</v>
      </c>
    </row>
    <row r="709" spans="1:41" x14ac:dyDescent="0.25">
      <c r="A709" t="s">
        <v>1769</v>
      </c>
      <c r="B709" t="s">
        <v>32</v>
      </c>
      <c r="C709" t="s">
        <v>183</v>
      </c>
      <c r="D709" t="s">
        <v>346</v>
      </c>
      <c r="E709">
        <v>83214</v>
      </c>
      <c r="F709" t="s">
        <v>347</v>
      </c>
      <c r="G709">
        <v>9714</v>
      </c>
      <c r="H709">
        <v>802</v>
      </c>
      <c r="I709" t="s">
        <v>349</v>
      </c>
      <c r="J709" t="s">
        <v>76</v>
      </c>
      <c r="K709" t="s">
        <v>44</v>
      </c>
      <c r="L709" t="s">
        <v>1389</v>
      </c>
      <c r="M709">
        <v>1710</v>
      </c>
      <c r="N709">
        <v>2000</v>
      </c>
      <c r="O709" t="s">
        <v>36</v>
      </c>
      <c r="Q709" t="s">
        <v>113</v>
      </c>
      <c r="R709">
        <v>1</v>
      </c>
      <c r="S709" s="1">
        <v>42966</v>
      </c>
      <c r="T709" s="1">
        <v>43091</v>
      </c>
      <c r="U709" t="s">
        <v>1390</v>
      </c>
      <c r="V709" t="s">
        <v>346</v>
      </c>
      <c r="W709">
        <v>0</v>
      </c>
      <c r="X709">
        <v>36</v>
      </c>
      <c r="Y709">
        <v>0</v>
      </c>
      <c r="Z709">
        <v>0</v>
      </c>
      <c r="AD709">
        <v>0</v>
      </c>
      <c r="AE709">
        <v>0</v>
      </c>
      <c r="AF709">
        <v>0</v>
      </c>
      <c r="AG709">
        <v>0</v>
      </c>
      <c r="AH709">
        <v>0</v>
      </c>
      <c r="AI709">
        <v>0</v>
      </c>
      <c r="AJ709">
        <v>0.24</v>
      </c>
      <c r="AK709" t="s">
        <v>1219</v>
      </c>
      <c r="AL709" t="s">
        <v>36</v>
      </c>
      <c r="AN709">
        <v>99</v>
      </c>
      <c r="AO709">
        <f>Source1718[[#This Row],[TotalFTES]]*525/Source1718[[#This Row],[TotalScheduledHours]]</f>
        <v>0</v>
      </c>
    </row>
    <row r="710" spans="1:41" x14ac:dyDescent="0.25">
      <c r="A710" t="s">
        <v>1769</v>
      </c>
      <c r="B710" t="s">
        <v>32</v>
      </c>
      <c r="C710" t="s">
        <v>183</v>
      </c>
      <c r="D710" t="s">
        <v>346</v>
      </c>
      <c r="E710">
        <v>83216</v>
      </c>
      <c r="F710" t="s">
        <v>347</v>
      </c>
      <c r="G710">
        <v>9714</v>
      </c>
      <c r="H710">
        <v>804</v>
      </c>
      <c r="I710" t="s">
        <v>349</v>
      </c>
      <c r="J710" t="s">
        <v>76</v>
      </c>
      <c r="K710" t="s">
        <v>44</v>
      </c>
      <c r="L710" t="s">
        <v>72</v>
      </c>
      <c r="M710">
        <v>1710</v>
      </c>
      <c r="N710">
        <v>2000</v>
      </c>
      <c r="O710" t="s">
        <v>36</v>
      </c>
      <c r="Q710" t="s">
        <v>113</v>
      </c>
      <c r="R710">
        <v>1</v>
      </c>
      <c r="S710" s="1">
        <v>42966</v>
      </c>
      <c r="T710" s="1">
        <v>43091</v>
      </c>
      <c r="U710" t="s">
        <v>1738</v>
      </c>
      <c r="V710" t="s">
        <v>346</v>
      </c>
      <c r="W710">
        <v>0</v>
      </c>
      <c r="X710">
        <v>28</v>
      </c>
      <c r="Y710">
        <v>0</v>
      </c>
      <c r="Z710">
        <v>0</v>
      </c>
      <c r="AD710">
        <v>0</v>
      </c>
      <c r="AE710">
        <v>0</v>
      </c>
      <c r="AF710">
        <v>0</v>
      </c>
      <c r="AG710">
        <v>0</v>
      </c>
      <c r="AH710">
        <v>0</v>
      </c>
      <c r="AI710">
        <v>0</v>
      </c>
      <c r="AJ710">
        <v>0.24</v>
      </c>
      <c r="AK710" t="s">
        <v>1219</v>
      </c>
      <c r="AL710" t="s">
        <v>36</v>
      </c>
      <c r="AN710">
        <v>102</v>
      </c>
      <c r="AO710">
        <f>Source1718[[#This Row],[TotalFTES]]*525/Source1718[[#This Row],[TotalScheduledHours]]</f>
        <v>0</v>
      </c>
    </row>
    <row r="711" spans="1:41" x14ac:dyDescent="0.25">
      <c r="A711" t="s">
        <v>1769</v>
      </c>
      <c r="B711" t="s">
        <v>32</v>
      </c>
      <c r="C711" t="s">
        <v>183</v>
      </c>
      <c r="D711" t="s">
        <v>346</v>
      </c>
      <c r="E711">
        <v>82457</v>
      </c>
      <c r="F711" t="s">
        <v>347</v>
      </c>
      <c r="G711">
        <v>9714</v>
      </c>
      <c r="H711">
        <v>805</v>
      </c>
      <c r="I711" t="s">
        <v>349</v>
      </c>
      <c r="J711" t="s">
        <v>76</v>
      </c>
      <c r="K711" t="s">
        <v>44</v>
      </c>
      <c r="L711" t="s">
        <v>1389</v>
      </c>
      <c r="M711">
        <v>1710</v>
      </c>
      <c r="N711">
        <v>2000</v>
      </c>
      <c r="O711" t="s">
        <v>350</v>
      </c>
      <c r="Q711" t="s">
        <v>113</v>
      </c>
      <c r="R711" t="s">
        <v>38</v>
      </c>
      <c r="S711" s="1">
        <v>42968</v>
      </c>
      <c r="T711" s="1">
        <v>43090</v>
      </c>
      <c r="U711" t="s">
        <v>1391</v>
      </c>
      <c r="V711" t="s">
        <v>346</v>
      </c>
      <c r="W711">
        <v>0</v>
      </c>
      <c r="X711">
        <v>42</v>
      </c>
      <c r="Y711">
        <v>0</v>
      </c>
      <c r="Z711">
        <v>0</v>
      </c>
      <c r="AD711">
        <v>0</v>
      </c>
      <c r="AE711">
        <v>0</v>
      </c>
      <c r="AF711">
        <v>0</v>
      </c>
      <c r="AG711">
        <v>0</v>
      </c>
      <c r="AH711">
        <v>0</v>
      </c>
      <c r="AI711">
        <v>0</v>
      </c>
      <c r="AJ711">
        <v>0.24</v>
      </c>
      <c r="AK711" t="s">
        <v>1219</v>
      </c>
      <c r="AL711" t="s">
        <v>1387</v>
      </c>
      <c r="AN711">
        <v>90</v>
      </c>
      <c r="AO711">
        <f>Source1718[[#This Row],[TotalFTES]]*525/Source1718[[#This Row],[TotalScheduledHours]]</f>
        <v>0</v>
      </c>
    </row>
    <row r="712" spans="1:41" x14ac:dyDescent="0.25">
      <c r="A712" t="s">
        <v>1769</v>
      </c>
      <c r="B712" t="s">
        <v>32</v>
      </c>
      <c r="C712" t="s">
        <v>183</v>
      </c>
      <c r="D712" t="s">
        <v>346</v>
      </c>
      <c r="E712">
        <v>82748</v>
      </c>
      <c r="F712" t="s">
        <v>347</v>
      </c>
      <c r="G712">
        <v>9714</v>
      </c>
      <c r="H712">
        <v>806</v>
      </c>
      <c r="I712" t="s">
        <v>349</v>
      </c>
      <c r="J712" t="s">
        <v>76</v>
      </c>
      <c r="K712" t="s">
        <v>44</v>
      </c>
      <c r="L712" t="s">
        <v>744</v>
      </c>
      <c r="M712" t="s">
        <v>651</v>
      </c>
      <c r="N712" t="s">
        <v>652</v>
      </c>
      <c r="O712" t="s">
        <v>653</v>
      </c>
      <c r="Q712" t="s">
        <v>113</v>
      </c>
      <c r="R712" t="s">
        <v>38</v>
      </c>
      <c r="S712" s="1">
        <v>42968</v>
      </c>
      <c r="T712" s="1">
        <v>43090</v>
      </c>
      <c r="U712" t="s">
        <v>745</v>
      </c>
      <c r="V712" t="s">
        <v>346</v>
      </c>
      <c r="W712">
        <v>0</v>
      </c>
      <c r="X712">
        <v>20</v>
      </c>
      <c r="Y712">
        <v>0</v>
      </c>
      <c r="Z712">
        <v>0</v>
      </c>
      <c r="AD712">
        <v>0</v>
      </c>
      <c r="AE712">
        <v>0</v>
      </c>
      <c r="AF712">
        <v>0</v>
      </c>
      <c r="AG712">
        <v>0</v>
      </c>
      <c r="AH712">
        <v>0</v>
      </c>
      <c r="AI712">
        <v>0</v>
      </c>
      <c r="AJ712">
        <v>0.24</v>
      </c>
      <c r="AK712" t="s">
        <v>1736</v>
      </c>
      <c r="AL712" t="s">
        <v>1737</v>
      </c>
      <c r="AN712">
        <v>204</v>
      </c>
      <c r="AO712">
        <f>Source1718[[#This Row],[TotalFTES]]*525/Source1718[[#This Row],[TotalScheduledHours]]</f>
        <v>0</v>
      </c>
    </row>
    <row r="713" spans="1:41" x14ac:dyDescent="0.25">
      <c r="A713" t="s">
        <v>1769</v>
      </c>
      <c r="B713" t="s">
        <v>32</v>
      </c>
      <c r="C713" t="s">
        <v>183</v>
      </c>
      <c r="D713" t="s">
        <v>184</v>
      </c>
      <c r="E713">
        <v>82920</v>
      </c>
      <c r="F713" t="s">
        <v>656</v>
      </c>
      <c r="G713">
        <v>9513</v>
      </c>
      <c r="H713">
        <v>801</v>
      </c>
      <c r="I713" t="s">
        <v>352</v>
      </c>
      <c r="J713" t="s">
        <v>76</v>
      </c>
      <c r="K713" t="s">
        <v>44</v>
      </c>
      <c r="L713" t="s">
        <v>72</v>
      </c>
      <c r="M713">
        <v>1830</v>
      </c>
      <c r="N713">
        <v>2120</v>
      </c>
      <c r="O713" t="s">
        <v>112</v>
      </c>
      <c r="P713">
        <v>114</v>
      </c>
      <c r="Q713" t="s">
        <v>113</v>
      </c>
      <c r="R713">
        <v>1</v>
      </c>
      <c r="S713" s="1">
        <v>42966</v>
      </c>
      <c r="T713" s="1">
        <v>43091</v>
      </c>
      <c r="U713" t="s">
        <v>657</v>
      </c>
      <c r="V713" t="s">
        <v>39</v>
      </c>
      <c r="W713">
        <v>39</v>
      </c>
      <c r="X713">
        <v>38</v>
      </c>
      <c r="Y713">
        <v>25</v>
      </c>
      <c r="Z713">
        <v>152</v>
      </c>
      <c r="AD713">
        <v>0</v>
      </c>
      <c r="AE713">
        <v>152</v>
      </c>
      <c r="AF713">
        <v>0</v>
      </c>
      <c r="AG713">
        <v>10</v>
      </c>
      <c r="AH713">
        <v>3.3679999999999999</v>
      </c>
      <c r="AI713">
        <v>3.3679999999999999</v>
      </c>
      <c r="AJ713">
        <v>0.24</v>
      </c>
      <c r="AK713" t="s">
        <v>1396</v>
      </c>
      <c r="AL713" t="s">
        <v>1397</v>
      </c>
      <c r="AN713">
        <v>102</v>
      </c>
      <c r="AO713">
        <f>Source1718[[#This Row],[TotalFTES]]*525/Source1718[[#This Row],[TotalScheduledHours]]</f>
        <v>17.335294117647059</v>
      </c>
    </row>
    <row r="714" spans="1:41" x14ac:dyDescent="0.25">
      <c r="A714" t="s">
        <v>1769</v>
      </c>
      <c r="B714" t="s">
        <v>32</v>
      </c>
      <c r="C714" t="s">
        <v>183</v>
      </c>
      <c r="D714" t="s">
        <v>662</v>
      </c>
      <c r="E714">
        <v>83234</v>
      </c>
      <c r="F714" t="s">
        <v>185</v>
      </c>
      <c r="G714">
        <v>1007</v>
      </c>
      <c r="H714">
        <v>801</v>
      </c>
      <c r="I714" t="s">
        <v>351</v>
      </c>
      <c r="J714" t="s">
        <v>35</v>
      </c>
      <c r="K714" t="s">
        <v>44</v>
      </c>
      <c r="L714" t="s">
        <v>1739</v>
      </c>
      <c r="M714" t="s">
        <v>1050</v>
      </c>
      <c r="N714" t="s">
        <v>528</v>
      </c>
      <c r="O714" t="s">
        <v>661</v>
      </c>
      <c r="P714" t="s">
        <v>1740</v>
      </c>
      <c r="Q714" t="s">
        <v>113</v>
      </c>
      <c r="R714" t="s">
        <v>38</v>
      </c>
      <c r="S714" s="1">
        <v>43025</v>
      </c>
      <c r="T714" s="1">
        <v>43089</v>
      </c>
      <c r="U714" t="s">
        <v>1741</v>
      </c>
      <c r="V714" t="s">
        <v>39</v>
      </c>
      <c r="W714">
        <v>24</v>
      </c>
      <c r="X714">
        <v>24</v>
      </c>
      <c r="Y714">
        <v>25</v>
      </c>
      <c r="Z714">
        <v>96</v>
      </c>
      <c r="AD714">
        <v>0</v>
      </c>
      <c r="AE714">
        <v>96</v>
      </c>
      <c r="AF714">
        <v>0</v>
      </c>
      <c r="AG714">
        <v>0</v>
      </c>
      <c r="AH714">
        <v>3.407</v>
      </c>
      <c r="AI714">
        <v>3.407</v>
      </c>
      <c r="AJ714">
        <v>0.24</v>
      </c>
      <c r="AK714" t="s">
        <v>1742</v>
      </c>
      <c r="AL714" t="s">
        <v>1743</v>
      </c>
      <c r="AN714">
        <v>201.6</v>
      </c>
      <c r="AO714">
        <f>Source1718[[#This Row],[TotalFTES]]*525/Source1718[[#This Row],[TotalScheduledHours]]</f>
        <v>8.8723958333333339</v>
      </c>
    </row>
    <row r="715" spans="1:41" x14ac:dyDescent="0.25">
      <c r="A715" t="s">
        <v>1769</v>
      </c>
      <c r="B715" t="s">
        <v>32</v>
      </c>
      <c r="C715" t="s">
        <v>183</v>
      </c>
      <c r="D715" t="s">
        <v>662</v>
      </c>
      <c r="E715">
        <v>82159</v>
      </c>
      <c r="F715" t="s">
        <v>186</v>
      </c>
      <c r="G715">
        <v>9550</v>
      </c>
      <c r="H715">
        <v>801</v>
      </c>
      <c r="I715" t="s">
        <v>187</v>
      </c>
      <c r="J715" t="s">
        <v>76</v>
      </c>
      <c r="K715" t="s">
        <v>44</v>
      </c>
      <c r="L715" t="s">
        <v>72</v>
      </c>
      <c r="M715">
        <v>1830</v>
      </c>
      <c r="N715">
        <v>2120</v>
      </c>
      <c r="O715" t="s">
        <v>112</v>
      </c>
      <c r="P715">
        <v>252</v>
      </c>
      <c r="Q715" t="s">
        <v>113</v>
      </c>
      <c r="R715">
        <v>1</v>
      </c>
      <c r="S715" s="1">
        <v>42966</v>
      </c>
      <c r="T715" s="1">
        <v>43091</v>
      </c>
      <c r="U715" t="s">
        <v>1399</v>
      </c>
      <c r="V715" t="s">
        <v>39</v>
      </c>
      <c r="W715">
        <v>47</v>
      </c>
      <c r="X715">
        <v>20</v>
      </c>
      <c r="Y715">
        <v>30</v>
      </c>
      <c r="Z715">
        <v>66.666700000000006</v>
      </c>
      <c r="AD715">
        <v>0</v>
      </c>
      <c r="AE715">
        <v>66.666700000000006</v>
      </c>
      <c r="AF715">
        <v>0</v>
      </c>
      <c r="AG715">
        <v>0</v>
      </c>
      <c r="AH715">
        <v>3.9140000000000001</v>
      </c>
      <c r="AI715">
        <v>3.9140000000000001</v>
      </c>
      <c r="AJ715">
        <v>0.24</v>
      </c>
      <c r="AK715" t="s">
        <v>1396</v>
      </c>
      <c r="AL715" t="s">
        <v>1744</v>
      </c>
      <c r="AN715">
        <v>102</v>
      </c>
      <c r="AO715">
        <f>Source1718[[#This Row],[TotalFTES]]*525/Source1718[[#This Row],[TotalScheduledHours]]</f>
        <v>20.145588235294117</v>
      </c>
    </row>
    <row r="716" spans="1:41" x14ac:dyDescent="0.25">
      <c r="A716" t="s">
        <v>1769</v>
      </c>
      <c r="B716" t="s">
        <v>32</v>
      </c>
      <c r="C716" t="s">
        <v>183</v>
      </c>
      <c r="D716" t="s">
        <v>662</v>
      </c>
      <c r="E716">
        <v>82160</v>
      </c>
      <c r="F716" t="s">
        <v>186</v>
      </c>
      <c r="G716">
        <v>9550</v>
      </c>
      <c r="H716">
        <v>802</v>
      </c>
      <c r="I716" t="s">
        <v>187</v>
      </c>
      <c r="J716" t="s">
        <v>76</v>
      </c>
      <c r="K716" t="s">
        <v>44</v>
      </c>
      <c r="L716" t="s">
        <v>189</v>
      </c>
      <c r="M716">
        <v>1830</v>
      </c>
      <c r="N716">
        <v>2120</v>
      </c>
      <c r="O716" t="s">
        <v>112</v>
      </c>
      <c r="P716" t="s">
        <v>129</v>
      </c>
      <c r="Q716" t="s">
        <v>113</v>
      </c>
      <c r="R716">
        <v>1</v>
      </c>
      <c r="S716" s="1">
        <v>42966</v>
      </c>
      <c r="T716" s="1">
        <v>43091</v>
      </c>
      <c r="U716" t="s">
        <v>669</v>
      </c>
      <c r="V716" t="s">
        <v>39</v>
      </c>
      <c r="W716">
        <v>44</v>
      </c>
      <c r="X716">
        <v>40</v>
      </c>
      <c r="Y716">
        <v>30</v>
      </c>
      <c r="Z716">
        <v>133.33330000000001</v>
      </c>
      <c r="AD716">
        <v>0</v>
      </c>
      <c r="AE716">
        <v>133.33330000000001</v>
      </c>
      <c r="AF716">
        <v>0</v>
      </c>
      <c r="AG716">
        <v>0</v>
      </c>
      <c r="AH716">
        <v>4.6859999999999999</v>
      </c>
      <c r="AI716">
        <v>4.6859999999999999</v>
      </c>
      <c r="AJ716">
        <v>0.24</v>
      </c>
      <c r="AK716" t="s">
        <v>1396</v>
      </c>
      <c r="AL716" t="s">
        <v>1223</v>
      </c>
      <c r="AN716">
        <v>105</v>
      </c>
      <c r="AO716">
        <f>Source1718[[#This Row],[TotalFTES]]*525/Source1718[[#This Row],[TotalScheduledHours]]</f>
        <v>23.43</v>
      </c>
    </row>
    <row r="717" spans="1:41" x14ac:dyDescent="0.25">
      <c r="A717" t="s">
        <v>1769</v>
      </c>
      <c r="B717" t="s">
        <v>32</v>
      </c>
      <c r="C717" t="s">
        <v>183</v>
      </c>
      <c r="D717" t="s">
        <v>662</v>
      </c>
      <c r="E717">
        <v>80134</v>
      </c>
      <c r="F717" t="s">
        <v>186</v>
      </c>
      <c r="G717">
        <v>9550</v>
      </c>
      <c r="H717">
        <v>803</v>
      </c>
      <c r="I717" t="s">
        <v>187</v>
      </c>
      <c r="J717" t="s">
        <v>76</v>
      </c>
      <c r="K717" t="s">
        <v>44</v>
      </c>
      <c r="L717" t="s">
        <v>72</v>
      </c>
      <c r="M717">
        <v>1830</v>
      </c>
      <c r="N717">
        <v>2120</v>
      </c>
      <c r="O717" t="s">
        <v>112</v>
      </c>
      <c r="P717" t="s">
        <v>129</v>
      </c>
      <c r="Q717" t="s">
        <v>113</v>
      </c>
      <c r="R717">
        <v>1</v>
      </c>
      <c r="S717" s="1">
        <v>42966</v>
      </c>
      <c r="T717" s="1">
        <v>43091</v>
      </c>
      <c r="U717" t="s">
        <v>669</v>
      </c>
      <c r="V717" t="s">
        <v>39</v>
      </c>
      <c r="W717">
        <v>42</v>
      </c>
      <c r="X717">
        <v>41</v>
      </c>
      <c r="Y717">
        <v>30</v>
      </c>
      <c r="Z717">
        <v>136.66669999999999</v>
      </c>
      <c r="AD717">
        <v>0</v>
      </c>
      <c r="AE717">
        <v>136.66669999999999</v>
      </c>
      <c r="AF717">
        <v>0</v>
      </c>
      <c r="AG717">
        <v>0</v>
      </c>
      <c r="AH717">
        <v>3.9140000000000001</v>
      </c>
      <c r="AI717">
        <v>3.9140000000000001</v>
      </c>
      <c r="AJ717">
        <v>0.24</v>
      </c>
      <c r="AK717" t="s">
        <v>1396</v>
      </c>
      <c r="AL717" t="s">
        <v>1223</v>
      </c>
      <c r="AN717">
        <v>102</v>
      </c>
      <c r="AO717">
        <f>Source1718[[#This Row],[TotalFTES]]*525/Source1718[[#This Row],[TotalScheduledHours]]</f>
        <v>20.145588235294117</v>
      </c>
    </row>
    <row r="718" spans="1:41" x14ac:dyDescent="0.25">
      <c r="A718" t="s">
        <v>1769</v>
      </c>
      <c r="B718" t="s">
        <v>32</v>
      </c>
      <c r="C718" t="s">
        <v>183</v>
      </c>
      <c r="D718" t="s">
        <v>662</v>
      </c>
      <c r="E718">
        <v>81363</v>
      </c>
      <c r="F718" t="s">
        <v>186</v>
      </c>
      <c r="G718">
        <v>9550</v>
      </c>
      <c r="H718">
        <v>804</v>
      </c>
      <c r="I718" t="s">
        <v>187</v>
      </c>
      <c r="J718" t="s">
        <v>73</v>
      </c>
      <c r="K718" t="s">
        <v>44</v>
      </c>
      <c r="L718" t="s">
        <v>658</v>
      </c>
      <c r="M718" t="s">
        <v>659</v>
      </c>
      <c r="N718" t="s">
        <v>660</v>
      </c>
      <c r="O718" t="s">
        <v>661</v>
      </c>
      <c r="P718" t="s">
        <v>665</v>
      </c>
      <c r="Q718" t="s">
        <v>113</v>
      </c>
      <c r="R718">
        <v>1</v>
      </c>
      <c r="S718" s="1">
        <v>42966</v>
      </c>
      <c r="T718" s="1">
        <v>43091</v>
      </c>
      <c r="U718" t="s">
        <v>1400</v>
      </c>
      <c r="V718" t="s">
        <v>39</v>
      </c>
      <c r="W718">
        <v>49</v>
      </c>
      <c r="X718">
        <v>48</v>
      </c>
      <c r="Y718">
        <v>35</v>
      </c>
      <c r="Z718">
        <v>137.1429</v>
      </c>
      <c r="AD718">
        <v>0</v>
      </c>
      <c r="AE718">
        <v>137.1429</v>
      </c>
      <c r="AF718">
        <v>0</v>
      </c>
      <c r="AG718">
        <v>0</v>
      </c>
      <c r="AH718">
        <v>5.0629999999999997</v>
      </c>
      <c r="AI718">
        <v>5.0629999999999997</v>
      </c>
      <c r="AJ718">
        <v>0.18959999999999999</v>
      </c>
      <c r="AK718" t="s">
        <v>1401</v>
      </c>
      <c r="AL718" t="s">
        <v>1745</v>
      </c>
      <c r="AN718">
        <v>96</v>
      </c>
      <c r="AO718">
        <f>Source1718[[#This Row],[TotalFTES]]*525/Source1718[[#This Row],[TotalScheduledHours]]</f>
        <v>27.688281249999999</v>
      </c>
    </row>
    <row r="719" spans="1:41" x14ac:dyDescent="0.25">
      <c r="A719" t="s">
        <v>1769</v>
      </c>
      <c r="B719" t="s">
        <v>32</v>
      </c>
      <c r="C719" t="s">
        <v>183</v>
      </c>
      <c r="D719" t="s">
        <v>662</v>
      </c>
      <c r="E719">
        <v>80131</v>
      </c>
      <c r="F719" t="s">
        <v>186</v>
      </c>
      <c r="G719">
        <v>9550</v>
      </c>
      <c r="H719">
        <v>805</v>
      </c>
      <c r="I719" t="s">
        <v>187</v>
      </c>
      <c r="J719" t="s">
        <v>73</v>
      </c>
      <c r="K719" t="s">
        <v>44</v>
      </c>
      <c r="L719" t="s">
        <v>658</v>
      </c>
      <c r="M719" t="s">
        <v>659</v>
      </c>
      <c r="N719" t="s">
        <v>660</v>
      </c>
      <c r="O719" t="s">
        <v>661</v>
      </c>
      <c r="P719" t="s">
        <v>667</v>
      </c>
      <c r="Q719" t="s">
        <v>113</v>
      </c>
      <c r="R719">
        <v>1</v>
      </c>
      <c r="S719" s="1">
        <v>42966</v>
      </c>
      <c r="T719" s="1">
        <v>43091</v>
      </c>
      <c r="U719" t="s">
        <v>668</v>
      </c>
      <c r="V719" t="s">
        <v>39</v>
      </c>
      <c r="W719">
        <v>49</v>
      </c>
      <c r="X719">
        <v>24</v>
      </c>
      <c r="Y719">
        <v>35</v>
      </c>
      <c r="Z719">
        <v>68.571399999999997</v>
      </c>
      <c r="AD719">
        <v>0</v>
      </c>
      <c r="AE719">
        <v>68.571399999999997</v>
      </c>
      <c r="AF719">
        <v>0</v>
      </c>
      <c r="AG719">
        <v>0</v>
      </c>
      <c r="AH719">
        <v>4.7089999999999996</v>
      </c>
      <c r="AI719">
        <v>4.7089999999999996</v>
      </c>
      <c r="AJ719">
        <v>0.24</v>
      </c>
      <c r="AK719" t="s">
        <v>1401</v>
      </c>
      <c r="AL719" t="s">
        <v>1746</v>
      </c>
      <c r="AN719">
        <v>96</v>
      </c>
      <c r="AO719">
        <f>Source1718[[#This Row],[TotalFTES]]*525/Source1718[[#This Row],[TotalScheduledHours]]</f>
        <v>25.752343749999998</v>
      </c>
    </row>
    <row r="720" spans="1:41" x14ac:dyDescent="0.25">
      <c r="A720" t="s">
        <v>1769</v>
      </c>
      <c r="B720" t="s">
        <v>32</v>
      </c>
      <c r="C720" t="s">
        <v>183</v>
      </c>
      <c r="D720" t="s">
        <v>662</v>
      </c>
      <c r="E720">
        <v>80132</v>
      </c>
      <c r="F720" t="s">
        <v>186</v>
      </c>
      <c r="G720">
        <v>9550</v>
      </c>
      <c r="H720">
        <v>806</v>
      </c>
      <c r="I720" t="s">
        <v>187</v>
      </c>
      <c r="J720" t="s">
        <v>73</v>
      </c>
      <c r="K720" t="s">
        <v>44</v>
      </c>
      <c r="L720" t="s">
        <v>658</v>
      </c>
      <c r="M720" t="s">
        <v>659</v>
      </c>
      <c r="N720" t="s">
        <v>660</v>
      </c>
      <c r="O720" t="s">
        <v>661</v>
      </c>
      <c r="P720" t="s">
        <v>663</v>
      </c>
      <c r="Q720" t="s">
        <v>113</v>
      </c>
      <c r="R720">
        <v>1</v>
      </c>
      <c r="S720" s="1">
        <v>42966</v>
      </c>
      <c r="T720" s="1">
        <v>43091</v>
      </c>
      <c r="U720" t="s">
        <v>664</v>
      </c>
      <c r="V720" t="s">
        <v>39</v>
      </c>
      <c r="W720">
        <v>52</v>
      </c>
      <c r="X720">
        <v>23</v>
      </c>
      <c r="Y720">
        <v>35</v>
      </c>
      <c r="Z720">
        <v>65.714299999999994</v>
      </c>
      <c r="AD720">
        <v>0</v>
      </c>
      <c r="AE720">
        <v>65.714299999999994</v>
      </c>
      <c r="AF720">
        <v>0</v>
      </c>
      <c r="AG720">
        <v>0</v>
      </c>
      <c r="AH720">
        <v>4.0229999999999997</v>
      </c>
      <c r="AI720">
        <v>4.0229999999999997</v>
      </c>
      <c r="AJ720">
        <v>0.24</v>
      </c>
      <c r="AK720" t="s">
        <v>1401</v>
      </c>
      <c r="AL720" t="s">
        <v>1747</v>
      </c>
      <c r="AN720">
        <v>96</v>
      </c>
      <c r="AO720">
        <f>Source1718[[#This Row],[TotalFTES]]*525/Source1718[[#This Row],[TotalScheduledHours]]</f>
        <v>22.000781249999999</v>
      </c>
    </row>
    <row r="721" spans="1:41" x14ac:dyDescent="0.25">
      <c r="A721" t="s">
        <v>1769</v>
      </c>
      <c r="B721" t="s">
        <v>32</v>
      </c>
      <c r="C721" t="s">
        <v>183</v>
      </c>
      <c r="D721" t="s">
        <v>662</v>
      </c>
      <c r="E721">
        <v>80366</v>
      </c>
      <c r="F721" t="s">
        <v>186</v>
      </c>
      <c r="G721">
        <v>9550</v>
      </c>
      <c r="H721">
        <v>807</v>
      </c>
      <c r="I721" t="s">
        <v>187</v>
      </c>
      <c r="J721" t="s">
        <v>73</v>
      </c>
      <c r="K721" t="s">
        <v>44</v>
      </c>
      <c r="L721" t="s">
        <v>658</v>
      </c>
      <c r="M721" t="s">
        <v>659</v>
      </c>
      <c r="N721" t="s">
        <v>660</v>
      </c>
      <c r="O721" t="s">
        <v>661</v>
      </c>
      <c r="P721" t="s">
        <v>746</v>
      </c>
      <c r="Q721" t="s">
        <v>113</v>
      </c>
      <c r="R721">
        <v>1</v>
      </c>
      <c r="S721" s="1">
        <v>42966</v>
      </c>
      <c r="T721" s="1">
        <v>43091</v>
      </c>
      <c r="U721" t="s">
        <v>666</v>
      </c>
      <c r="V721" t="s">
        <v>39</v>
      </c>
      <c r="W721">
        <v>46</v>
      </c>
      <c r="X721">
        <v>27</v>
      </c>
      <c r="Y721">
        <v>60</v>
      </c>
      <c r="Z721">
        <v>45</v>
      </c>
      <c r="AD721">
        <v>0</v>
      </c>
      <c r="AE721">
        <v>45</v>
      </c>
      <c r="AF721">
        <v>0</v>
      </c>
      <c r="AG721">
        <v>0</v>
      </c>
      <c r="AH721">
        <v>4.9710000000000001</v>
      </c>
      <c r="AI721">
        <v>4.9710000000000001</v>
      </c>
      <c r="AJ721">
        <v>0.24</v>
      </c>
      <c r="AK721" t="s">
        <v>1401</v>
      </c>
      <c r="AL721" t="s">
        <v>1748</v>
      </c>
      <c r="AN721">
        <v>96</v>
      </c>
      <c r="AO721">
        <f>Source1718[[#This Row],[TotalFTES]]*525/Source1718[[#This Row],[TotalScheduledHours]]</f>
        <v>27.185156250000002</v>
      </c>
    </row>
    <row r="722" spans="1:41" x14ac:dyDescent="0.25">
      <c r="A722" t="s">
        <v>1769</v>
      </c>
      <c r="B722" t="s">
        <v>32</v>
      </c>
      <c r="C722" t="s">
        <v>151</v>
      </c>
      <c r="D722" t="s">
        <v>152</v>
      </c>
      <c r="E722">
        <v>81918</v>
      </c>
      <c r="F722" t="s">
        <v>153</v>
      </c>
      <c r="G722">
        <v>4014</v>
      </c>
      <c r="H722">
        <v>202</v>
      </c>
      <c r="I722" t="s">
        <v>154</v>
      </c>
      <c r="J722" t="s">
        <v>35</v>
      </c>
      <c r="K722" t="s">
        <v>44</v>
      </c>
      <c r="L722" t="s">
        <v>609</v>
      </c>
      <c r="M722" t="s">
        <v>692</v>
      </c>
      <c r="N722" t="s">
        <v>1416</v>
      </c>
      <c r="O722" t="s">
        <v>670</v>
      </c>
      <c r="Q722" t="s">
        <v>47</v>
      </c>
      <c r="R722">
        <v>1</v>
      </c>
      <c r="S722" s="1">
        <v>42966</v>
      </c>
      <c r="T722" s="1">
        <v>43091</v>
      </c>
      <c r="U722" t="s">
        <v>1749</v>
      </c>
      <c r="V722" t="s">
        <v>39</v>
      </c>
      <c r="W722">
        <v>93</v>
      </c>
      <c r="X722">
        <v>91</v>
      </c>
      <c r="Y722">
        <v>45</v>
      </c>
      <c r="Z722">
        <v>202.22219999999999</v>
      </c>
      <c r="AD722">
        <v>0</v>
      </c>
      <c r="AE722">
        <v>202.22219999999999</v>
      </c>
      <c r="AF722">
        <v>0</v>
      </c>
      <c r="AG722">
        <v>0</v>
      </c>
      <c r="AH722">
        <v>2.6150000000000002</v>
      </c>
      <c r="AI722">
        <v>2.6150000000000002</v>
      </c>
      <c r="AJ722">
        <v>0.24</v>
      </c>
      <c r="AK722" t="s">
        <v>1418</v>
      </c>
      <c r="AL722" t="s">
        <v>1419</v>
      </c>
      <c r="AN722">
        <v>96</v>
      </c>
      <c r="AO722">
        <f>Source1718[[#This Row],[TotalFTES]]*525/Source1718[[#This Row],[TotalScheduledHours]]</f>
        <v>14.30078125</v>
      </c>
    </row>
    <row r="723" spans="1:41" x14ac:dyDescent="0.25">
      <c r="A723" t="s">
        <v>1769</v>
      </c>
      <c r="B723" t="s">
        <v>32</v>
      </c>
      <c r="C723" t="s">
        <v>151</v>
      </c>
      <c r="D723" t="s">
        <v>152</v>
      </c>
      <c r="E723">
        <v>80824</v>
      </c>
      <c r="F723" t="s">
        <v>153</v>
      </c>
      <c r="G723">
        <v>4014</v>
      </c>
      <c r="H723">
        <v>203</v>
      </c>
      <c r="I723" t="s">
        <v>154</v>
      </c>
      <c r="J723" t="s">
        <v>35</v>
      </c>
      <c r="K723" t="s">
        <v>44</v>
      </c>
      <c r="L723" t="s">
        <v>613</v>
      </c>
      <c r="M723" t="s">
        <v>1427</v>
      </c>
      <c r="N723" t="s">
        <v>1428</v>
      </c>
      <c r="O723" t="s">
        <v>674</v>
      </c>
      <c r="Q723" t="s">
        <v>47</v>
      </c>
      <c r="R723">
        <v>1</v>
      </c>
      <c r="S723" s="1">
        <v>42966</v>
      </c>
      <c r="T723" s="1">
        <v>43091</v>
      </c>
      <c r="U723" t="s">
        <v>675</v>
      </c>
      <c r="V723" t="s">
        <v>39</v>
      </c>
      <c r="W723">
        <v>17</v>
      </c>
      <c r="X723">
        <v>17</v>
      </c>
      <c r="Y723">
        <v>20</v>
      </c>
      <c r="Z723">
        <v>85</v>
      </c>
      <c r="AD723">
        <v>0</v>
      </c>
      <c r="AE723">
        <v>85</v>
      </c>
      <c r="AF723">
        <v>0</v>
      </c>
      <c r="AG723">
        <v>0</v>
      </c>
      <c r="AH723">
        <v>2.0950000000000002</v>
      </c>
      <c r="AI723">
        <v>2.0950000000000002</v>
      </c>
      <c r="AJ723">
        <v>0.2</v>
      </c>
      <c r="AK723" t="s">
        <v>1430</v>
      </c>
      <c r="AL723" t="s">
        <v>1431</v>
      </c>
      <c r="AN723">
        <v>90</v>
      </c>
      <c r="AO723">
        <f>Source1718[[#This Row],[TotalFTES]]*525/Source1718[[#This Row],[TotalScheduledHours]]</f>
        <v>12.220833333333333</v>
      </c>
    </row>
    <row r="724" spans="1:41" x14ac:dyDescent="0.25">
      <c r="A724" t="s">
        <v>1769</v>
      </c>
      <c r="B724" t="s">
        <v>32</v>
      </c>
      <c r="C724" t="s">
        <v>151</v>
      </c>
      <c r="D724" t="s">
        <v>152</v>
      </c>
      <c r="E724">
        <v>82100</v>
      </c>
      <c r="F724" t="s">
        <v>153</v>
      </c>
      <c r="G724">
        <v>4014</v>
      </c>
      <c r="H724">
        <v>204</v>
      </c>
      <c r="I724" t="s">
        <v>154</v>
      </c>
      <c r="J724" t="s">
        <v>35</v>
      </c>
      <c r="K724" t="s">
        <v>44</v>
      </c>
      <c r="L724" t="s">
        <v>613</v>
      </c>
      <c r="M724" t="s">
        <v>671</v>
      </c>
      <c r="N724" t="s">
        <v>672</v>
      </c>
      <c r="O724" t="s">
        <v>670</v>
      </c>
      <c r="Q724" t="s">
        <v>47</v>
      </c>
      <c r="R724">
        <v>1</v>
      </c>
      <c r="S724" s="1">
        <v>42966</v>
      </c>
      <c r="T724" s="1">
        <v>43091</v>
      </c>
      <c r="U724" t="s">
        <v>673</v>
      </c>
      <c r="V724" t="s">
        <v>39</v>
      </c>
      <c r="W724">
        <v>126</v>
      </c>
      <c r="X724">
        <v>124</v>
      </c>
      <c r="Y724">
        <v>80</v>
      </c>
      <c r="Z724">
        <v>155</v>
      </c>
      <c r="AD724">
        <v>0</v>
      </c>
      <c r="AE724">
        <v>155</v>
      </c>
      <c r="AF724">
        <v>0</v>
      </c>
      <c r="AG724">
        <v>0</v>
      </c>
      <c r="AH724">
        <v>5.1509999999999998</v>
      </c>
      <c r="AI724">
        <v>5.1509999999999998</v>
      </c>
      <c r="AJ724">
        <v>0.22</v>
      </c>
      <c r="AK724" t="s">
        <v>1750</v>
      </c>
      <c r="AL724" t="s">
        <v>1419</v>
      </c>
      <c r="AN724">
        <v>99</v>
      </c>
      <c r="AO724">
        <f>Source1718[[#This Row],[TotalFTES]]*525/Source1718[[#This Row],[TotalScheduledHours]]</f>
        <v>27.315909090909091</v>
      </c>
    </row>
    <row r="725" spans="1:41" x14ac:dyDescent="0.25">
      <c r="A725" t="s">
        <v>1769</v>
      </c>
      <c r="B725" t="s">
        <v>32</v>
      </c>
      <c r="C725" t="s">
        <v>151</v>
      </c>
      <c r="D725" t="s">
        <v>152</v>
      </c>
      <c r="E725">
        <v>80352</v>
      </c>
      <c r="F725" t="s">
        <v>153</v>
      </c>
      <c r="G725">
        <v>4014</v>
      </c>
      <c r="H725">
        <v>205</v>
      </c>
      <c r="I725" t="s">
        <v>154</v>
      </c>
      <c r="J725" t="s">
        <v>35</v>
      </c>
      <c r="K725" t="s">
        <v>44</v>
      </c>
      <c r="L725" t="s">
        <v>676</v>
      </c>
      <c r="M725" t="s">
        <v>1432</v>
      </c>
      <c r="N725" t="s">
        <v>1433</v>
      </c>
      <c r="O725" t="s">
        <v>539</v>
      </c>
      <c r="P725" t="s">
        <v>677</v>
      </c>
      <c r="Q725" t="s">
        <v>47</v>
      </c>
      <c r="R725">
        <v>1</v>
      </c>
      <c r="S725" s="1">
        <v>42966</v>
      </c>
      <c r="T725" s="1">
        <v>43091</v>
      </c>
      <c r="U725" t="s">
        <v>675</v>
      </c>
      <c r="V725" t="s">
        <v>39</v>
      </c>
      <c r="W725">
        <v>39</v>
      </c>
      <c r="X725">
        <v>33</v>
      </c>
      <c r="Y725">
        <v>36</v>
      </c>
      <c r="Z725">
        <v>91.666700000000006</v>
      </c>
      <c r="AD725">
        <v>0</v>
      </c>
      <c r="AE725">
        <v>91.666700000000006</v>
      </c>
      <c r="AF725">
        <v>0</v>
      </c>
      <c r="AG725">
        <v>0</v>
      </c>
      <c r="AH725">
        <v>1.843</v>
      </c>
      <c r="AI725">
        <v>1.843</v>
      </c>
      <c r="AJ725">
        <v>0.2</v>
      </c>
      <c r="AK725" t="s">
        <v>1434</v>
      </c>
      <c r="AL725" t="s">
        <v>1435</v>
      </c>
      <c r="AN725">
        <v>90</v>
      </c>
      <c r="AO725">
        <f>Source1718[[#This Row],[TotalFTES]]*525/Source1718[[#This Row],[TotalScheduledHours]]</f>
        <v>10.750833333333333</v>
      </c>
    </row>
    <row r="726" spans="1:41" x14ac:dyDescent="0.25">
      <c r="A726" t="s">
        <v>1769</v>
      </c>
      <c r="B726" t="s">
        <v>32</v>
      </c>
      <c r="C726" t="s">
        <v>151</v>
      </c>
      <c r="D726" t="s">
        <v>152</v>
      </c>
      <c r="E726">
        <v>82358</v>
      </c>
      <c r="F726" t="s">
        <v>153</v>
      </c>
      <c r="G726">
        <v>4014</v>
      </c>
      <c r="H726">
        <v>206</v>
      </c>
      <c r="I726" t="s">
        <v>154</v>
      </c>
      <c r="J726" t="s">
        <v>35</v>
      </c>
      <c r="K726" t="s">
        <v>44</v>
      </c>
      <c r="L726" t="s">
        <v>676</v>
      </c>
      <c r="M726" t="s">
        <v>692</v>
      </c>
      <c r="N726" t="s">
        <v>1416</v>
      </c>
      <c r="O726" t="s">
        <v>670</v>
      </c>
      <c r="Q726" t="s">
        <v>47</v>
      </c>
      <c r="R726">
        <v>1</v>
      </c>
      <c r="S726" s="1">
        <v>42966</v>
      </c>
      <c r="T726" s="1">
        <v>43091</v>
      </c>
      <c r="U726" t="s">
        <v>673</v>
      </c>
      <c r="V726" t="s">
        <v>39</v>
      </c>
      <c r="W726">
        <v>130</v>
      </c>
      <c r="X726">
        <v>127</v>
      </c>
      <c r="Y726">
        <v>99</v>
      </c>
      <c r="Z726">
        <v>128.28280000000001</v>
      </c>
      <c r="AD726">
        <v>0</v>
      </c>
      <c r="AE726">
        <v>128.28280000000001</v>
      </c>
      <c r="AF726">
        <v>0</v>
      </c>
      <c r="AG726">
        <v>0</v>
      </c>
      <c r="AH726">
        <v>5.5709999999999997</v>
      </c>
      <c r="AI726">
        <v>5.5709999999999997</v>
      </c>
      <c r="AJ726">
        <v>0.24</v>
      </c>
      <c r="AK726" t="s">
        <v>1418</v>
      </c>
      <c r="AL726" t="s">
        <v>1419</v>
      </c>
      <c r="AN726">
        <v>108</v>
      </c>
      <c r="AO726">
        <f>Source1718[[#This Row],[TotalFTES]]*525/Source1718[[#This Row],[TotalScheduledHours]]</f>
        <v>27.081249999999997</v>
      </c>
    </row>
    <row r="727" spans="1:41" x14ac:dyDescent="0.25">
      <c r="A727" t="s">
        <v>1769</v>
      </c>
      <c r="B727" t="s">
        <v>32</v>
      </c>
      <c r="C727" t="s">
        <v>151</v>
      </c>
      <c r="D727" t="s">
        <v>152</v>
      </c>
      <c r="E727">
        <v>80295</v>
      </c>
      <c r="F727" t="s">
        <v>153</v>
      </c>
      <c r="G727">
        <v>4014</v>
      </c>
      <c r="H727">
        <v>207</v>
      </c>
      <c r="I727" t="s">
        <v>154</v>
      </c>
      <c r="J727" t="s">
        <v>35</v>
      </c>
      <c r="K727" t="s">
        <v>44</v>
      </c>
      <c r="L727" t="s">
        <v>678</v>
      </c>
      <c r="M727" t="s">
        <v>1427</v>
      </c>
      <c r="N727" t="s">
        <v>1428</v>
      </c>
      <c r="O727" t="s">
        <v>674</v>
      </c>
      <c r="Q727" t="s">
        <v>47</v>
      </c>
      <c r="R727">
        <v>1</v>
      </c>
      <c r="S727" s="1">
        <v>42966</v>
      </c>
      <c r="T727" s="1">
        <v>43091</v>
      </c>
      <c r="U727" t="s">
        <v>675</v>
      </c>
      <c r="V727" t="s">
        <v>39</v>
      </c>
      <c r="W727">
        <v>21</v>
      </c>
      <c r="X727">
        <v>18</v>
      </c>
      <c r="Y727">
        <v>20</v>
      </c>
      <c r="Z727">
        <v>90</v>
      </c>
      <c r="AD727">
        <v>0</v>
      </c>
      <c r="AE727">
        <v>90</v>
      </c>
      <c r="AF727">
        <v>0</v>
      </c>
      <c r="AG727">
        <v>0</v>
      </c>
      <c r="AH727">
        <v>2.3809999999999998</v>
      </c>
      <c r="AI727">
        <v>2.3809999999999998</v>
      </c>
      <c r="AJ727">
        <v>0.2</v>
      </c>
      <c r="AK727" t="s">
        <v>1430</v>
      </c>
      <c r="AL727" t="s">
        <v>1431</v>
      </c>
      <c r="AN727">
        <v>85</v>
      </c>
      <c r="AO727">
        <f>Source1718[[#This Row],[TotalFTES]]*525/Source1718[[#This Row],[TotalScheduledHours]]</f>
        <v>14.706176470588234</v>
      </c>
    </row>
    <row r="728" spans="1:41" x14ac:dyDescent="0.25">
      <c r="A728" t="s">
        <v>1769</v>
      </c>
      <c r="B728" t="s">
        <v>32</v>
      </c>
      <c r="C728" t="s">
        <v>151</v>
      </c>
      <c r="D728" t="s">
        <v>152</v>
      </c>
      <c r="E728">
        <v>80298</v>
      </c>
      <c r="F728" t="s">
        <v>153</v>
      </c>
      <c r="G728">
        <v>4014</v>
      </c>
      <c r="H728">
        <v>208</v>
      </c>
      <c r="I728" t="s">
        <v>154</v>
      </c>
      <c r="J728" t="s">
        <v>35</v>
      </c>
      <c r="K728" t="s">
        <v>44</v>
      </c>
      <c r="L728" t="s">
        <v>678</v>
      </c>
      <c r="M728" t="s">
        <v>671</v>
      </c>
      <c r="N728" t="s">
        <v>672</v>
      </c>
      <c r="O728" t="s">
        <v>670</v>
      </c>
      <c r="Q728" t="s">
        <v>47</v>
      </c>
      <c r="R728">
        <v>1</v>
      </c>
      <c r="S728" s="1">
        <v>42966</v>
      </c>
      <c r="T728" s="1">
        <v>43091</v>
      </c>
      <c r="U728" t="s">
        <v>673</v>
      </c>
      <c r="V728" t="s">
        <v>39</v>
      </c>
      <c r="W728">
        <v>134</v>
      </c>
      <c r="X728">
        <v>130</v>
      </c>
      <c r="Y728">
        <v>99</v>
      </c>
      <c r="Z728">
        <v>131.31309999999999</v>
      </c>
      <c r="AD728">
        <v>0</v>
      </c>
      <c r="AE728">
        <v>131.31309999999999</v>
      </c>
      <c r="AF728">
        <v>0</v>
      </c>
      <c r="AG728">
        <v>0</v>
      </c>
      <c r="AH728">
        <v>5.4059999999999997</v>
      </c>
      <c r="AI728">
        <v>5.4059999999999997</v>
      </c>
      <c r="AJ728">
        <v>0.22</v>
      </c>
      <c r="AK728" t="s">
        <v>1750</v>
      </c>
      <c r="AL728" t="s">
        <v>1419</v>
      </c>
      <c r="AN728">
        <v>93.5</v>
      </c>
      <c r="AO728">
        <f>Source1718[[#This Row],[TotalFTES]]*525/Source1718[[#This Row],[TotalScheduledHours]]</f>
        <v>30.354545454545452</v>
      </c>
    </row>
    <row r="729" spans="1:41" x14ac:dyDescent="0.25">
      <c r="A729" t="s">
        <v>1769</v>
      </c>
      <c r="B729" t="s">
        <v>32</v>
      </c>
      <c r="C729" t="s">
        <v>151</v>
      </c>
      <c r="D729" t="s">
        <v>152</v>
      </c>
      <c r="E729">
        <v>83036</v>
      </c>
      <c r="F729" t="s">
        <v>153</v>
      </c>
      <c r="G729">
        <v>4014</v>
      </c>
      <c r="H729">
        <v>210</v>
      </c>
      <c r="I729" t="s">
        <v>154</v>
      </c>
      <c r="J729" t="s">
        <v>35</v>
      </c>
      <c r="K729" t="s">
        <v>44</v>
      </c>
      <c r="L729" t="s">
        <v>1751</v>
      </c>
      <c r="M729" t="s">
        <v>1752</v>
      </c>
      <c r="N729" t="s">
        <v>1753</v>
      </c>
      <c r="O729" t="s">
        <v>1754</v>
      </c>
      <c r="Q729" t="s">
        <v>47</v>
      </c>
      <c r="R729">
        <v>1</v>
      </c>
      <c r="S729" s="1">
        <v>42966</v>
      </c>
      <c r="T729" s="1">
        <v>43091</v>
      </c>
      <c r="U729" t="s">
        <v>1755</v>
      </c>
      <c r="V729" t="s">
        <v>39</v>
      </c>
      <c r="W729">
        <v>41</v>
      </c>
      <c r="X729">
        <v>41</v>
      </c>
      <c r="Y729">
        <v>45</v>
      </c>
      <c r="Z729">
        <v>91.111099999999993</v>
      </c>
      <c r="AD729">
        <v>0</v>
      </c>
      <c r="AE729">
        <v>91.111099999999993</v>
      </c>
      <c r="AF729">
        <v>0</v>
      </c>
      <c r="AG729">
        <v>10</v>
      </c>
      <c r="AH729">
        <v>2.5550000000000002</v>
      </c>
      <c r="AI729">
        <v>2.5550000000000002</v>
      </c>
      <c r="AJ729">
        <v>0.22</v>
      </c>
      <c r="AK729" t="s">
        <v>1756</v>
      </c>
      <c r="AL729" t="s">
        <v>1757</v>
      </c>
      <c r="AN729">
        <v>96</v>
      </c>
      <c r="AO729">
        <f>Source1718[[#This Row],[TotalFTES]]*525/Source1718[[#This Row],[TotalScheduledHours]]</f>
        <v>13.97265625</v>
      </c>
    </row>
    <row r="730" spans="1:41" x14ac:dyDescent="0.25">
      <c r="A730" t="s">
        <v>1769</v>
      </c>
      <c r="B730" t="s">
        <v>32</v>
      </c>
      <c r="C730" t="s">
        <v>151</v>
      </c>
      <c r="D730" t="s">
        <v>152</v>
      </c>
      <c r="E730">
        <v>82330</v>
      </c>
      <c r="F730" t="s">
        <v>153</v>
      </c>
      <c r="G730">
        <v>4017</v>
      </c>
      <c r="H730">
        <v>201</v>
      </c>
      <c r="I730" t="s">
        <v>155</v>
      </c>
      <c r="J730" t="s">
        <v>35</v>
      </c>
      <c r="K730" t="s">
        <v>44</v>
      </c>
      <c r="L730" t="s">
        <v>73</v>
      </c>
      <c r="M730">
        <v>900</v>
      </c>
      <c r="N730">
        <v>1150</v>
      </c>
      <c r="O730" t="s">
        <v>182</v>
      </c>
      <c r="Q730" t="s">
        <v>47</v>
      </c>
      <c r="R730">
        <v>1</v>
      </c>
      <c r="S730" s="1">
        <v>42966</v>
      </c>
      <c r="T730" s="1">
        <v>43091</v>
      </c>
      <c r="U730" t="s">
        <v>748</v>
      </c>
      <c r="V730" t="s">
        <v>39</v>
      </c>
      <c r="W730">
        <v>58</v>
      </c>
      <c r="X730">
        <v>57</v>
      </c>
      <c r="Y730">
        <v>50</v>
      </c>
      <c r="Z730">
        <v>114</v>
      </c>
      <c r="AD730">
        <v>0</v>
      </c>
      <c r="AE730">
        <v>114</v>
      </c>
      <c r="AF730">
        <v>0</v>
      </c>
      <c r="AG730">
        <v>0</v>
      </c>
      <c r="AH730">
        <v>1.492</v>
      </c>
      <c r="AI730">
        <v>1.492</v>
      </c>
      <c r="AJ730">
        <v>0.12</v>
      </c>
      <c r="AK730" t="s">
        <v>862</v>
      </c>
      <c r="AL730" t="s">
        <v>1450</v>
      </c>
      <c r="AN730">
        <v>54</v>
      </c>
      <c r="AO730">
        <f>Source1718[[#This Row],[TotalFTES]]*525/Source1718[[#This Row],[TotalScheduledHours]]</f>
        <v>14.505555555555555</v>
      </c>
    </row>
    <row r="731" spans="1:41" x14ac:dyDescent="0.25">
      <c r="A731" t="s">
        <v>1769</v>
      </c>
      <c r="B731" t="s">
        <v>32</v>
      </c>
      <c r="C731" t="s">
        <v>151</v>
      </c>
      <c r="D731" t="s">
        <v>152</v>
      </c>
      <c r="E731">
        <v>80629</v>
      </c>
      <c r="F731" t="s">
        <v>153</v>
      </c>
      <c r="G731">
        <v>4017</v>
      </c>
      <c r="H731">
        <v>203</v>
      </c>
      <c r="I731" t="s">
        <v>155</v>
      </c>
      <c r="J731" t="s">
        <v>35</v>
      </c>
      <c r="K731" t="s">
        <v>44</v>
      </c>
      <c r="L731" t="s">
        <v>75</v>
      </c>
      <c r="M731">
        <v>1230</v>
      </c>
      <c r="N731">
        <v>1520</v>
      </c>
      <c r="O731" t="s">
        <v>182</v>
      </c>
      <c r="Q731" t="s">
        <v>47</v>
      </c>
      <c r="R731">
        <v>1</v>
      </c>
      <c r="S731" s="1">
        <v>42966</v>
      </c>
      <c r="T731" s="1">
        <v>43091</v>
      </c>
      <c r="U731" t="s">
        <v>681</v>
      </c>
      <c r="V731" t="s">
        <v>39</v>
      </c>
      <c r="W731">
        <v>82</v>
      </c>
      <c r="X731">
        <v>54</v>
      </c>
      <c r="Y731">
        <v>50</v>
      </c>
      <c r="Z731">
        <v>108</v>
      </c>
      <c r="AD731">
        <v>0</v>
      </c>
      <c r="AE731">
        <v>108</v>
      </c>
      <c r="AF731">
        <v>0</v>
      </c>
      <c r="AG731">
        <v>0</v>
      </c>
      <c r="AH731">
        <v>1.8460000000000001</v>
      </c>
      <c r="AI731">
        <v>1.8460000000000001</v>
      </c>
      <c r="AJ731">
        <v>0.12</v>
      </c>
      <c r="AK731" t="s">
        <v>806</v>
      </c>
      <c r="AL731" t="s">
        <v>1450</v>
      </c>
      <c r="AN731">
        <v>54</v>
      </c>
      <c r="AO731">
        <f>Source1718[[#This Row],[TotalFTES]]*525/Source1718[[#This Row],[TotalScheduledHours]]</f>
        <v>17.947222222222223</v>
      </c>
    </row>
    <row r="732" spans="1:41" x14ac:dyDescent="0.25">
      <c r="A732" t="s">
        <v>1769</v>
      </c>
      <c r="B732" t="s">
        <v>32</v>
      </c>
      <c r="C732" t="s">
        <v>151</v>
      </c>
      <c r="D732" t="s">
        <v>152</v>
      </c>
      <c r="E732">
        <v>82493</v>
      </c>
      <c r="F732" t="s">
        <v>153</v>
      </c>
      <c r="G732">
        <v>4017</v>
      </c>
      <c r="H732">
        <v>204</v>
      </c>
      <c r="I732" t="s">
        <v>155</v>
      </c>
      <c r="J732" t="s">
        <v>35</v>
      </c>
      <c r="K732" t="s">
        <v>44</v>
      </c>
      <c r="L732" t="s">
        <v>613</v>
      </c>
      <c r="M732" t="s">
        <v>682</v>
      </c>
      <c r="N732" t="s">
        <v>680</v>
      </c>
      <c r="O732" t="s">
        <v>670</v>
      </c>
      <c r="Q732" t="s">
        <v>47</v>
      </c>
      <c r="R732">
        <v>1</v>
      </c>
      <c r="S732" s="1">
        <v>42966</v>
      </c>
      <c r="T732" s="1">
        <v>43091</v>
      </c>
      <c r="U732" t="s">
        <v>683</v>
      </c>
      <c r="V732" t="s">
        <v>39</v>
      </c>
      <c r="W732">
        <v>25</v>
      </c>
      <c r="X732">
        <v>25</v>
      </c>
      <c r="Y732">
        <v>50</v>
      </c>
      <c r="Z732">
        <v>50</v>
      </c>
      <c r="AD732">
        <v>0</v>
      </c>
      <c r="AE732">
        <v>50</v>
      </c>
      <c r="AF732">
        <v>0</v>
      </c>
      <c r="AG732">
        <v>0</v>
      </c>
      <c r="AH732">
        <v>1.9430000000000001</v>
      </c>
      <c r="AI732">
        <v>1.9430000000000001</v>
      </c>
      <c r="AJ732">
        <v>0.12</v>
      </c>
      <c r="AK732" t="s">
        <v>1452</v>
      </c>
      <c r="AL732" t="s">
        <v>1419</v>
      </c>
      <c r="AN732">
        <v>54</v>
      </c>
      <c r="AO732">
        <f>Source1718[[#This Row],[TotalFTES]]*525/Source1718[[#This Row],[TotalScheduledHours]]</f>
        <v>18.890277777777779</v>
      </c>
    </row>
    <row r="733" spans="1:41" x14ac:dyDescent="0.25">
      <c r="A733" t="s">
        <v>1769</v>
      </c>
      <c r="B733" t="s">
        <v>32</v>
      </c>
      <c r="C733" t="s">
        <v>151</v>
      </c>
      <c r="D733" t="s">
        <v>152</v>
      </c>
      <c r="E733">
        <v>83037</v>
      </c>
      <c r="F733" t="s">
        <v>153</v>
      </c>
      <c r="G733">
        <v>4017</v>
      </c>
      <c r="H733">
        <v>205</v>
      </c>
      <c r="I733" t="s">
        <v>155</v>
      </c>
      <c r="J733" t="s">
        <v>35</v>
      </c>
      <c r="K733" t="s">
        <v>44</v>
      </c>
      <c r="L733" t="s">
        <v>73</v>
      </c>
      <c r="M733">
        <v>930</v>
      </c>
      <c r="N733">
        <v>1145</v>
      </c>
      <c r="O733" t="s">
        <v>1758</v>
      </c>
      <c r="Q733" t="s">
        <v>47</v>
      </c>
      <c r="R733">
        <v>1</v>
      </c>
      <c r="S733" s="1">
        <v>42966</v>
      </c>
      <c r="T733" s="1">
        <v>43091</v>
      </c>
      <c r="U733" t="s">
        <v>681</v>
      </c>
      <c r="V733" t="s">
        <v>39</v>
      </c>
      <c r="W733">
        <v>37</v>
      </c>
      <c r="X733">
        <v>16</v>
      </c>
      <c r="Y733">
        <v>45</v>
      </c>
      <c r="Z733">
        <v>35.555599999999998</v>
      </c>
      <c r="AD733">
        <v>0</v>
      </c>
      <c r="AE733">
        <v>35.555599999999998</v>
      </c>
      <c r="AF733">
        <v>0</v>
      </c>
      <c r="AG733">
        <v>10</v>
      </c>
      <c r="AH733">
        <v>0.93300000000000005</v>
      </c>
      <c r="AI733">
        <v>0.93300000000000005</v>
      </c>
      <c r="AJ733">
        <v>0.1</v>
      </c>
      <c r="AK733" t="s">
        <v>1354</v>
      </c>
      <c r="AL733" t="s">
        <v>1759</v>
      </c>
      <c r="AN733">
        <v>45</v>
      </c>
      <c r="AO733">
        <f>Source1718[[#This Row],[TotalFTES]]*525/Source1718[[#This Row],[TotalScheduledHours]]</f>
        <v>10.885000000000002</v>
      </c>
    </row>
    <row r="734" spans="1:41" x14ac:dyDescent="0.25">
      <c r="A734" t="s">
        <v>1769</v>
      </c>
      <c r="B734" t="s">
        <v>32</v>
      </c>
      <c r="C734" t="s">
        <v>151</v>
      </c>
      <c r="D734" t="s">
        <v>152</v>
      </c>
      <c r="E734">
        <v>83038</v>
      </c>
      <c r="F734" t="s">
        <v>153</v>
      </c>
      <c r="G734">
        <v>4017</v>
      </c>
      <c r="H734">
        <v>207</v>
      </c>
      <c r="I734" t="s">
        <v>155</v>
      </c>
      <c r="J734" t="s">
        <v>35</v>
      </c>
      <c r="K734" t="s">
        <v>44</v>
      </c>
      <c r="L734" t="s">
        <v>73</v>
      </c>
      <c r="M734">
        <v>1500</v>
      </c>
      <c r="N734">
        <v>1715</v>
      </c>
      <c r="O734" t="s">
        <v>1758</v>
      </c>
      <c r="Q734" t="s">
        <v>47</v>
      </c>
      <c r="R734">
        <v>1</v>
      </c>
      <c r="S734" s="1">
        <v>42966</v>
      </c>
      <c r="T734" s="1">
        <v>43091</v>
      </c>
      <c r="U734" t="s">
        <v>681</v>
      </c>
      <c r="V734" t="s">
        <v>39</v>
      </c>
      <c r="W734">
        <v>70</v>
      </c>
      <c r="X734">
        <v>22</v>
      </c>
      <c r="Y734">
        <v>45</v>
      </c>
      <c r="Z734">
        <v>48.8889</v>
      </c>
      <c r="AD734">
        <v>0</v>
      </c>
      <c r="AE734">
        <v>48.8889</v>
      </c>
      <c r="AF734">
        <v>0</v>
      </c>
      <c r="AG734">
        <v>10</v>
      </c>
      <c r="AH734">
        <v>1.367</v>
      </c>
      <c r="AI734">
        <v>1.367</v>
      </c>
      <c r="AJ734">
        <v>0.1</v>
      </c>
      <c r="AK734" t="s">
        <v>803</v>
      </c>
      <c r="AL734" t="s">
        <v>1759</v>
      </c>
      <c r="AN734">
        <v>45</v>
      </c>
      <c r="AO734">
        <f>Source1718[[#This Row],[TotalFTES]]*525/Source1718[[#This Row],[TotalScheduledHours]]</f>
        <v>15.948333333333332</v>
      </c>
    </row>
    <row r="735" spans="1:41" x14ac:dyDescent="0.25">
      <c r="A735" t="s">
        <v>1769</v>
      </c>
      <c r="B735" t="s">
        <v>32</v>
      </c>
      <c r="C735" t="s">
        <v>151</v>
      </c>
      <c r="D735" t="s">
        <v>152</v>
      </c>
      <c r="E735">
        <v>83169</v>
      </c>
      <c r="F735" t="s">
        <v>153</v>
      </c>
      <c r="G735">
        <v>4017</v>
      </c>
      <c r="H735">
        <v>208</v>
      </c>
      <c r="I735" t="s">
        <v>155</v>
      </c>
      <c r="J735" t="s">
        <v>35</v>
      </c>
      <c r="K735" t="s">
        <v>44</v>
      </c>
      <c r="L735" t="s">
        <v>609</v>
      </c>
      <c r="M735" t="s">
        <v>1453</v>
      </c>
      <c r="N735" t="s">
        <v>1454</v>
      </c>
      <c r="O735" t="s">
        <v>1455</v>
      </c>
      <c r="Q735" t="s">
        <v>47</v>
      </c>
      <c r="R735">
        <v>1</v>
      </c>
      <c r="S735" s="1">
        <v>42966</v>
      </c>
      <c r="T735" s="1">
        <v>43091</v>
      </c>
      <c r="U735" t="s">
        <v>683</v>
      </c>
      <c r="V735" t="s">
        <v>39</v>
      </c>
      <c r="W735">
        <v>57</v>
      </c>
      <c r="X735">
        <v>50</v>
      </c>
      <c r="Y735">
        <v>45</v>
      </c>
      <c r="Z735">
        <v>111.11109999999999</v>
      </c>
      <c r="AD735">
        <v>0</v>
      </c>
      <c r="AE735">
        <v>111.11109999999999</v>
      </c>
      <c r="AF735">
        <v>0</v>
      </c>
      <c r="AG735">
        <v>10</v>
      </c>
      <c r="AH735">
        <v>1.454</v>
      </c>
      <c r="AI735">
        <v>1.454</v>
      </c>
      <c r="AJ735">
        <v>0.12</v>
      </c>
      <c r="AK735" t="s">
        <v>1456</v>
      </c>
      <c r="AL735" t="s">
        <v>1457</v>
      </c>
      <c r="AN735">
        <v>48</v>
      </c>
      <c r="AO735">
        <f>Source1718[[#This Row],[TotalFTES]]*525/Source1718[[#This Row],[TotalScheduledHours]]</f>
        <v>15.903125000000001</v>
      </c>
    </row>
    <row r="736" spans="1:41" x14ac:dyDescent="0.25">
      <c r="A736" t="s">
        <v>1769</v>
      </c>
      <c r="B736" t="s">
        <v>32</v>
      </c>
      <c r="C736" t="s">
        <v>151</v>
      </c>
      <c r="D736" t="s">
        <v>152</v>
      </c>
      <c r="E736">
        <v>83209</v>
      </c>
      <c r="F736" t="s">
        <v>153</v>
      </c>
      <c r="G736">
        <v>4017</v>
      </c>
      <c r="H736">
        <v>209</v>
      </c>
      <c r="I736" t="s">
        <v>155</v>
      </c>
      <c r="J736" t="s">
        <v>35</v>
      </c>
      <c r="K736" t="s">
        <v>44</v>
      </c>
      <c r="L736" t="s">
        <v>73</v>
      </c>
      <c r="M736">
        <v>1230</v>
      </c>
      <c r="N736">
        <v>1520</v>
      </c>
      <c r="O736" t="s">
        <v>182</v>
      </c>
      <c r="Q736" t="s">
        <v>37</v>
      </c>
      <c r="R736">
        <v>1</v>
      </c>
      <c r="S736" s="1">
        <v>42966</v>
      </c>
      <c r="T736" s="1">
        <v>43091</v>
      </c>
      <c r="U736" t="s">
        <v>748</v>
      </c>
      <c r="V736" t="s">
        <v>39</v>
      </c>
      <c r="W736">
        <v>52</v>
      </c>
      <c r="X736">
        <v>49</v>
      </c>
      <c r="Y736">
        <v>99</v>
      </c>
      <c r="Z736">
        <v>49.494900000000001</v>
      </c>
      <c r="AD736">
        <v>0</v>
      </c>
      <c r="AE736">
        <v>49.494900000000001</v>
      </c>
      <c r="AF736">
        <v>0</v>
      </c>
      <c r="AG736">
        <v>0</v>
      </c>
      <c r="AH736">
        <v>1.58</v>
      </c>
      <c r="AI736">
        <v>1.58</v>
      </c>
      <c r="AJ736">
        <v>0.12</v>
      </c>
      <c r="AK736" t="s">
        <v>806</v>
      </c>
      <c r="AL736" t="s">
        <v>1450</v>
      </c>
      <c r="AN736">
        <v>54</v>
      </c>
      <c r="AO736">
        <f>Source1718[[#This Row],[TotalFTES]]*525/Source1718[[#This Row],[TotalScheduledHours]]</f>
        <v>15.361111111111111</v>
      </c>
    </row>
    <row r="737" spans="1:41" x14ac:dyDescent="0.25">
      <c r="A737" t="s">
        <v>1769</v>
      </c>
      <c r="B737" t="s">
        <v>32</v>
      </c>
      <c r="C737" t="s">
        <v>151</v>
      </c>
      <c r="D737" t="s">
        <v>152</v>
      </c>
      <c r="E737">
        <v>83210</v>
      </c>
      <c r="F737" t="s">
        <v>153</v>
      </c>
      <c r="G737">
        <v>4017</v>
      </c>
      <c r="H737">
        <v>210</v>
      </c>
      <c r="I737" t="s">
        <v>155</v>
      </c>
      <c r="J737" t="s">
        <v>35</v>
      </c>
      <c r="K737" t="s">
        <v>44</v>
      </c>
      <c r="L737" t="s">
        <v>678</v>
      </c>
      <c r="M737" t="s">
        <v>682</v>
      </c>
      <c r="N737" t="s">
        <v>680</v>
      </c>
      <c r="O737" t="s">
        <v>670</v>
      </c>
      <c r="Q737" t="s">
        <v>37</v>
      </c>
      <c r="R737">
        <v>1</v>
      </c>
      <c r="S737" s="1">
        <v>42966</v>
      </c>
      <c r="T737" s="1">
        <v>43091</v>
      </c>
      <c r="U737" t="s">
        <v>673</v>
      </c>
      <c r="V737" t="s">
        <v>39</v>
      </c>
      <c r="W737">
        <v>32</v>
      </c>
      <c r="X737">
        <v>24</v>
      </c>
      <c r="Y737">
        <v>99</v>
      </c>
      <c r="Z737">
        <v>24.2424</v>
      </c>
      <c r="AD737">
        <v>0</v>
      </c>
      <c r="AE737">
        <v>24.2424</v>
      </c>
      <c r="AF737">
        <v>0</v>
      </c>
      <c r="AG737">
        <v>0</v>
      </c>
      <c r="AH737">
        <v>2.3370000000000002</v>
      </c>
      <c r="AI737">
        <v>2.3370000000000002</v>
      </c>
      <c r="AJ737">
        <v>0.12</v>
      </c>
      <c r="AK737" t="s">
        <v>1452</v>
      </c>
      <c r="AL737" t="s">
        <v>1419</v>
      </c>
      <c r="AN737">
        <v>51</v>
      </c>
      <c r="AO737">
        <f>Source1718[[#This Row],[TotalFTES]]*525/Source1718[[#This Row],[TotalScheduledHours]]</f>
        <v>24.057352941176475</v>
      </c>
    </row>
    <row r="738" spans="1:41" x14ac:dyDescent="0.25">
      <c r="A738" t="s">
        <v>1769</v>
      </c>
      <c r="B738" t="s">
        <v>32</v>
      </c>
      <c r="C738" t="s">
        <v>151</v>
      </c>
      <c r="D738" t="s">
        <v>152</v>
      </c>
      <c r="E738">
        <v>82333</v>
      </c>
      <c r="F738" t="s">
        <v>153</v>
      </c>
      <c r="G738">
        <v>4017</v>
      </c>
      <c r="H738">
        <v>701</v>
      </c>
      <c r="I738" t="s">
        <v>155</v>
      </c>
      <c r="J738" t="s">
        <v>35</v>
      </c>
      <c r="K738" t="s">
        <v>44</v>
      </c>
      <c r="L738" t="s">
        <v>54</v>
      </c>
      <c r="M738">
        <v>930</v>
      </c>
      <c r="N738">
        <v>1145</v>
      </c>
      <c r="O738" t="s">
        <v>64</v>
      </c>
      <c r="P738">
        <v>109</v>
      </c>
      <c r="Q738" t="s">
        <v>65</v>
      </c>
      <c r="R738">
        <v>1</v>
      </c>
      <c r="S738" s="1">
        <v>42966</v>
      </c>
      <c r="T738" s="1">
        <v>43091</v>
      </c>
      <c r="U738" t="s">
        <v>684</v>
      </c>
      <c r="V738" t="s">
        <v>39</v>
      </c>
      <c r="W738">
        <v>31</v>
      </c>
      <c r="X738">
        <v>21</v>
      </c>
      <c r="Y738">
        <v>30</v>
      </c>
      <c r="Z738">
        <v>70</v>
      </c>
      <c r="AD738">
        <v>0</v>
      </c>
      <c r="AE738">
        <v>70</v>
      </c>
      <c r="AF738">
        <v>0</v>
      </c>
      <c r="AG738">
        <v>0</v>
      </c>
      <c r="AH738">
        <v>1.538</v>
      </c>
      <c r="AI738">
        <v>1.538</v>
      </c>
      <c r="AJ738">
        <v>0.1</v>
      </c>
      <c r="AK738" t="s">
        <v>1354</v>
      </c>
      <c r="AL738" t="s">
        <v>761</v>
      </c>
      <c r="AN738">
        <v>40</v>
      </c>
      <c r="AO738">
        <f>Source1718[[#This Row],[TotalFTES]]*525/Source1718[[#This Row],[TotalScheduledHours]]</f>
        <v>20.186250000000001</v>
      </c>
    </row>
    <row r="739" spans="1:41" x14ac:dyDescent="0.25">
      <c r="A739" t="s">
        <v>1769</v>
      </c>
      <c r="B739" t="s">
        <v>32</v>
      </c>
      <c r="C739" t="s">
        <v>151</v>
      </c>
      <c r="D739" t="s">
        <v>152</v>
      </c>
      <c r="E739">
        <v>82334</v>
      </c>
      <c r="F739" t="s">
        <v>153</v>
      </c>
      <c r="G739">
        <v>4017</v>
      </c>
      <c r="H739">
        <v>702</v>
      </c>
      <c r="I739" t="s">
        <v>155</v>
      </c>
      <c r="J739" t="s">
        <v>35</v>
      </c>
      <c r="K739" t="s">
        <v>44</v>
      </c>
      <c r="L739" t="s">
        <v>54</v>
      </c>
      <c r="M739">
        <v>1200</v>
      </c>
      <c r="N739">
        <v>1415</v>
      </c>
      <c r="O739" t="s">
        <v>64</v>
      </c>
      <c r="P739">
        <v>109</v>
      </c>
      <c r="Q739" t="s">
        <v>65</v>
      </c>
      <c r="R739">
        <v>1</v>
      </c>
      <c r="S739" s="1">
        <v>42966</v>
      </c>
      <c r="T739" s="1">
        <v>43091</v>
      </c>
      <c r="U739" t="s">
        <v>684</v>
      </c>
      <c r="V739" t="s">
        <v>39</v>
      </c>
      <c r="W739">
        <v>31</v>
      </c>
      <c r="X739">
        <v>29</v>
      </c>
      <c r="Y739">
        <v>30</v>
      </c>
      <c r="Z739">
        <v>96.666700000000006</v>
      </c>
      <c r="AD739">
        <v>0</v>
      </c>
      <c r="AE739">
        <v>96.666700000000006</v>
      </c>
      <c r="AF739">
        <v>0</v>
      </c>
      <c r="AG739">
        <v>0</v>
      </c>
      <c r="AH739">
        <v>2.0950000000000002</v>
      </c>
      <c r="AI739">
        <v>2.0950000000000002</v>
      </c>
      <c r="AJ739">
        <v>0.1</v>
      </c>
      <c r="AK739" t="s">
        <v>833</v>
      </c>
      <c r="AL739" t="s">
        <v>761</v>
      </c>
      <c r="AN739">
        <v>40</v>
      </c>
      <c r="AO739">
        <f>Source1718[[#This Row],[TotalFTES]]*525/Source1718[[#This Row],[TotalScheduledHours]]</f>
        <v>27.496874999999999</v>
      </c>
    </row>
    <row r="740" spans="1:41" x14ac:dyDescent="0.25">
      <c r="A740" t="s">
        <v>1769</v>
      </c>
      <c r="B740" t="s">
        <v>32</v>
      </c>
      <c r="C740" t="s">
        <v>151</v>
      </c>
      <c r="D740" t="s">
        <v>152</v>
      </c>
      <c r="E740">
        <v>82103</v>
      </c>
      <c r="F740" t="s">
        <v>153</v>
      </c>
      <c r="G740">
        <v>4023</v>
      </c>
      <c r="H740">
        <v>501</v>
      </c>
      <c r="I740" t="s">
        <v>344</v>
      </c>
      <c r="J740" t="s">
        <v>35</v>
      </c>
      <c r="K740" t="s">
        <v>44</v>
      </c>
      <c r="L740" t="s">
        <v>189</v>
      </c>
      <c r="M740">
        <v>1230</v>
      </c>
      <c r="N740">
        <v>1445</v>
      </c>
      <c r="O740" t="s">
        <v>49</v>
      </c>
      <c r="P740">
        <v>818</v>
      </c>
      <c r="Q740" t="s">
        <v>51</v>
      </c>
      <c r="R740">
        <v>1</v>
      </c>
      <c r="S740" s="1">
        <v>42966</v>
      </c>
      <c r="T740" s="1">
        <v>43091</v>
      </c>
      <c r="U740" t="s">
        <v>685</v>
      </c>
      <c r="V740" t="s">
        <v>39</v>
      </c>
      <c r="W740">
        <v>46</v>
      </c>
      <c r="X740">
        <v>34</v>
      </c>
      <c r="Y740">
        <v>40</v>
      </c>
      <c r="Z740">
        <v>85</v>
      </c>
      <c r="AD740">
        <v>0</v>
      </c>
      <c r="AE740">
        <v>85</v>
      </c>
      <c r="AF740">
        <v>0</v>
      </c>
      <c r="AG740">
        <v>0</v>
      </c>
      <c r="AH740">
        <v>3.968</v>
      </c>
      <c r="AI740">
        <v>3.968</v>
      </c>
      <c r="AJ740">
        <v>0.2</v>
      </c>
      <c r="AK740" t="s">
        <v>827</v>
      </c>
      <c r="AL740" t="s">
        <v>1057</v>
      </c>
      <c r="AN740">
        <v>87.5</v>
      </c>
      <c r="AO740">
        <f>Source1718[[#This Row],[TotalFTES]]*525/Source1718[[#This Row],[TotalScheduledHours]]</f>
        <v>23.807999999999996</v>
      </c>
    </row>
    <row r="741" spans="1:41" x14ac:dyDescent="0.25">
      <c r="A741" t="s">
        <v>1769</v>
      </c>
      <c r="B741" t="s">
        <v>32</v>
      </c>
      <c r="C741" t="s">
        <v>151</v>
      </c>
      <c r="D741" t="s">
        <v>152</v>
      </c>
      <c r="E741">
        <v>80808</v>
      </c>
      <c r="F741" t="s">
        <v>153</v>
      </c>
      <c r="G741">
        <v>4028</v>
      </c>
      <c r="H741">
        <v>201</v>
      </c>
      <c r="I741" t="s">
        <v>1471</v>
      </c>
      <c r="J741" t="s">
        <v>35</v>
      </c>
      <c r="K741" t="s">
        <v>44</v>
      </c>
      <c r="L741" t="s">
        <v>189</v>
      </c>
      <c r="M741">
        <v>900</v>
      </c>
      <c r="N741">
        <v>1150</v>
      </c>
      <c r="O741" t="s">
        <v>46</v>
      </c>
      <c r="P741">
        <v>108</v>
      </c>
      <c r="Q741" t="s">
        <v>47</v>
      </c>
      <c r="R741">
        <v>1</v>
      </c>
      <c r="S741" s="1">
        <v>42966</v>
      </c>
      <c r="T741" s="1">
        <v>43091</v>
      </c>
      <c r="U741" t="s">
        <v>686</v>
      </c>
      <c r="V741" t="s">
        <v>39</v>
      </c>
      <c r="W741">
        <v>30</v>
      </c>
      <c r="X741">
        <v>24</v>
      </c>
      <c r="Y741">
        <v>30</v>
      </c>
      <c r="Z741">
        <v>80</v>
      </c>
      <c r="AD741">
        <v>0</v>
      </c>
      <c r="AE741">
        <v>80</v>
      </c>
      <c r="AF741">
        <v>0</v>
      </c>
      <c r="AG741">
        <v>0</v>
      </c>
      <c r="AH741">
        <v>3.194</v>
      </c>
      <c r="AI741">
        <v>3.194</v>
      </c>
      <c r="AJ741">
        <v>0.24</v>
      </c>
      <c r="AK741" t="s">
        <v>862</v>
      </c>
      <c r="AL741" t="s">
        <v>1472</v>
      </c>
      <c r="AN741">
        <v>105</v>
      </c>
      <c r="AO741">
        <f>Source1718[[#This Row],[TotalFTES]]*525/Source1718[[#This Row],[TotalScheduledHours]]</f>
        <v>15.969999999999999</v>
      </c>
    </row>
    <row r="742" spans="1:41" x14ac:dyDescent="0.25">
      <c r="A742" t="s">
        <v>1769</v>
      </c>
      <c r="B742" t="s">
        <v>32</v>
      </c>
      <c r="C742" t="s">
        <v>151</v>
      </c>
      <c r="D742" t="s">
        <v>152</v>
      </c>
      <c r="E742">
        <v>80042</v>
      </c>
      <c r="F742" t="s">
        <v>153</v>
      </c>
      <c r="G742">
        <v>4033</v>
      </c>
      <c r="H742">
        <v>201</v>
      </c>
      <c r="I742" t="s">
        <v>1473</v>
      </c>
      <c r="J742" t="s">
        <v>35</v>
      </c>
      <c r="K742" t="s">
        <v>44</v>
      </c>
      <c r="L742" t="s">
        <v>86</v>
      </c>
      <c r="M742">
        <v>900</v>
      </c>
      <c r="N742">
        <v>1150</v>
      </c>
      <c r="O742" t="s">
        <v>46</v>
      </c>
      <c r="P742">
        <v>108</v>
      </c>
      <c r="Q742" t="s">
        <v>47</v>
      </c>
      <c r="R742">
        <v>1</v>
      </c>
      <c r="S742" s="1">
        <v>42966</v>
      </c>
      <c r="T742" s="1">
        <v>43091</v>
      </c>
      <c r="U742" t="s">
        <v>686</v>
      </c>
      <c r="V742" t="s">
        <v>39</v>
      </c>
      <c r="W742">
        <v>30</v>
      </c>
      <c r="X742">
        <v>27</v>
      </c>
      <c r="Y742">
        <v>30</v>
      </c>
      <c r="Z742">
        <v>90</v>
      </c>
      <c r="AD742">
        <v>0</v>
      </c>
      <c r="AE742">
        <v>90</v>
      </c>
      <c r="AF742">
        <v>0</v>
      </c>
      <c r="AG742">
        <v>0</v>
      </c>
      <c r="AH742">
        <v>1.5089999999999999</v>
      </c>
      <c r="AI742">
        <v>1.5089999999999999</v>
      </c>
      <c r="AJ742">
        <v>0.12</v>
      </c>
      <c r="AK742" t="s">
        <v>862</v>
      </c>
      <c r="AL742" t="s">
        <v>1472</v>
      </c>
      <c r="AN742">
        <v>48</v>
      </c>
      <c r="AO742">
        <f>Source1718[[#This Row],[TotalFTES]]*525/Source1718[[#This Row],[TotalScheduledHours]]</f>
        <v>16.504687499999999</v>
      </c>
    </row>
    <row r="743" spans="1:41" x14ac:dyDescent="0.25">
      <c r="A743" t="s">
        <v>1769</v>
      </c>
      <c r="B743" t="s">
        <v>32</v>
      </c>
      <c r="C743" t="s">
        <v>151</v>
      </c>
      <c r="D743" t="s">
        <v>152</v>
      </c>
      <c r="E743">
        <v>81366</v>
      </c>
      <c r="F743" t="s">
        <v>153</v>
      </c>
      <c r="G743">
        <v>4033</v>
      </c>
      <c r="H743">
        <v>202</v>
      </c>
      <c r="I743" t="s">
        <v>1473</v>
      </c>
      <c r="J743" t="s">
        <v>35</v>
      </c>
      <c r="K743" t="s">
        <v>44</v>
      </c>
      <c r="L743" t="s">
        <v>75</v>
      </c>
      <c r="M743">
        <v>1230</v>
      </c>
      <c r="N743">
        <v>1520</v>
      </c>
      <c r="O743" t="s">
        <v>46</v>
      </c>
      <c r="P743">
        <v>108</v>
      </c>
      <c r="Q743" t="s">
        <v>47</v>
      </c>
      <c r="R743">
        <v>1</v>
      </c>
      <c r="S743" s="1">
        <v>42966</v>
      </c>
      <c r="T743" s="1">
        <v>43091</v>
      </c>
      <c r="U743" t="s">
        <v>687</v>
      </c>
      <c r="V743" t="s">
        <v>39</v>
      </c>
      <c r="W743">
        <v>27</v>
      </c>
      <c r="X743">
        <v>27</v>
      </c>
      <c r="Y743">
        <v>30</v>
      </c>
      <c r="Z743">
        <v>90</v>
      </c>
      <c r="AD743">
        <v>0</v>
      </c>
      <c r="AE743">
        <v>90</v>
      </c>
      <c r="AF743">
        <v>0</v>
      </c>
      <c r="AG743">
        <v>0</v>
      </c>
      <c r="AH743">
        <v>1.5489999999999999</v>
      </c>
      <c r="AI743">
        <v>1.5489999999999999</v>
      </c>
      <c r="AJ743">
        <v>0.12</v>
      </c>
      <c r="AK743" t="s">
        <v>806</v>
      </c>
      <c r="AL743" t="s">
        <v>1472</v>
      </c>
      <c r="AN743">
        <v>54</v>
      </c>
      <c r="AO743">
        <f>Source1718[[#This Row],[TotalFTES]]*525/Source1718[[#This Row],[TotalScheduledHours]]</f>
        <v>15.05972222222222</v>
      </c>
    </row>
    <row r="744" spans="1:41" x14ac:dyDescent="0.25">
      <c r="A744" t="s">
        <v>1769</v>
      </c>
      <c r="B744" t="s">
        <v>32</v>
      </c>
      <c r="C744" t="s">
        <v>151</v>
      </c>
      <c r="D744" t="s">
        <v>152</v>
      </c>
      <c r="E744">
        <v>80750</v>
      </c>
      <c r="F744" t="s">
        <v>153</v>
      </c>
      <c r="G744">
        <v>4033</v>
      </c>
      <c r="H744">
        <v>203</v>
      </c>
      <c r="I744" t="s">
        <v>1473</v>
      </c>
      <c r="J744" t="s">
        <v>35</v>
      </c>
      <c r="K744" t="s">
        <v>44</v>
      </c>
      <c r="L744" t="s">
        <v>67</v>
      </c>
      <c r="M744">
        <v>900</v>
      </c>
      <c r="N744">
        <v>1150</v>
      </c>
      <c r="O744" t="s">
        <v>147</v>
      </c>
      <c r="Q744" t="s">
        <v>47</v>
      </c>
      <c r="R744">
        <v>1</v>
      </c>
      <c r="S744" s="1">
        <v>42966</v>
      </c>
      <c r="T744" s="1">
        <v>43091</v>
      </c>
      <c r="U744" t="s">
        <v>687</v>
      </c>
      <c r="V744" t="s">
        <v>39</v>
      </c>
      <c r="W744">
        <v>24</v>
      </c>
      <c r="X744">
        <v>24</v>
      </c>
      <c r="Y744">
        <v>30</v>
      </c>
      <c r="Z744">
        <v>80</v>
      </c>
      <c r="AD744">
        <v>0</v>
      </c>
      <c r="AE744">
        <v>80</v>
      </c>
      <c r="AF744">
        <v>0</v>
      </c>
      <c r="AG744">
        <v>0</v>
      </c>
      <c r="AH744">
        <v>1.28</v>
      </c>
      <c r="AI744">
        <v>1.28</v>
      </c>
      <c r="AJ744">
        <v>0.12</v>
      </c>
      <c r="AK744" t="s">
        <v>862</v>
      </c>
      <c r="AL744" t="s">
        <v>1278</v>
      </c>
      <c r="AN744">
        <v>51</v>
      </c>
      <c r="AO744">
        <f>Source1718[[#This Row],[TotalFTES]]*525/Source1718[[#This Row],[TotalScheduledHours]]</f>
        <v>13.176470588235293</v>
      </c>
    </row>
    <row r="745" spans="1:41" x14ac:dyDescent="0.25">
      <c r="A745" t="s">
        <v>1769</v>
      </c>
      <c r="B745" t="s">
        <v>32</v>
      </c>
      <c r="C745" t="s">
        <v>151</v>
      </c>
      <c r="D745" t="s">
        <v>152</v>
      </c>
      <c r="E745">
        <v>81977</v>
      </c>
      <c r="F745" t="s">
        <v>153</v>
      </c>
      <c r="G745">
        <v>4033</v>
      </c>
      <c r="H745">
        <v>204</v>
      </c>
      <c r="I745" t="s">
        <v>1473</v>
      </c>
      <c r="J745" t="s">
        <v>35</v>
      </c>
      <c r="K745" t="s">
        <v>44</v>
      </c>
      <c r="L745" t="s">
        <v>67</v>
      </c>
      <c r="M745">
        <v>1300</v>
      </c>
      <c r="N745">
        <v>1515</v>
      </c>
      <c r="O745" t="s">
        <v>46</v>
      </c>
      <c r="P745">
        <v>105</v>
      </c>
      <c r="Q745" t="s">
        <v>47</v>
      </c>
      <c r="R745">
        <v>1</v>
      </c>
      <c r="S745" s="1">
        <v>42966</v>
      </c>
      <c r="T745" s="1">
        <v>43091</v>
      </c>
      <c r="U745" t="s">
        <v>687</v>
      </c>
      <c r="V745" t="s">
        <v>39</v>
      </c>
      <c r="W745">
        <v>23</v>
      </c>
      <c r="X745">
        <v>23</v>
      </c>
      <c r="Y745">
        <v>30</v>
      </c>
      <c r="Z745">
        <v>76.666700000000006</v>
      </c>
      <c r="AD745">
        <v>0</v>
      </c>
      <c r="AE745">
        <v>76.666700000000006</v>
      </c>
      <c r="AF745">
        <v>0</v>
      </c>
      <c r="AG745">
        <v>0</v>
      </c>
      <c r="AH745">
        <v>0.8</v>
      </c>
      <c r="AI745">
        <v>0.8</v>
      </c>
      <c r="AJ745">
        <v>0.1</v>
      </c>
      <c r="AK745" t="s">
        <v>779</v>
      </c>
      <c r="AL745" t="s">
        <v>1474</v>
      </c>
      <c r="AN745">
        <v>42.5</v>
      </c>
      <c r="AO745">
        <f>Source1718[[#This Row],[TotalFTES]]*525/Source1718[[#This Row],[TotalScheduledHours]]</f>
        <v>9.882352941176471</v>
      </c>
    </row>
    <row r="746" spans="1:41" x14ac:dyDescent="0.25">
      <c r="A746" t="s">
        <v>1769</v>
      </c>
      <c r="B746" t="s">
        <v>32</v>
      </c>
      <c r="C746" t="s">
        <v>151</v>
      </c>
      <c r="D746" t="s">
        <v>152</v>
      </c>
      <c r="E746">
        <v>80043</v>
      </c>
      <c r="F746" t="s">
        <v>153</v>
      </c>
      <c r="G746">
        <v>4033</v>
      </c>
      <c r="H746">
        <v>205</v>
      </c>
      <c r="I746" t="s">
        <v>1473</v>
      </c>
      <c r="J746" t="s">
        <v>35</v>
      </c>
      <c r="K746" t="s">
        <v>44</v>
      </c>
      <c r="L746" t="s">
        <v>54</v>
      </c>
      <c r="M746">
        <v>900</v>
      </c>
      <c r="N746">
        <v>1150</v>
      </c>
      <c r="O746" t="s">
        <v>46</v>
      </c>
      <c r="P746">
        <v>108</v>
      </c>
      <c r="Q746" t="s">
        <v>47</v>
      </c>
      <c r="R746">
        <v>1</v>
      </c>
      <c r="S746" s="1">
        <v>42966</v>
      </c>
      <c r="T746" s="1">
        <v>43091</v>
      </c>
      <c r="U746" t="s">
        <v>687</v>
      </c>
      <c r="V746" t="s">
        <v>39</v>
      </c>
      <c r="W746">
        <v>32</v>
      </c>
      <c r="X746">
        <v>32</v>
      </c>
      <c r="Y746">
        <v>30</v>
      </c>
      <c r="Z746">
        <v>106.66670000000001</v>
      </c>
      <c r="AD746">
        <v>0</v>
      </c>
      <c r="AE746">
        <v>106.66670000000001</v>
      </c>
      <c r="AF746">
        <v>0</v>
      </c>
      <c r="AG746">
        <v>0</v>
      </c>
      <c r="AH746">
        <v>1.56</v>
      </c>
      <c r="AI746">
        <v>1.56</v>
      </c>
      <c r="AJ746">
        <v>0.12</v>
      </c>
      <c r="AK746" t="s">
        <v>862</v>
      </c>
      <c r="AL746" t="s">
        <v>1472</v>
      </c>
      <c r="AN746">
        <v>48</v>
      </c>
      <c r="AO746">
        <f>Source1718[[#This Row],[TotalFTES]]*525/Source1718[[#This Row],[TotalScheduledHours]]</f>
        <v>17.0625</v>
      </c>
    </row>
    <row r="747" spans="1:41" x14ac:dyDescent="0.25">
      <c r="A747" t="s">
        <v>1769</v>
      </c>
      <c r="B747" t="s">
        <v>32</v>
      </c>
      <c r="C747" t="s">
        <v>151</v>
      </c>
      <c r="D747" t="s">
        <v>152</v>
      </c>
      <c r="E747">
        <v>80044</v>
      </c>
      <c r="F747" t="s">
        <v>153</v>
      </c>
      <c r="G747">
        <v>4035</v>
      </c>
      <c r="H747">
        <v>101</v>
      </c>
      <c r="I747" t="s">
        <v>157</v>
      </c>
      <c r="J747" t="s">
        <v>35</v>
      </c>
      <c r="K747" t="s">
        <v>44</v>
      </c>
      <c r="L747" t="s">
        <v>86</v>
      </c>
      <c r="M747">
        <v>910</v>
      </c>
      <c r="N747">
        <v>1400</v>
      </c>
      <c r="O747" t="s">
        <v>158</v>
      </c>
      <c r="P747">
        <v>231</v>
      </c>
      <c r="Q747" t="s">
        <v>37</v>
      </c>
      <c r="R747">
        <v>1</v>
      </c>
      <c r="S747" s="1">
        <v>42966</v>
      </c>
      <c r="T747" s="1">
        <v>43091</v>
      </c>
      <c r="U747" t="s">
        <v>593</v>
      </c>
      <c r="V747" t="s">
        <v>39</v>
      </c>
      <c r="W747">
        <v>103</v>
      </c>
      <c r="X747">
        <v>81</v>
      </c>
      <c r="Y747">
        <v>60</v>
      </c>
      <c r="Z747">
        <v>135</v>
      </c>
      <c r="AD747">
        <v>0</v>
      </c>
      <c r="AE747">
        <v>135</v>
      </c>
      <c r="AF747">
        <v>0</v>
      </c>
      <c r="AG747">
        <v>0</v>
      </c>
      <c r="AH747">
        <v>1.417</v>
      </c>
      <c r="AI747">
        <v>1.417</v>
      </c>
      <c r="AJ747">
        <v>0.2</v>
      </c>
      <c r="AK747" t="s">
        <v>1476</v>
      </c>
      <c r="AL747" t="s">
        <v>1477</v>
      </c>
      <c r="AN747">
        <v>80</v>
      </c>
      <c r="AO747">
        <f>Source1718[[#This Row],[TotalFTES]]*525/Source1718[[#This Row],[TotalScheduledHours]]</f>
        <v>9.2990625000000016</v>
      </c>
    </row>
    <row r="748" spans="1:41" x14ac:dyDescent="0.25">
      <c r="A748" t="s">
        <v>1769</v>
      </c>
      <c r="B748" t="s">
        <v>32</v>
      </c>
      <c r="C748" t="s">
        <v>151</v>
      </c>
      <c r="D748" t="s">
        <v>152</v>
      </c>
      <c r="E748">
        <v>82336</v>
      </c>
      <c r="F748" t="s">
        <v>153</v>
      </c>
      <c r="G748">
        <v>4035</v>
      </c>
      <c r="H748">
        <v>102</v>
      </c>
      <c r="I748" t="s">
        <v>157</v>
      </c>
      <c r="J748" t="s">
        <v>35</v>
      </c>
      <c r="K748" t="s">
        <v>44</v>
      </c>
      <c r="L748" t="s">
        <v>75</v>
      </c>
      <c r="M748">
        <v>910</v>
      </c>
      <c r="N748">
        <v>1400</v>
      </c>
      <c r="O748" t="s">
        <v>158</v>
      </c>
      <c r="P748">
        <v>231</v>
      </c>
      <c r="Q748" t="s">
        <v>37</v>
      </c>
      <c r="R748">
        <v>1</v>
      </c>
      <c r="S748" s="1">
        <v>42966</v>
      </c>
      <c r="T748" s="1">
        <v>43091</v>
      </c>
      <c r="U748" t="s">
        <v>593</v>
      </c>
      <c r="V748" t="s">
        <v>39</v>
      </c>
      <c r="W748">
        <v>106</v>
      </c>
      <c r="X748">
        <v>85</v>
      </c>
      <c r="Y748">
        <v>60</v>
      </c>
      <c r="Z748">
        <v>141.66669999999999</v>
      </c>
      <c r="AD748">
        <v>0</v>
      </c>
      <c r="AE748">
        <v>141.66669999999999</v>
      </c>
      <c r="AF748">
        <v>0</v>
      </c>
      <c r="AG748">
        <v>0</v>
      </c>
      <c r="AH748">
        <v>1.5960000000000001</v>
      </c>
      <c r="AI748">
        <v>1.5960000000000001</v>
      </c>
      <c r="AJ748">
        <v>0.2</v>
      </c>
      <c r="AK748" t="s">
        <v>1476</v>
      </c>
      <c r="AL748" t="s">
        <v>1477</v>
      </c>
      <c r="AN748">
        <v>90</v>
      </c>
      <c r="AO748">
        <f>Source1718[[#This Row],[TotalFTES]]*525/Source1718[[#This Row],[TotalScheduledHours]]</f>
        <v>9.31</v>
      </c>
    </row>
    <row r="749" spans="1:41" x14ac:dyDescent="0.25">
      <c r="A749" t="s">
        <v>1769</v>
      </c>
      <c r="B749" t="s">
        <v>32</v>
      </c>
      <c r="C749" t="s">
        <v>151</v>
      </c>
      <c r="D749" t="s">
        <v>152</v>
      </c>
      <c r="E749">
        <v>82337</v>
      </c>
      <c r="F749" t="s">
        <v>153</v>
      </c>
      <c r="G749">
        <v>4035</v>
      </c>
      <c r="H749">
        <v>103</v>
      </c>
      <c r="I749" t="s">
        <v>157</v>
      </c>
      <c r="J749" t="s">
        <v>35</v>
      </c>
      <c r="K749" t="s">
        <v>44</v>
      </c>
      <c r="L749" t="s">
        <v>73</v>
      </c>
      <c r="M749">
        <v>910</v>
      </c>
      <c r="N749">
        <v>1400</v>
      </c>
      <c r="O749" t="s">
        <v>158</v>
      </c>
      <c r="P749">
        <v>231</v>
      </c>
      <c r="Q749" t="s">
        <v>37</v>
      </c>
      <c r="R749">
        <v>1</v>
      </c>
      <c r="S749" s="1">
        <v>42966</v>
      </c>
      <c r="T749" s="1">
        <v>43091</v>
      </c>
      <c r="U749" t="s">
        <v>593</v>
      </c>
      <c r="V749" t="s">
        <v>39</v>
      </c>
      <c r="W749">
        <v>118</v>
      </c>
      <c r="X749">
        <v>100</v>
      </c>
      <c r="Y749">
        <v>60</v>
      </c>
      <c r="Z749">
        <v>166.66669999999999</v>
      </c>
      <c r="AD749">
        <v>0</v>
      </c>
      <c r="AE749">
        <v>166.66669999999999</v>
      </c>
      <c r="AF749">
        <v>0</v>
      </c>
      <c r="AG749">
        <v>0</v>
      </c>
      <c r="AH749">
        <v>1.8</v>
      </c>
      <c r="AI749">
        <v>1.8</v>
      </c>
      <c r="AJ749">
        <v>0.2</v>
      </c>
      <c r="AK749" t="s">
        <v>1476</v>
      </c>
      <c r="AL749" t="s">
        <v>1477</v>
      </c>
      <c r="AN749">
        <v>90</v>
      </c>
      <c r="AO749">
        <f>Source1718[[#This Row],[TotalFTES]]*525/Source1718[[#This Row],[TotalScheduledHours]]</f>
        <v>10.5</v>
      </c>
    </row>
    <row r="750" spans="1:41" x14ac:dyDescent="0.25">
      <c r="A750" t="s">
        <v>1769</v>
      </c>
      <c r="B750" t="s">
        <v>32</v>
      </c>
      <c r="C750" t="s">
        <v>151</v>
      </c>
      <c r="D750" t="s">
        <v>152</v>
      </c>
      <c r="E750">
        <v>82338</v>
      </c>
      <c r="F750" t="s">
        <v>153</v>
      </c>
      <c r="G750">
        <v>4035</v>
      </c>
      <c r="H750">
        <v>104</v>
      </c>
      <c r="I750" t="s">
        <v>157</v>
      </c>
      <c r="J750" t="s">
        <v>35</v>
      </c>
      <c r="K750" t="s">
        <v>44</v>
      </c>
      <c r="L750" t="s">
        <v>67</v>
      </c>
      <c r="M750">
        <v>910</v>
      </c>
      <c r="N750">
        <v>1400</v>
      </c>
      <c r="O750" t="s">
        <v>158</v>
      </c>
      <c r="P750">
        <v>231</v>
      </c>
      <c r="Q750" t="s">
        <v>37</v>
      </c>
      <c r="R750">
        <v>1</v>
      </c>
      <c r="S750" s="1">
        <v>42966</v>
      </c>
      <c r="T750" s="1">
        <v>43091</v>
      </c>
      <c r="U750" t="s">
        <v>593</v>
      </c>
      <c r="V750" t="s">
        <v>39</v>
      </c>
      <c r="W750">
        <v>92</v>
      </c>
      <c r="X750">
        <v>77</v>
      </c>
      <c r="Y750">
        <v>60</v>
      </c>
      <c r="Z750">
        <v>128.33330000000001</v>
      </c>
      <c r="AD750">
        <v>0</v>
      </c>
      <c r="AE750">
        <v>128.33330000000001</v>
      </c>
      <c r="AF750">
        <v>0</v>
      </c>
      <c r="AG750">
        <v>0</v>
      </c>
      <c r="AH750">
        <v>1.2889999999999999</v>
      </c>
      <c r="AI750">
        <v>1.2889999999999999</v>
      </c>
      <c r="AJ750">
        <v>0.2</v>
      </c>
      <c r="AK750" t="s">
        <v>1476</v>
      </c>
      <c r="AL750" t="s">
        <v>1477</v>
      </c>
      <c r="AN750">
        <v>85</v>
      </c>
      <c r="AO750">
        <f>Source1718[[#This Row],[TotalFTES]]*525/Source1718[[#This Row],[TotalScheduledHours]]</f>
        <v>7.9614705882352927</v>
      </c>
    </row>
    <row r="751" spans="1:41" x14ac:dyDescent="0.25">
      <c r="A751" t="s">
        <v>1769</v>
      </c>
      <c r="B751" t="s">
        <v>32</v>
      </c>
      <c r="C751" t="s">
        <v>151</v>
      </c>
      <c r="D751" t="s">
        <v>152</v>
      </c>
      <c r="E751">
        <v>83202</v>
      </c>
      <c r="F751" t="s">
        <v>153</v>
      </c>
      <c r="G751">
        <v>4035</v>
      </c>
      <c r="H751">
        <v>105</v>
      </c>
      <c r="I751" t="s">
        <v>157</v>
      </c>
      <c r="J751" t="s">
        <v>35</v>
      </c>
      <c r="K751" t="s">
        <v>44</v>
      </c>
      <c r="L751" t="s">
        <v>54</v>
      </c>
      <c r="M751">
        <v>910</v>
      </c>
      <c r="N751">
        <v>1400</v>
      </c>
      <c r="O751" t="s">
        <v>158</v>
      </c>
      <c r="P751">
        <v>231</v>
      </c>
      <c r="Q751" t="s">
        <v>37</v>
      </c>
      <c r="R751">
        <v>1</v>
      </c>
      <c r="S751" s="1">
        <v>42966</v>
      </c>
      <c r="T751" s="1">
        <v>43091</v>
      </c>
      <c r="U751" t="s">
        <v>593</v>
      </c>
      <c r="V751" t="s">
        <v>39</v>
      </c>
      <c r="W751">
        <v>87</v>
      </c>
      <c r="X751">
        <v>73</v>
      </c>
      <c r="Y751">
        <v>60</v>
      </c>
      <c r="Z751">
        <v>121.66670000000001</v>
      </c>
      <c r="AD751">
        <v>0</v>
      </c>
      <c r="AE751">
        <v>121.66670000000001</v>
      </c>
      <c r="AF751">
        <v>0</v>
      </c>
      <c r="AG751">
        <v>0</v>
      </c>
      <c r="AH751">
        <v>0.93700000000000006</v>
      </c>
      <c r="AI751">
        <v>0.93700000000000006</v>
      </c>
      <c r="AJ751">
        <v>0.2</v>
      </c>
      <c r="AK751" t="s">
        <v>1476</v>
      </c>
      <c r="AL751" t="s">
        <v>1477</v>
      </c>
      <c r="AN751">
        <v>80</v>
      </c>
      <c r="AO751">
        <f>Source1718[[#This Row],[TotalFTES]]*525/Source1718[[#This Row],[TotalScheduledHours]]</f>
        <v>6.1490625000000003</v>
      </c>
    </row>
    <row r="752" spans="1:41" x14ac:dyDescent="0.25">
      <c r="A752" t="s">
        <v>1769</v>
      </c>
      <c r="B752" t="s">
        <v>32</v>
      </c>
      <c r="C752" t="s">
        <v>151</v>
      </c>
      <c r="D752" t="s">
        <v>152</v>
      </c>
      <c r="E752">
        <v>80045</v>
      </c>
      <c r="F752" t="s">
        <v>153</v>
      </c>
      <c r="G752">
        <v>4035</v>
      </c>
      <c r="H752">
        <v>201</v>
      </c>
      <c r="I752" t="s">
        <v>157</v>
      </c>
      <c r="J752" t="s">
        <v>35</v>
      </c>
      <c r="K752" t="s">
        <v>44</v>
      </c>
      <c r="L752" t="s">
        <v>609</v>
      </c>
      <c r="M752" t="s">
        <v>688</v>
      </c>
      <c r="N752" t="s">
        <v>689</v>
      </c>
      <c r="O752" t="s">
        <v>539</v>
      </c>
      <c r="P752" t="s">
        <v>690</v>
      </c>
      <c r="Q752" t="s">
        <v>47</v>
      </c>
      <c r="R752">
        <v>1</v>
      </c>
      <c r="S752" s="1">
        <v>42966</v>
      </c>
      <c r="T752" s="1">
        <v>43091</v>
      </c>
      <c r="U752" t="s">
        <v>691</v>
      </c>
      <c r="V752" t="s">
        <v>39</v>
      </c>
      <c r="W752">
        <v>113</v>
      </c>
      <c r="X752">
        <v>102</v>
      </c>
      <c r="Y752">
        <v>120</v>
      </c>
      <c r="Z752">
        <v>85</v>
      </c>
      <c r="AD752">
        <v>0</v>
      </c>
      <c r="AE752">
        <v>85</v>
      </c>
      <c r="AF752">
        <v>0</v>
      </c>
      <c r="AG752">
        <v>0</v>
      </c>
      <c r="AH752">
        <v>4.4390000000000001</v>
      </c>
      <c r="AI752">
        <v>4.4390000000000001</v>
      </c>
      <c r="AJ752">
        <v>0.3</v>
      </c>
      <c r="AK752" t="s">
        <v>1486</v>
      </c>
      <c r="AL752" t="s">
        <v>1487</v>
      </c>
      <c r="AN752">
        <v>120</v>
      </c>
      <c r="AO752">
        <f>Source1718[[#This Row],[TotalFTES]]*525/Source1718[[#This Row],[TotalScheduledHours]]</f>
        <v>19.420624999999998</v>
      </c>
    </row>
    <row r="753" spans="1:41" x14ac:dyDescent="0.25">
      <c r="A753" t="s">
        <v>1769</v>
      </c>
      <c r="B753" t="s">
        <v>32</v>
      </c>
      <c r="C753" t="s">
        <v>151</v>
      </c>
      <c r="D753" t="s">
        <v>152</v>
      </c>
      <c r="E753">
        <v>80769</v>
      </c>
      <c r="F753" t="s">
        <v>153</v>
      </c>
      <c r="G753">
        <v>4035</v>
      </c>
      <c r="H753">
        <v>202</v>
      </c>
      <c r="I753" t="s">
        <v>157</v>
      </c>
      <c r="J753" t="s">
        <v>35</v>
      </c>
      <c r="K753" t="s">
        <v>44</v>
      </c>
      <c r="L753" t="s">
        <v>613</v>
      </c>
      <c r="M753" t="s">
        <v>692</v>
      </c>
      <c r="N753" t="s">
        <v>693</v>
      </c>
      <c r="O753" t="s">
        <v>539</v>
      </c>
      <c r="P753" t="s">
        <v>690</v>
      </c>
      <c r="Q753" t="s">
        <v>47</v>
      </c>
      <c r="R753">
        <v>1</v>
      </c>
      <c r="S753" s="1">
        <v>42966</v>
      </c>
      <c r="T753" s="1">
        <v>43091</v>
      </c>
      <c r="U753" t="s">
        <v>694</v>
      </c>
      <c r="V753" t="s">
        <v>39</v>
      </c>
      <c r="W753">
        <v>100</v>
      </c>
      <c r="X753">
        <v>83</v>
      </c>
      <c r="Y753">
        <v>120</v>
      </c>
      <c r="Z753">
        <v>69.166700000000006</v>
      </c>
      <c r="AD753">
        <v>0</v>
      </c>
      <c r="AE753">
        <v>69.166700000000006</v>
      </c>
      <c r="AF753">
        <v>0</v>
      </c>
      <c r="AG753">
        <v>0</v>
      </c>
      <c r="AH753">
        <v>5.4080000000000004</v>
      </c>
      <c r="AI753">
        <v>5.4080000000000004</v>
      </c>
      <c r="AJ753">
        <v>0.26</v>
      </c>
      <c r="AK753" t="s">
        <v>1489</v>
      </c>
      <c r="AL753" t="s">
        <v>1487</v>
      </c>
      <c r="AN753">
        <v>117</v>
      </c>
      <c r="AO753">
        <f>Source1718[[#This Row],[TotalFTES]]*525/Source1718[[#This Row],[TotalScheduledHours]]</f>
        <v>24.266666666666669</v>
      </c>
    </row>
    <row r="754" spans="1:41" x14ac:dyDescent="0.25">
      <c r="A754" t="s">
        <v>1769</v>
      </c>
      <c r="B754" t="s">
        <v>32</v>
      </c>
      <c r="C754" t="s">
        <v>151</v>
      </c>
      <c r="D754" t="s">
        <v>152</v>
      </c>
      <c r="E754">
        <v>82340</v>
      </c>
      <c r="F754" t="s">
        <v>153</v>
      </c>
      <c r="G754">
        <v>4035</v>
      </c>
      <c r="H754">
        <v>203</v>
      </c>
      <c r="I754" t="s">
        <v>157</v>
      </c>
      <c r="J754" t="s">
        <v>35</v>
      </c>
      <c r="K754" t="s">
        <v>44</v>
      </c>
      <c r="L754" t="s">
        <v>676</v>
      </c>
      <c r="M754" t="s">
        <v>688</v>
      </c>
      <c r="N754" t="s">
        <v>689</v>
      </c>
      <c r="O754" t="s">
        <v>539</v>
      </c>
      <c r="P754" t="s">
        <v>690</v>
      </c>
      <c r="Q754" t="s">
        <v>47</v>
      </c>
      <c r="R754">
        <v>1</v>
      </c>
      <c r="S754" s="1">
        <v>42966</v>
      </c>
      <c r="T754" s="1">
        <v>43091</v>
      </c>
      <c r="U754" t="s">
        <v>691</v>
      </c>
      <c r="V754" t="s">
        <v>39</v>
      </c>
      <c r="W754">
        <v>132</v>
      </c>
      <c r="X754">
        <v>120</v>
      </c>
      <c r="Y754">
        <v>120</v>
      </c>
      <c r="Z754">
        <v>100</v>
      </c>
      <c r="AD754">
        <v>0</v>
      </c>
      <c r="AE754">
        <v>100</v>
      </c>
      <c r="AF754">
        <v>0</v>
      </c>
      <c r="AG754">
        <v>0</v>
      </c>
      <c r="AH754">
        <v>5.5759999999999996</v>
      </c>
      <c r="AI754">
        <v>5.5759999999999996</v>
      </c>
      <c r="AJ754">
        <v>0.3</v>
      </c>
      <c r="AK754" t="s">
        <v>1486</v>
      </c>
      <c r="AL754" t="s">
        <v>1487</v>
      </c>
      <c r="AN754">
        <v>135</v>
      </c>
      <c r="AO754">
        <f>Source1718[[#This Row],[TotalFTES]]*525/Source1718[[#This Row],[TotalScheduledHours]]</f>
        <v>21.684444444444441</v>
      </c>
    </row>
    <row r="755" spans="1:41" x14ac:dyDescent="0.25">
      <c r="A755" t="s">
        <v>1769</v>
      </c>
      <c r="B755" t="s">
        <v>32</v>
      </c>
      <c r="C755" t="s">
        <v>151</v>
      </c>
      <c r="D755" t="s">
        <v>152</v>
      </c>
      <c r="E755">
        <v>82341</v>
      </c>
      <c r="F755" t="s">
        <v>153</v>
      </c>
      <c r="G755">
        <v>4035</v>
      </c>
      <c r="H755">
        <v>204</v>
      </c>
      <c r="I755" t="s">
        <v>157</v>
      </c>
      <c r="J755" t="s">
        <v>35</v>
      </c>
      <c r="K755" t="s">
        <v>44</v>
      </c>
      <c r="L755" t="s">
        <v>678</v>
      </c>
      <c r="M755" t="s">
        <v>692</v>
      </c>
      <c r="N755" t="s">
        <v>693</v>
      </c>
      <c r="O755" t="s">
        <v>539</v>
      </c>
      <c r="P755" t="s">
        <v>690</v>
      </c>
      <c r="Q755" t="s">
        <v>47</v>
      </c>
      <c r="R755">
        <v>1</v>
      </c>
      <c r="S755" s="1">
        <v>42966</v>
      </c>
      <c r="T755" s="1">
        <v>43091</v>
      </c>
      <c r="U755" t="s">
        <v>694</v>
      </c>
      <c r="V755" t="s">
        <v>39</v>
      </c>
      <c r="W755">
        <v>86</v>
      </c>
      <c r="X755">
        <v>77</v>
      </c>
      <c r="Y755">
        <v>120</v>
      </c>
      <c r="Z755">
        <v>64.166700000000006</v>
      </c>
      <c r="AD755">
        <v>0</v>
      </c>
      <c r="AE755">
        <v>64.166700000000006</v>
      </c>
      <c r="AF755">
        <v>0</v>
      </c>
      <c r="AG755">
        <v>0</v>
      </c>
      <c r="AH755">
        <v>5.2949999999999999</v>
      </c>
      <c r="AI755">
        <v>5.2949999999999999</v>
      </c>
      <c r="AJ755">
        <v>0.26</v>
      </c>
      <c r="AK755" t="s">
        <v>1489</v>
      </c>
      <c r="AL755" t="s">
        <v>1487</v>
      </c>
      <c r="AN755">
        <v>110.5</v>
      </c>
      <c r="AO755">
        <f>Source1718[[#This Row],[TotalFTES]]*525/Source1718[[#This Row],[TotalScheduledHours]]</f>
        <v>25.157239819004523</v>
      </c>
    </row>
    <row r="756" spans="1:41" x14ac:dyDescent="0.25">
      <c r="A756" t="s">
        <v>1769</v>
      </c>
      <c r="B756" t="s">
        <v>32</v>
      </c>
      <c r="C756" t="s">
        <v>151</v>
      </c>
      <c r="D756" t="s">
        <v>152</v>
      </c>
      <c r="E756">
        <v>82342</v>
      </c>
      <c r="F756" t="s">
        <v>153</v>
      </c>
      <c r="G756">
        <v>4035</v>
      </c>
      <c r="H756">
        <v>205</v>
      </c>
      <c r="I756" t="s">
        <v>157</v>
      </c>
      <c r="J756" t="s">
        <v>35</v>
      </c>
      <c r="K756" t="s">
        <v>44</v>
      </c>
      <c r="L756" t="s">
        <v>54</v>
      </c>
      <c r="M756">
        <v>1000</v>
      </c>
      <c r="N756">
        <v>1150</v>
      </c>
      <c r="O756" t="s">
        <v>46</v>
      </c>
      <c r="P756">
        <v>104</v>
      </c>
      <c r="Q756" t="s">
        <v>47</v>
      </c>
      <c r="R756">
        <v>1</v>
      </c>
      <c r="S756" s="1">
        <v>42966</v>
      </c>
      <c r="T756" s="1">
        <v>43091</v>
      </c>
      <c r="U756" t="s">
        <v>422</v>
      </c>
      <c r="V756" t="s">
        <v>39</v>
      </c>
      <c r="W756">
        <v>61</v>
      </c>
      <c r="X756">
        <v>48</v>
      </c>
      <c r="Y756">
        <v>100</v>
      </c>
      <c r="Z756">
        <v>48</v>
      </c>
      <c r="AD756">
        <v>0</v>
      </c>
      <c r="AE756">
        <v>48</v>
      </c>
      <c r="AF756">
        <v>0</v>
      </c>
      <c r="AG756">
        <v>0</v>
      </c>
      <c r="AH756">
        <v>1.833</v>
      </c>
      <c r="AI756">
        <v>1.833</v>
      </c>
      <c r="AJ756">
        <v>0.08</v>
      </c>
      <c r="AK756" t="s">
        <v>883</v>
      </c>
      <c r="AL756" t="s">
        <v>1490</v>
      </c>
      <c r="AN756">
        <v>32</v>
      </c>
      <c r="AO756">
        <f>Source1718[[#This Row],[TotalFTES]]*525/Source1718[[#This Row],[TotalScheduledHours]]</f>
        <v>30.072656249999998</v>
      </c>
    </row>
    <row r="757" spans="1:41" x14ac:dyDescent="0.25">
      <c r="A757" t="s">
        <v>1769</v>
      </c>
      <c r="B757" t="s">
        <v>32</v>
      </c>
      <c r="C757" t="s">
        <v>151</v>
      </c>
      <c r="D757" t="s">
        <v>152</v>
      </c>
      <c r="E757">
        <v>80718</v>
      </c>
      <c r="F757" t="s">
        <v>153</v>
      </c>
      <c r="G757">
        <v>4210</v>
      </c>
      <c r="H757">
        <v>201</v>
      </c>
      <c r="I757" t="s">
        <v>193</v>
      </c>
      <c r="J757" t="s">
        <v>35</v>
      </c>
      <c r="K757" t="s">
        <v>44</v>
      </c>
      <c r="L757" t="s">
        <v>86</v>
      </c>
      <c r="M757">
        <v>1300</v>
      </c>
      <c r="N757">
        <v>1515</v>
      </c>
      <c r="O757" t="s">
        <v>147</v>
      </c>
      <c r="Q757" t="s">
        <v>47</v>
      </c>
      <c r="R757">
        <v>1</v>
      </c>
      <c r="S757" s="1">
        <v>42966</v>
      </c>
      <c r="T757" s="1">
        <v>43091</v>
      </c>
      <c r="U757" t="s">
        <v>686</v>
      </c>
      <c r="V757" t="s">
        <v>39</v>
      </c>
      <c r="W757">
        <v>29</v>
      </c>
      <c r="X757">
        <v>25</v>
      </c>
      <c r="Y757">
        <v>30</v>
      </c>
      <c r="Z757">
        <v>83.333299999999994</v>
      </c>
      <c r="AD757">
        <v>0</v>
      </c>
      <c r="AE757">
        <v>83.333299999999994</v>
      </c>
      <c r="AF757">
        <v>0</v>
      </c>
      <c r="AG757">
        <v>0</v>
      </c>
      <c r="AH757">
        <v>1.171</v>
      </c>
      <c r="AI757">
        <v>1.171</v>
      </c>
      <c r="AJ757">
        <v>0.1</v>
      </c>
      <c r="AK757" t="s">
        <v>779</v>
      </c>
      <c r="AL757" t="s">
        <v>1278</v>
      </c>
      <c r="AN757">
        <v>40</v>
      </c>
      <c r="AO757">
        <f>Source1718[[#This Row],[TotalFTES]]*525/Source1718[[#This Row],[TotalScheduledHours]]</f>
        <v>15.369375</v>
      </c>
    </row>
    <row r="758" spans="1:41" x14ac:dyDescent="0.25">
      <c r="A758" t="s">
        <v>1769</v>
      </c>
      <c r="B758" t="s">
        <v>32</v>
      </c>
      <c r="C758" t="s">
        <v>151</v>
      </c>
      <c r="D758" t="s">
        <v>152</v>
      </c>
      <c r="E758">
        <v>80836</v>
      </c>
      <c r="F758" t="s">
        <v>153</v>
      </c>
      <c r="G758">
        <v>4210</v>
      </c>
      <c r="H758">
        <v>202</v>
      </c>
      <c r="I758" t="s">
        <v>193</v>
      </c>
      <c r="J758" t="s">
        <v>35</v>
      </c>
      <c r="K758" t="s">
        <v>44</v>
      </c>
      <c r="L758" t="s">
        <v>75</v>
      </c>
      <c r="M758">
        <v>1400</v>
      </c>
      <c r="N758">
        <v>1615</v>
      </c>
      <c r="O758" t="s">
        <v>345</v>
      </c>
      <c r="Q758" t="s">
        <v>47</v>
      </c>
      <c r="R758">
        <v>1</v>
      </c>
      <c r="S758" s="1">
        <v>42966</v>
      </c>
      <c r="T758" s="1">
        <v>43091</v>
      </c>
      <c r="U758" t="s">
        <v>686</v>
      </c>
      <c r="V758" t="s">
        <v>39</v>
      </c>
      <c r="W758">
        <v>26</v>
      </c>
      <c r="X758">
        <v>21</v>
      </c>
      <c r="Y758">
        <v>30</v>
      </c>
      <c r="Z758">
        <v>70</v>
      </c>
      <c r="AD758">
        <v>0</v>
      </c>
      <c r="AE758">
        <v>70</v>
      </c>
      <c r="AF758">
        <v>0</v>
      </c>
      <c r="AG758">
        <v>0</v>
      </c>
      <c r="AH758">
        <v>1.1619999999999999</v>
      </c>
      <c r="AI758">
        <v>1.1619999999999999</v>
      </c>
      <c r="AJ758">
        <v>0.1</v>
      </c>
      <c r="AK758" t="s">
        <v>1034</v>
      </c>
      <c r="AL758" t="s">
        <v>1491</v>
      </c>
      <c r="AN758">
        <v>45</v>
      </c>
      <c r="AO758">
        <f>Source1718[[#This Row],[TotalFTES]]*525/Source1718[[#This Row],[TotalScheduledHours]]</f>
        <v>13.556666666666665</v>
      </c>
    </row>
    <row r="759" spans="1:41" x14ac:dyDescent="0.25">
      <c r="A759" t="s">
        <v>1769</v>
      </c>
      <c r="B759" t="s">
        <v>32</v>
      </c>
      <c r="C759" t="s">
        <v>151</v>
      </c>
      <c r="D759" t="s">
        <v>152</v>
      </c>
      <c r="E759">
        <v>80835</v>
      </c>
      <c r="F759" t="s">
        <v>153</v>
      </c>
      <c r="G759">
        <v>4210</v>
      </c>
      <c r="H759">
        <v>203</v>
      </c>
      <c r="I759" t="s">
        <v>193</v>
      </c>
      <c r="J759" t="s">
        <v>35</v>
      </c>
      <c r="K759" t="s">
        <v>44</v>
      </c>
      <c r="L759" t="s">
        <v>73</v>
      </c>
      <c r="M759">
        <v>1230</v>
      </c>
      <c r="N759">
        <v>1445</v>
      </c>
      <c r="O759" t="s">
        <v>266</v>
      </c>
      <c r="Q759" t="s">
        <v>47</v>
      </c>
      <c r="R759">
        <v>1</v>
      </c>
      <c r="S759" s="1">
        <v>42966</v>
      </c>
      <c r="T759" s="1">
        <v>43091</v>
      </c>
      <c r="U759" t="s">
        <v>686</v>
      </c>
      <c r="V759" t="s">
        <v>39</v>
      </c>
      <c r="W759">
        <v>42</v>
      </c>
      <c r="X759">
        <v>33</v>
      </c>
      <c r="Y759">
        <v>30</v>
      </c>
      <c r="Z759">
        <v>110</v>
      </c>
      <c r="AD759">
        <v>0</v>
      </c>
      <c r="AE759">
        <v>110</v>
      </c>
      <c r="AF759">
        <v>0</v>
      </c>
      <c r="AG759">
        <v>0</v>
      </c>
      <c r="AH759">
        <v>1.6379999999999999</v>
      </c>
      <c r="AI759">
        <v>1.6379999999999999</v>
      </c>
      <c r="AJ759">
        <v>0.1</v>
      </c>
      <c r="AK759" t="s">
        <v>827</v>
      </c>
      <c r="AL759" t="s">
        <v>1362</v>
      </c>
      <c r="AN759">
        <v>45</v>
      </c>
      <c r="AO759">
        <f>Source1718[[#This Row],[TotalFTES]]*525/Source1718[[#This Row],[TotalScheduledHours]]</f>
        <v>19.11</v>
      </c>
    </row>
    <row r="760" spans="1:41" x14ac:dyDescent="0.25">
      <c r="A760" t="s">
        <v>1769</v>
      </c>
      <c r="B760" t="s">
        <v>32</v>
      </c>
      <c r="C760" t="s">
        <v>151</v>
      </c>
      <c r="D760" t="s">
        <v>152</v>
      </c>
      <c r="E760">
        <v>81367</v>
      </c>
      <c r="F760" t="s">
        <v>153</v>
      </c>
      <c r="G760">
        <v>4305</v>
      </c>
      <c r="H760">
        <v>201</v>
      </c>
      <c r="I760" t="s">
        <v>1492</v>
      </c>
      <c r="J760" t="s">
        <v>76</v>
      </c>
      <c r="K760" t="s">
        <v>44</v>
      </c>
      <c r="L760" t="s">
        <v>609</v>
      </c>
      <c r="M760" t="s">
        <v>1493</v>
      </c>
      <c r="N760" t="s">
        <v>1494</v>
      </c>
      <c r="O760" t="s">
        <v>539</v>
      </c>
      <c r="P760" t="s">
        <v>695</v>
      </c>
      <c r="Q760" t="s">
        <v>47</v>
      </c>
      <c r="R760">
        <v>1</v>
      </c>
      <c r="S760" s="1">
        <v>42966</v>
      </c>
      <c r="T760" s="1">
        <v>43091</v>
      </c>
      <c r="U760" t="s">
        <v>1760</v>
      </c>
      <c r="V760" t="s">
        <v>39</v>
      </c>
      <c r="W760">
        <v>89</v>
      </c>
      <c r="X760">
        <v>70</v>
      </c>
      <c r="Y760">
        <v>45</v>
      </c>
      <c r="Z760">
        <v>155.5556</v>
      </c>
      <c r="AD760">
        <v>0</v>
      </c>
      <c r="AE760">
        <v>155.5556</v>
      </c>
      <c r="AF760">
        <v>0</v>
      </c>
      <c r="AG760">
        <v>0</v>
      </c>
      <c r="AH760">
        <v>2.1869999999999998</v>
      </c>
      <c r="AI760">
        <v>2.1869999999999998</v>
      </c>
      <c r="AJ760">
        <v>0.48</v>
      </c>
      <c r="AK760" t="s">
        <v>1497</v>
      </c>
      <c r="AL760" t="s">
        <v>1761</v>
      </c>
      <c r="AN760">
        <v>104</v>
      </c>
      <c r="AO760">
        <f>Source1718[[#This Row],[TotalFTES]]*525/Source1718[[#This Row],[TotalScheduledHours]]</f>
        <v>11.040144230769231</v>
      </c>
    </row>
    <row r="761" spans="1:41" x14ac:dyDescent="0.25">
      <c r="A761" t="s">
        <v>1769</v>
      </c>
      <c r="B761" t="s">
        <v>32</v>
      </c>
      <c r="C761" t="s">
        <v>151</v>
      </c>
      <c r="D761" t="s">
        <v>152</v>
      </c>
      <c r="E761">
        <v>81368</v>
      </c>
      <c r="F761" t="s">
        <v>153</v>
      </c>
      <c r="G761">
        <v>4305</v>
      </c>
      <c r="H761">
        <v>202</v>
      </c>
      <c r="I761" t="s">
        <v>1492</v>
      </c>
      <c r="J761" t="s">
        <v>35</v>
      </c>
      <c r="K761" t="s">
        <v>44</v>
      </c>
      <c r="L761" t="s">
        <v>613</v>
      </c>
      <c r="M761" t="s">
        <v>688</v>
      </c>
      <c r="N761" t="s">
        <v>1499</v>
      </c>
      <c r="O761" t="s">
        <v>539</v>
      </c>
      <c r="P761" t="s">
        <v>695</v>
      </c>
      <c r="Q761" t="s">
        <v>47</v>
      </c>
      <c r="R761">
        <v>1</v>
      </c>
      <c r="S761" s="1">
        <v>42966</v>
      </c>
      <c r="T761" s="1">
        <v>43091</v>
      </c>
      <c r="U761" t="s">
        <v>1760</v>
      </c>
      <c r="V761" t="s">
        <v>39</v>
      </c>
      <c r="W761">
        <v>97</v>
      </c>
      <c r="X761">
        <v>71</v>
      </c>
      <c r="Y761">
        <v>45</v>
      </c>
      <c r="Z761">
        <v>157.77780000000001</v>
      </c>
      <c r="AD761">
        <v>0</v>
      </c>
      <c r="AE761">
        <v>157.77780000000001</v>
      </c>
      <c r="AF761">
        <v>0</v>
      </c>
      <c r="AG761">
        <v>0</v>
      </c>
      <c r="AH761">
        <v>2.7709999999999999</v>
      </c>
      <c r="AI761">
        <v>2.7709999999999999</v>
      </c>
      <c r="AJ761">
        <v>0.48</v>
      </c>
      <c r="AK761" t="s">
        <v>1500</v>
      </c>
      <c r="AL761" t="s">
        <v>1761</v>
      </c>
      <c r="AN761">
        <v>108</v>
      </c>
      <c r="AO761">
        <f>Source1718[[#This Row],[TotalFTES]]*525/Source1718[[#This Row],[TotalScheduledHours]]</f>
        <v>13.470138888888888</v>
      </c>
    </row>
    <row r="762" spans="1:41" x14ac:dyDescent="0.25">
      <c r="A762" t="s">
        <v>1769</v>
      </c>
      <c r="B762" t="s">
        <v>32</v>
      </c>
      <c r="C762" t="s">
        <v>151</v>
      </c>
      <c r="D762" t="s">
        <v>152</v>
      </c>
      <c r="E762">
        <v>81369</v>
      </c>
      <c r="F762" t="s">
        <v>153</v>
      </c>
      <c r="G762">
        <v>4305</v>
      </c>
      <c r="H762">
        <v>203</v>
      </c>
      <c r="I762" t="s">
        <v>1492</v>
      </c>
      <c r="J762" t="s">
        <v>35</v>
      </c>
      <c r="K762" t="s">
        <v>44</v>
      </c>
      <c r="L762" t="s">
        <v>676</v>
      </c>
      <c r="M762" t="s">
        <v>688</v>
      </c>
      <c r="N762" t="s">
        <v>1499</v>
      </c>
      <c r="O762" t="s">
        <v>539</v>
      </c>
      <c r="P762" t="s">
        <v>695</v>
      </c>
      <c r="Q762" t="s">
        <v>47</v>
      </c>
      <c r="R762">
        <v>1</v>
      </c>
      <c r="S762" s="1">
        <v>42966</v>
      </c>
      <c r="T762" s="1">
        <v>43091</v>
      </c>
      <c r="U762" t="s">
        <v>1496</v>
      </c>
      <c r="V762" t="s">
        <v>39</v>
      </c>
      <c r="W762">
        <v>87</v>
      </c>
      <c r="X762">
        <v>66</v>
      </c>
      <c r="Y762">
        <v>45</v>
      </c>
      <c r="Z762">
        <v>146.66669999999999</v>
      </c>
      <c r="AD762">
        <v>0</v>
      </c>
      <c r="AE762">
        <v>146.66669999999999</v>
      </c>
      <c r="AF762">
        <v>0</v>
      </c>
      <c r="AG762">
        <v>0</v>
      </c>
      <c r="AH762">
        <v>2.165</v>
      </c>
      <c r="AI762">
        <v>2.165</v>
      </c>
      <c r="AJ762">
        <v>0.24</v>
      </c>
      <c r="AK762" t="s">
        <v>1500</v>
      </c>
      <c r="AL762" t="s">
        <v>1761</v>
      </c>
      <c r="AN762">
        <v>108</v>
      </c>
      <c r="AO762">
        <f>Source1718[[#This Row],[TotalFTES]]*525/Source1718[[#This Row],[TotalScheduledHours]]</f>
        <v>10.524305555555555</v>
      </c>
    </row>
    <row r="763" spans="1:41" x14ac:dyDescent="0.25">
      <c r="A763" t="s">
        <v>1769</v>
      </c>
      <c r="B763" t="s">
        <v>32</v>
      </c>
      <c r="C763" t="s">
        <v>151</v>
      </c>
      <c r="D763" t="s">
        <v>152</v>
      </c>
      <c r="E763">
        <v>81370</v>
      </c>
      <c r="F763" t="s">
        <v>153</v>
      </c>
      <c r="G763">
        <v>4305</v>
      </c>
      <c r="H763">
        <v>204</v>
      </c>
      <c r="I763" t="s">
        <v>1492</v>
      </c>
      <c r="J763" t="s">
        <v>35</v>
      </c>
      <c r="K763" t="s">
        <v>44</v>
      </c>
      <c r="L763" t="s">
        <v>678</v>
      </c>
      <c r="M763" t="s">
        <v>688</v>
      </c>
      <c r="N763" t="s">
        <v>672</v>
      </c>
      <c r="O763" t="s">
        <v>539</v>
      </c>
      <c r="P763" t="s">
        <v>695</v>
      </c>
      <c r="Q763" t="s">
        <v>47</v>
      </c>
      <c r="R763">
        <v>1</v>
      </c>
      <c r="S763" s="1">
        <v>42966</v>
      </c>
      <c r="T763" s="1">
        <v>43091</v>
      </c>
      <c r="U763" t="s">
        <v>1760</v>
      </c>
      <c r="V763" t="s">
        <v>39</v>
      </c>
      <c r="W763">
        <v>90</v>
      </c>
      <c r="X763">
        <v>62</v>
      </c>
      <c r="Y763">
        <v>45</v>
      </c>
      <c r="Z763">
        <v>137.77780000000001</v>
      </c>
      <c r="AD763">
        <v>0</v>
      </c>
      <c r="AE763">
        <v>137.77780000000001</v>
      </c>
      <c r="AF763">
        <v>0</v>
      </c>
      <c r="AG763">
        <v>0</v>
      </c>
      <c r="AH763">
        <v>2.5209999999999999</v>
      </c>
      <c r="AI763">
        <v>2.5209999999999999</v>
      </c>
      <c r="AJ763">
        <v>0.48</v>
      </c>
      <c r="AK763" t="s">
        <v>1501</v>
      </c>
      <c r="AL763" t="s">
        <v>1761</v>
      </c>
      <c r="AN763">
        <v>110.5</v>
      </c>
      <c r="AO763">
        <f>Source1718[[#This Row],[TotalFTES]]*525/Source1718[[#This Row],[TotalScheduledHours]]</f>
        <v>11.97760180995475</v>
      </c>
    </row>
    <row r="764" spans="1:41" x14ac:dyDescent="0.25">
      <c r="A764" t="s">
        <v>1769</v>
      </c>
      <c r="B764" t="s">
        <v>32</v>
      </c>
      <c r="C764" t="s">
        <v>151</v>
      </c>
      <c r="D764" t="s">
        <v>159</v>
      </c>
      <c r="E764">
        <v>81031</v>
      </c>
      <c r="F764" t="s">
        <v>160</v>
      </c>
      <c r="G764">
        <v>1000</v>
      </c>
      <c r="H764">
        <v>101</v>
      </c>
      <c r="I764" t="s">
        <v>161</v>
      </c>
      <c r="J764" t="s">
        <v>35</v>
      </c>
      <c r="K764" t="s">
        <v>162</v>
      </c>
      <c r="L764" t="s">
        <v>1762</v>
      </c>
      <c r="M764" t="s">
        <v>1762</v>
      </c>
      <c r="N764" t="s">
        <v>1762</v>
      </c>
      <c r="O764" t="s">
        <v>1763</v>
      </c>
      <c r="P764" t="s">
        <v>1764</v>
      </c>
      <c r="Q764" t="s">
        <v>37</v>
      </c>
      <c r="R764">
        <v>1</v>
      </c>
      <c r="S764" s="1">
        <v>42966</v>
      </c>
      <c r="T764" s="1">
        <v>43091</v>
      </c>
      <c r="U764" t="s">
        <v>1765</v>
      </c>
      <c r="V764" t="s">
        <v>39</v>
      </c>
      <c r="W764">
        <v>7223</v>
      </c>
      <c r="X764">
        <v>7223</v>
      </c>
      <c r="Y764">
        <v>9900</v>
      </c>
      <c r="Z764">
        <v>72.959599999999995</v>
      </c>
      <c r="AD764">
        <v>0</v>
      </c>
      <c r="AE764">
        <v>72.959599999999995</v>
      </c>
      <c r="AF764">
        <v>0</v>
      </c>
      <c r="AG764">
        <v>0</v>
      </c>
      <c r="AH764">
        <v>170.81700000000001</v>
      </c>
      <c r="AI764">
        <v>170.81700000000001</v>
      </c>
      <c r="AJ764">
        <v>0.65700000000000003</v>
      </c>
      <c r="AK764" t="s">
        <v>1762</v>
      </c>
      <c r="AL764" t="s">
        <v>1766</v>
      </c>
      <c r="AN764">
        <v>200</v>
      </c>
      <c r="AO764">
        <f>Source1718[[#This Row],[TotalFTES]]*525/Source1718[[#This Row],[TotalScheduledHours]]</f>
        <v>448.39462500000002</v>
      </c>
    </row>
    <row r="765" spans="1:41" x14ac:dyDescent="0.25">
      <c r="A765" t="s">
        <v>1769</v>
      </c>
      <c r="B765" t="s">
        <v>32</v>
      </c>
      <c r="C765" t="s">
        <v>151</v>
      </c>
      <c r="D765" t="s">
        <v>159</v>
      </c>
      <c r="E765">
        <v>83030</v>
      </c>
      <c r="F765" t="s">
        <v>160</v>
      </c>
      <c r="G765">
        <v>1010</v>
      </c>
      <c r="H765">
        <v>101</v>
      </c>
      <c r="I765" t="s">
        <v>699</v>
      </c>
      <c r="J765" t="s">
        <v>35</v>
      </c>
      <c r="K765" t="s">
        <v>44</v>
      </c>
      <c r="L765" t="s">
        <v>54</v>
      </c>
      <c r="M765">
        <v>1310</v>
      </c>
      <c r="N765">
        <v>1515</v>
      </c>
      <c r="O765" t="s">
        <v>158</v>
      </c>
      <c r="P765">
        <v>513</v>
      </c>
      <c r="Q765" t="s">
        <v>37</v>
      </c>
      <c r="R765" t="s">
        <v>38</v>
      </c>
      <c r="S765" s="1">
        <v>43007</v>
      </c>
      <c r="T765" s="1">
        <v>43056</v>
      </c>
      <c r="U765" t="s">
        <v>700</v>
      </c>
      <c r="V765" t="s">
        <v>39</v>
      </c>
      <c r="W765">
        <v>21</v>
      </c>
      <c r="X765">
        <v>21</v>
      </c>
      <c r="Y765">
        <v>40</v>
      </c>
      <c r="Z765">
        <v>52.5</v>
      </c>
      <c r="AD765">
        <v>0</v>
      </c>
      <c r="AE765">
        <v>52.5</v>
      </c>
      <c r="AF765">
        <v>0</v>
      </c>
      <c r="AG765">
        <v>10</v>
      </c>
      <c r="AH765">
        <v>0</v>
      </c>
      <c r="AI765">
        <v>0</v>
      </c>
      <c r="AJ765">
        <v>4.1099999999999998E-2</v>
      </c>
      <c r="AK765" t="s">
        <v>1767</v>
      </c>
      <c r="AL765" t="s">
        <v>1768</v>
      </c>
      <c r="AN765">
        <v>16.100000000000001</v>
      </c>
      <c r="AO765">
        <f>Source1718[[#This Row],[TotalFTES]]*525/Source1718[[#This Row],[TotalScheduledHours]]</f>
        <v>0</v>
      </c>
    </row>
    <row r="766" spans="1:41" x14ac:dyDescent="0.25">
      <c r="A766" t="s">
        <v>1770</v>
      </c>
      <c r="B766" t="s">
        <v>32</v>
      </c>
      <c r="C766" t="s">
        <v>167</v>
      </c>
      <c r="D766" t="s">
        <v>247</v>
      </c>
      <c r="E766">
        <v>46126</v>
      </c>
      <c r="F766" t="s">
        <v>248</v>
      </c>
      <c r="G766">
        <v>2501</v>
      </c>
      <c r="H766">
        <v>651</v>
      </c>
      <c r="I766" t="s">
        <v>759</v>
      </c>
      <c r="J766" t="s">
        <v>73</v>
      </c>
      <c r="K766" t="s">
        <v>44</v>
      </c>
      <c r="L766" t="s">
        <v>74</v>
      </c>
      <c r="M766">
        <v>1200</v>
      </c>
      <c r="N766">
        <v>1350</v>
      </c>
      <c r="O766" t="s">
        <v>64</v>
      </c>
      <c r="P766">
        <v>109</v>
      </c>
      <c r="Q766" t="s">
        <v>65</v>
      </c>
      <c r="R766" t="s">
        <v>38</v>
      </c>
      <c r="S766" s="1">
        <v>43116</v>
      </c>
      <c r="T766" s="1">
        <v>43176</v>
      </c>
      <c r="U766" t="s">
        <v>380</v>
      </c>
      <c r="V766" t="s">
        <v>39</v>
      </c>
      <c r="W766">
        <v>59</v>
      </c>
      <c r="X766">
        <v>56</v>
      </c>
      <c r="Y766">
        <v>40</v>
      </c>
      <c r="Z766">
        <v>140</v>
      </c>
      <c r="AD766">
        <v>0</v>
      </c>
      <c r="AE766">
        <v>140</v>
      </c>
      <c r="AF766">
        <v>0</v>
      </c>
      <c r="AG766">
        <v>0</v>
      </c>
      <c r="AH766">
        <v>0.97499999999999998</v>
      </c>
      <c r="AI766">
        <v>0.97499999999999998</v>
      </c>
      <c r="AJ766">
        <v>3.6600000000000001E-2</v>
      </c>
      <c r="AK766" t="s">
        <v>760</v>
      </c>
      <c r="AL766" t="s">
        <v>761</v>
      </c>
      <c r="AN766">
        <v>16</v>
      </c>
      <c r="AO766">
        <f>Source1718[[#This Row],[TotalFTES]]*525/Source1718[[#This Row],[TotalScheduledHours]]</f>
        <v>31.9921875</v>
      </c>
    </row>
    <row r="767" spans="1:41" x14ac:dyDescent="0.25">
      <c r="A767" t="s">
        <v>1770</v>
      </c>
      <c r="B767" t="s">
        <v>32</v>
      </c>
      <c r="C767" t="s">
        <v>167</v>
      </c>
      <c r="D767" t="s">
        <v>247</v>
      </c>
      <c r="E767">
        <v>47900</v>
      </c>
      <c r="F767" t="s">
        <v>248</v>
      </c>
      <c r="G767">
        <v>2501</v>
      </c>
      <c r="H767">
        <v>701</v>
      </c>
      <c r="I767" t="s">
        <v>759</v>
      </c>
      <c r="J767" t="s">
        <v>73</v>
      </c>
      <c r="K767" t="s">
        <v>44</v>
      </c>
      <c r="L767" t="s">
        <v>74</v>
      </c>
      <c r="M767">
        <v>1200</v>
      </c>
      <c r="N767">
        <v>1350</v>
      </c>
      <c r="O767" t="s">
        <v>64</v>
      </c>
      <c r="P767">
        <v>109</v>
      </c>
      <c r="Q767" t="s">
        <v>65</v>
      </c>
      <c r="R767" t="s">
        <v>38</v>
      </c>
      <c r="S767" s="1">
        <v>43183</v>
      </c>
      <c r="T767" s="1">
        <v>43243</v>
      </c>
      <c r="U767" t="s">
        <v>380</v>
      </c>
      <c r="V767" t="s">
        <v>39</v>
      </c>
      <c r="W767">
        <v>41</v>
      </c>
      <c r="X767">
        <v>41</v>
      </c>
      <c r="Y767">
        <v>40</v>
      </c>
      <c r="Z767">
        <v>102.5</v>
      </c>
      <c r="AD767">
        <v>0</v>
      </c>
      <c r="AE767">
        <v>102.5</v>
      </c>
      <c r="AF767">
        <v>0</v>
      </c>
      <c r="AG767">
        <v>0</v>
      </c>
      <c r="AH767">
        <v>0.67</v>
      </c>
      <c r="AI767">
        <v>0.67</v>
      </c>
      <c r="AJ767">
        <v>3.6600000000000001E-2</v>
      </c>
      <c r="AK767" t="s">
        <v>760</v>
      </c>
      <c r="AL767" t="s">
        <v>761</v>
      </c>
      <c r="AN767">
        <v>16</v>
      </c>
      <c r="AO767">
        <f>Source1718[[#This Row],[TotalFTES]]*525/Source1718[[#This Row],[TotalScheduledHours]]</f>
        <v>21.984375</v>
      </c>
    </row>
    <row r="768" spans="1:41" x14ac:dyDescent="0.25">
      <c r="A768" t="s">
        <v>1770</v>
      </c>
      <c r="B768" t="s">
        <v>32</v>
      </c>
      <c r="C768" t="s">
        <v>40</v>
      </c>
      <c r="D768" t="s">
        <v>41</v>
      </c>
      <c r="E768">
        <v>40266</v>
      </c>
      <c r="F768" t="s">
        <v>42</v>
      </c>
      <c r="G768">
        <v>9205</v>
      </c>
      <c r="H768">
        <v>201</v>
      </c>
      <c r="I768" t="s">
        <v>205</v>
      </c>
      <c r="J768" t="s">
        <v>35</v>
      </c>
      <c r="K768" t="s">
        <v>44</v>
      </c>
      <c r="L768" t="s">
        <v>72</v>
      </c>
      <c r="M768">
        <v>1315</v>
      </c>
      <c r="N768">
        <v>1530</v>
      </c>
      <c r="O768" t="s">
        <v>46</v>
      </c>
      <c r="P768">
        <v>231</v>
      </c>
      <c r="Q768" t="s">
        <v>47</v>
      </c>
      <c r="R768" t="s">
        <v>38</v>
      </c>
      <c r="S768" s="1">
        <v>43117</v>
      </c>
      <c r="T768" s="1">
        <v>43243</v>
      </c>
      <c r="U768" t="s">
        <v>382</v>
      </c>
      <c r="V768" t="s">
        <v>39</v>
      </c>
      <c r="W768">
        <v>15</v>
      </c>
      <c r="X768">
        <v>10</v>
      </c>
      <c r="Y768">
        <v>40</v>
      </c>
      <c r="Z768">
        <v>25</v>
      </c>
      <c r="AD768">
        <v>0</v>
      </c>
      <c r="AE768">
        <v>25</v>
      </c>
      <c r="AF768">
        <v>0</v>
      </c>
      <c r="AG768">
        <v>0</v>
      </c>
      <c r="AH768">
        <v>1.4950000000000001</v>
      </c>
      <c r="AI768">
        <v>1.4950000000000001</v>
      </c>
      <c r="AJ768">
        <v>0.2</v>
      </c>
      <c r="AK768" t="s">
        <v>762</v>
      </c>
      <c r="AL768" t="s">
        <v>763</v>
      </c>
      <c r="AN768">
        <v>85</v>
      </c>
      <c r="AO768">
        <f>Source1718[[#This Row],[TotalFTES]]*525/Source1718[[#This Row],[TotalScheduledHours]]</f>
        <v>9.2338235294117652</v>
      </c>
    </row>
    <row r="769" spans="1:41" x14ac:dyDescent="0.25">
      <c r="A769" t="s">
        <v>1770</v>
      </c>
      <c r="B769" t="s">
        <v>32</v>
      </c>
      <c r="C769" t="s">
        <v>40</v>
      </c>
      <c r="D769" t="s">
        <v>41</v>
      </c>
      <c r="E769">
        <v>42453</v>
      </c>
      <c r="F769" t="s">
        <v>42</v>
      </c>
      <c r="G769">
        <v>9205</v>
      </c>
      <c r="H769">
        <v>401</v>
      </c>
      <c r="I769" t="s">
        <v>205</v>
      </c>
      <c r="J769" t="s">
        <v>35</v>
      </c>
      <c r="K769" t="s">
        <v>44</v>
      </c>
      <c r="L769" t="s">
        <v>45</v>
      </c>
      <c r="M769">
        <v>830</v>
      </c>
      <c r="N769">
        <v>1045</v>
      </c>
      <c r="O769" t="s">
        <v>55</v>
      </c>
      <c r="P769">
        <v>1102</v>
      </c>
      <c r="Q769" t="s">
        <v>56</v>
      </c>
      <c r="R769" t="s">
        <v>38</v>
      </c>
      <c r="S769" s="1">
        <v>43116</v>
      </c>
      <c r="T769" s="1">
        <v>43174</v>
      </c>
      <c r="U769" t="s">
        <v>383</v>
      </c>
      <c r="V769" t="s">
        <v>39</v>
      </c>
      <c r="W769">
        <v>45</v>
      </c>
      <c r="X769">
        <v>42</v>
      </c>
      <c r="Y769">
        <v>35</v>
      </c>
      <c r="Z769">
        <v>120</v>
      </c>
      <c r="AD769">
        <v>0</v>
      </c>
      <c r="AE769">
        <v>120</v>
      </c>
      <c r="AF769">
        <v>0</v>
      </c>
      <c r="AG769">
        <v>0</v>
      </c>
      <c r="AH769">
        <v>3.819</v>
      </c>
      <c r="AI769">
        <v>3.819</v>
      </c>
      <c r="AJ769">
        <v>0.2</v>
      </c>
      <c r="AK769" t="s">
        <v>764</v>
      </c>
      <c r="AL769" t="s">
        <v>765</v>
      </c>
      <c r="AN769">
        <v>82.5</v>
      </c>
      <c r="AO769">
        <f>Source1718[[#This Row],[TotalFTES]]*525/Source1718[[#This Row],[TotalScheduledHours]]</f>
        <v>24.302727272727271</v>
      </c>
    </row>
    <row r="770" spans="1:41" x14ac:dyDescent="0.25">
      <c r="A770" t="s">
        <v>1770</v>
      </c>
      <c r="B770" t="s">
        <v>32</v>
      </c>
      <c r="C770" t="s">
        <v>40</v>
      </c>
      <c r="D770" t="s">
        <v>41</v>
      </c>
      <c r="E770">
        <v>47968</v>
      </c>
      <c r="F770" t="s">
        <v>42</v>
      </c>
      <c r="G770">
        <v>9205</v>
      </c>
      <c r="H770">
        <v>501</v>
      </c>
      <c r="I770" t="s">
        <v>205</v>
      </c>
      <c r="J770" t="s">
        <v>35</v>
      </c>
      <c r="K770" t="s">
        <v>44</v>
      </c>
      <c r="L770" t="s">
        <v>189</v>
      </c>
      <c r="M770">
        <v>1030</v>
      </c>
      <c r="N770">
        <v>1245</v>
      </c>
      <c r="O770" t="s">
        <v>49</v>
      </c>
      <c r="P770">
        <v>516</v>
      </c>
      <c r="Q770" t="s">
        <v>51</v>
      </c>
      <c r="R770" t="s">
        <v>38</v>
      </c>
      <c r="S770" s="1">
        <v>43116</v>
      </c>
      <c r="T770" s="1">
        <v>43242</v>
      </c>
      <c r="U770" t="s">
        <v>702</v>
      </c>
      <c r="V770" t="s">
        <v>39</v>
      </c>
      <c r="W770">
        <v>29</v>
      </c>
      <c r="X770">
        <v>24</v>
      </c>
      <c r="Y770">
        <v>40</v>
      </c>
      <c r="Z770">
        <v>60</v>
      </c>
      <c r="AD770">
        <v>0</v>
      </c>
      <c r="AE770">
        <v>60</v>
      </c>
      <c r="AF770">
        <v>0</v>
      </c>
      <c r="AG770">
        <v>0</v>
      </c>
      <c r="AH770">
        <v>1.919</v>
      </c>
      <c r="AI770">
        <v>1.919</v>
      </c>
      <c r="AJ770">
        <v>0.2</v>
      </c>
      <c r="AK770" t="s">
        <v>766</v>
      </c>
      <c r="AL770" t="s">
        <v>767</v>
      </c>
      <c r="AN770">
        <v>85</v>
      </c>
      <c r="AO770">
        <f>Source1718[[#This Row],[TotalFTES]]*525/Source1718[[#This Row],[TotalScheduledHours]]</f>
        <v>11.85264705882353</v>
      </c>
    </row>
    <row r="771" spans="1:41" x14ac:dyDescent="0.25">
      <c r="A771" t="s">
        <v>1770</v>
      </c>
      <c r="B771" t="s">
        <v>32</v>
      </c>
      <c r="C771" t="s">
        <v>40</v>
      </c>
      <c r="D771" t="s">
        <v>41</v>
      </c>
      <c r="E771">
        <v>47601</v>
      </c>
      <c r="F771" t="s">
        <v>42</v>
      </c>
      <c r="G771">
        <v>9206</v>
      </c>
      <c r="H771">
        <v>401</v>
      </c>
      <c r="I771" t="s">
        <v>206</v>
      </c>
      <c r="J771" t="s">
        <v>35</v>
      </c>
      <c r="K771" t="s">
        <v>44</v>
      </c>
      <c r="L771" t="s">
        <v>45</v>
      </c>
      <c r="M771">
        <v>1100</v>
      </c>
      <c r="N771">
        <v>1315</v>
      </c>
      <c r="O771" t="s">
        <v>55</v>
      </c>
      <c r="P771">
        <v>1102</v>
      </c>
      <c r="Q771" t="s">
        <v>56</v>
      </c>
      <c r="R771" t="s">
        <v>38</v>
      </c>
      <c r="S771" s="1">
        <v>43116</v>
      </c>
      <c r="T771" s="1">
        <v>43144</v>
      </c>
      <c r="U771" t="s">
        <v>383</v>
      </c>
      <c r="V771" t="s">
        <v>39</v>
      </c>
      <c r="W771">
        <v>40</v>
      </c>
      <c r="X771">
        <v>39</v>
      </c>
      <c r="Y771">
        <v>40</v>
      </c>
      <c r="Z771">
        <v>97.5</v>
      </c>
      <c r="AD771">
        <v>0</v>
      </c>
      <c r="AE771">
        <v>97.5</v>
      </c>
      <c r="AF771">
        <v>0</v>
      </c>
      <c r="AG771">
        <v>0</v>
      </c>
      <c r="AH771">
        <v>2.129</v>
      </c>
      <c r="AI771">
        <v>2.129</v>
      </c>
      <c r="AJ771">
        <v>0.1</v>
      </c>
      <c r="AK771" t="s">
        <v>768</v>
      </c>
      <c r="AL771" t="s">
        <v>765</v>
      </c>
      <c r="AN771">
        <v>42.5</v>
      </c>
      <c r="AO771">
        <f>Source1718[[#This Row],[TotalFTES]]*525/Source1718[[#This Row],[TotalScheduledHours]]</f>
        <v>26.29941176470588</v>
      </c>
    </row>
    <row r="772" spans="1:41" x14ac:dyDescent="0.25">
      <c r="A772" t="s">
        <v>1770</v>
      </c>
      <c r="B772" t="s">
        <v>32</v>
      </c>
      <c r="C772" t="s">
        <v>40</v>
      </c>
      <c r="D772" t="s">
        <v>41</v>
      </c>
      <c r="E772">
        <v>47837</v>
      </c>
      <c r="F772" t="s">
        <v>42</v>
      </c>
      <c r="G772">
        <v>9206</v>
      </c>
      <c r="H772">
        <v>701</v>
      </c>
      <c r="I772" t="s">
        <v>206</v>
      </c>
      <c r="J772" t="s">
        <v>35</v>
      </c>
      <c r="K772" t="s">
        <v>44</v>
      </c>
      <c r="L772" t="s">
        <v>45</v>
      </c>
      <c r="M772">
        <v>1030</v>
      </c>
      <c r="N772">
        <v>1245</v>
      </c>
      <c r="O772" t="s">
        <v>64</v>
      </c>
      <c r="P772">
        <v>471</v>
      </c>
      <c r="Q772" t="s">
        <v>65</v>
      </c>
      <c r="R772" t="s">
        <v>38</v>
      </c>
      <c r="S772" s="1">
        <v>43116</v>
      </c>
      <c r="T772" s="1">
        <v>43144</v>
      </c>
      <c r="U772" t="s">
        <v>384</v>
      </c>
      <c r="V772" t="s">
        <v>39</v>
      </c>
      <c r="W772">
        <v>37</v>
      </c>
      <c r="X772">
        <v>23</v>
      </c>
      <c r="Y772">
        <v>40</v>
      </c>
      <c r="Z772">
        <v>57.5</v>
      </c>
      <c r="AD772">
        <v>0</v>
      </c>
      <c r="AE772">
        <v>57.5</v>
      </c>
      <c r="AF772">
        <v>0</v>
      </c>
      <c r="AG772">
        <v>10</v>
      </c>
      <c r="AH772">
        <v>1.657</v>
      </c>
      <c r="AI772">
        <v>1.657</v>
      </c>
      <c r="AJ772">
        <v>0.1</v>
      </c>
      <c r="AK772" t="s">
        <v>766</v>
      </c>
      <c r="AL772" t="s">
        <v>769</v>
      </c>
      <c r="AN772">
        <v>42.5</v>
      </c>
      <c r="AO772">
        <f>Source1718[[#This Row],[TotalFTES]]*525/Source1718[[#This Row],[TotalScheduledHours]]</f>
        <v>20.468823529411765</v>
      </c>
    </row>
    <row r="773" spans="1:41" x14ac:dyDescent="0.25">
      <c r="A773" t="s">
        <v>1770</v>
      </c>
      <c r="B773" t="s">
        <v>32</v>
      </c>
      <c r="C773" t="s">
        <v>40</v>
      </c>
      <c r="D773" t="s">
        <v>41</v>
      </c>
      <c r="E773">
        <v>47944</v>
      </c>
      <c r="F773" t="s">
        <v>42</v>
      </c>
      <c r="G773">
        <v>9207</v>
      </c>
      <c r="H773">
        <v>401</v>
      </c>
      <c r="I773" t="s">
        <v>207</v>
      </c>
      <c r="J773" t="s">
        <v>35</v>
      </c>
      <c r="K773" t="s">
        <v>44</v>
      </c>
      <c r="L773" t="s">
        <v>45</v>
      </c>
      <c r="M773">
        <v>1100</v>
      </c>
      <c r="N773">
        <v>1315</v>
      </c>
      <c r="O773" t="s">
        <v>55</v>
      </c>
      <c r="P773">
        <v>1102</v>
      </c>
      <c r="Q773" t="s">
        <v>56</v>
      </c>
      <c r="R773" t="s">
        <v>38</v>
      </c>
      <c r="S773" s="1">
        <v>43145</v>
      </c>
      <c r="T773" s="1">
        <v>43174</v>
      </c>
      <c r="U773" t="s">
        <v>383</v>
      </c>
      <c r="V773" t="s">
        <v>39</v>
      </c>
      <c r="W773">
        <v>39</v>
      </c>
      <c r="X773">
        <v>37</v>
      </c>
      <c r="Y773">
        <v>40</v>
      </c>
      <c r="Z773">
        <v>92.5</v>
      </c>
      <c r="AD773">
        <v>0</v>
      </c>
      <c r="AE773">
        <v>92.5</v>
      </c>
      <c r="AF773">
        <v>0</v>
      </c>
      <c r="AG773">
        <v>0</v>
      </c>
      <c r="AH773">
        <v>1.571</v>
      </c>
      <c r="AI773">
        <v>1.571</v>
      </c>
      <c r="AJ773">
        <v>0.1</v>
      </c>
      <c r="AK773" t="s">
        <v>768</v>
      </c>
      <c r="AL773" t="s">
        <v>765</v>
      </c>
      <c r="AN773">
        <v>40</v>
      </c>
      <c r="AO773">
        <f>Source1718[[#This Row],[TotalFTES]]*525/Source1718[[#This Row],[TotalScheduledHours]]</f>
        <v>20.619374999999998</v>
      </c>
    </row>
    <row r="774" spans="1:41" x14ac:dyDescent="0.25">
      <c r="A774" t="s">
        <v>1770</v>
      </c>
      <c r="B774" t="s">
        <v>32</v>
      </c>
      <c r="C774" t="s">
        <v>40</v>
      </c>
      <c r="D774" t="s">
        <v>41</v>
      </c>
      <c r="E774">
        <v>47603</v>
      </c>
      <c r="F774" t="s">
        <v>42</v>
      </c>
      <c r="G774">
        <v>9207</v>
      </c>
      <c r="H774">
        <v>701</v>
      </c>
      <c r="I774" t="s">
        <v>207</v>
      </c>
      <c r="J774" t="s">
        <v>35</v>
      </c>
      <c r="K774" t="s">
        <v>44</v>
      </c>
      <c r="L774" t="s">
        <v>45</v>
      </c>
      <c r="M774">
        <v>1030</v>
      </c>
      <c r="N774">
        <v>1245</v>
      </c>
      <c r="O774" t="s">
        <v>64</v>
      </c>
      <c r="P774">
        <v>471</v>
      </c>
      <c r="Q774" t="s">
        <v>65</v>
      </c>
      <c r="R774" t="s">
        <v>38</v>
      </c>
      <c r="S774" s="1">
        <v>43145</v>
      </c>
      <c r="T774" s="1">
        <v>43174</v>
      </c>
      <c r="U774" t="s">
        <v>384</v>
      </c>
      <c r="V774" t="s">
        <v>39</v>
      </c>
      <c r="W774">
        <v>27</v>
      </c>
      <c r="X774">
        <v>16</v>
      </c>
      <c r="Y774">
        <v>40</v>
      </c>
      <c r="Z774">
        <v>40</v>
      </c>
      <c r="AD774">
        <v>0</v>
      </c>
      <c r="AE774">
        <v>40</v>
      </c>
      <c r="AF774">
        <v>0</v>
      </c>
      <c r="AG774">
        <v>0</v>
      </c>
      <c r="AH774">
        <v>1.1479999999999999</v>
      </c>
      <c r="AI774">
        <v>1.1479999999999999</v>
      </c>
      <c r="AJ774">
        <v>0.1</v>
      </c>
      <c r="AK774" t="s">
        <v>766</v>
      </c>
      <c r="AL774" t="s">
        <v>769</v>
      </c>
      <c r="AN774">
        <v>40</v>
      </c>
      <c r="AO774">
        <f>Source1718[[#This Row],[TotalFTES]]*525/Source1718[[#This Row],[TotalScheduledHours]]</f>
        <v>15.067499999999999</v>
      </c>
    </row>
    <row r="775" spans="1:41" x14ac:dyDescent="0.25">
      <c r="A775" t="s">
        <v>1770</v>
      </c>
      <c r="B775" t="s">
        <v>32</v>
      </c>
      <c r="C775" t="s">
        <v>40</v>
      </c>
      <c r="D775" t="s">
        <v>41</v>
      </c>
      <c r="E775">
        <v>47838</v>
      </c>
      <c r="F775" t="s">
        <v>42</v>
      </c>
      <c r="G775">
        <v>9208</v>
      </c>
      <c r="H775">
        <v>201</v>
      </c>
      <c r="I775" t="s">
        <v>43</v>
      </c>
      <c r="J775" t="s">
        <v>35</v>
      </c>
      <c r="K775" t="s">
        <v>44</v>
      </c>
      <c r="L775" t="s">
        <v>45</v>
      </c>
      <c r="M775">
        <v>1045</v>
      </c>
      <c r="N775">
        <v>1300</v>
      </c>
      <c r="O775" t="s">
        <v>46</v>
      </c>
      <c r="P775">
        <v>231</v>
      </c>
      <c r="Q775" t="s">
        <v>47</v>
      </c>
      <c r="R775" t="s">
        <v>38</v>
      </c>
      <c r="S775" s="1">
        <v>43178</v>
      </c>
      <c r="T775" s="1">
        <v>43214</v>
      </c>
      <c r="U775" t="s">
        <v>382</v>
      </c>
      <c r="V775" t="s">
        <v>39</v>
      </c>
      <c r="W775">
        <v>29</v>
      </c>
      <c r="X775">
        <v>17</v>
      </c>
      <c r="Y775">
        <v>40</v>
      </c>
      <c r="Z775">
        <v>42.5</v>
      </c>
      <c r="AD775">
        <v>0</v>
      </c>
      <c r="AE775">
        <v>42.5</v>
      </c>
      <c r="AF775">
        <v>0</v>
      </c>
      <c r="AG775">
        <v>10</v>
      </c>
      <c r="AH775">
        <v>1.01</v>
      </c>
      <c r="AI775">
        <v>1.01</v>
      </c>
      <c r="AJ775">
        <v>0.1</v>
      </c>
      <c r="AK775" t="s">
        <v>770</v>
      </c>
      <c r="AL775" t="s">
        <v>763</v>
      </c>
      <c r="AN775">
        <v>45</v>
      </c>
      <c r="AO775">
        <f>Source1718[[#This Row],[TotalFTES]]*525/Source1718[[#This Row],[TotalScheduledHours]]</f>
        <v>11.783333333333333</v>
      </c>
    </row>
    <row r="776" spans="1:41" x14ac:dyDescent="0.25">
      <c r="A776" t="s">
        <v>1770</v>
      </c>
      <c r="B776" t="s">
        <v>32</v>
      </c>
      <c r="C776" t="s">
        <v>40</v>
      </c>
      <c r="D776" t="s">
        <v>41</v>
      </c>
      <c r="E776">
        <v>47839</v>
      </c>
      <c r="F776" t="s">
        <v>42</v>
      </c>
      <c r="G776">
        <v>9208</v>
      </c>
      <c r="H776">
        <v>701</v>
      </c>
      <c r="I776" t="s">
        <v>43</v>
      </c>
      <c r="J776" t="s">
        <v>35</v>
      </c>
      <c r="K776" t="s">
        <v>44</v>
      </c>
      <c r="L776" t="s">
        <v>45</v>
      </c>
      <c r="M776">
        <v>1030</v>
      </c>
      <c r="N776">
        <v>1245</v>
      </c>
      <c r="O776" t="s">
        <v>64</v>
      </c>
      <c r="P776">
        <v>471</v>
      </c>
      <c r="Q776" t="s">
        <v>65</v>
      </c>
      <c r="R776" t="s">
        <v>38</v>
      </c>
      <c r="S776" s="1">
        <v>43178</v>
      </c>
      <c r="T776" s="1">
        <v>43214</v>
      </c>
      <c r="U776" t="s">
        <v>384</v>
      </c>
      <c r="V776" t="s">
        <v>39</v>
      </c>
      <c r="W776">
        <v>40</v>
      </c>
      <c r="X776">
        <v>20</v>
      </c>
      <c r="Y776">
        <v>40</v>
      </c>
      <c r="Z776">
        <v>50</v>
      </c>
      <c r="AD776">
        <v>0</v>
      </c>
      <c r="AE776">
        <v>50</v>
      </c>
      <c r="AF776">
        <v>0</v>
      </c>
      <c r="AG776">
        <v>0</v>
      </c>
      <c r="AH776">
        <v>1.4950000000000001</v>
      </c>
      <c r="AI776">
        <v>1.4950000000000001</v>
      </c>
      <c r="AJ776">
        <v>0.1</v>
      </c>
      <c r="AK776" t="s">
        <v>766</v>
      </c>
      <c r="AL776" t="s">
        <v>769</v>
      </c>
      <c r="AN776">
        <v>45</v>
      </c>
      <c r="AO776">
        <f>Source1718[[#This Row],[TotalFTES]]*525/Source1718[[#This Row],[TotalScheduledHours]]</f>
        <v>17.441666666666666</v>
      </c>
    </row>
    <row r="777" spans="1:41" x14ac:dyDescent="0.25">
      <c r="A777" t="s">
        <v>1770</v>
      </c>
      <c r="B777" t="s">
        <v>32</v>
      </c>
      <c r="C777" t="s">
        <v>40</v>
      </c>
      <c r="D777" t="s">
        <v>41</v>
      </c>
      <c r="E777">
        <v>47840</v>
      </c>
      <c r="F777" t="s">
        <v>42</v>
      </c>
      <c r="G777">
        <v>9209</v>
      </c>
      <c r="H777">
        <v>201</v>
      </c>
      <c r="I777" t="s">
        <v>208</v>
      </c>
      <c r="J777" t="s">
        <v>35</v>
      </c>
      <c r="K777" t="s">
        <v>44</v>
      </c>
      <c r="L777" t="s">
        <v>45</v>
      </c>
      <c r="M777">
        <v>1045</v>
      </c>
      <c r="N777">
        <v>1300</v>
      </c>
      <c r="O777" t="s">
        <v>46</v>
      </c>
      <c r="P777">
        <v>231</v>
      </c>
      <c r="Q777" t="s">
        <v>47</v>
      </c>
      <c r="R777" t="s">
        <v>38</v>
      </c>
      <c r="S777" s="1">
        <v>43215</v>
      </c>
      <c r="T777" s="1">
        <v>43243</v>
      </c>
      <c r="U777" t="s">
        <v>382</v>
      </c>
      <c r="V777" t="s">
        <v>39</v>
      </c>
      <c r="W777">
        <v>20</v>
      </c>
      <c r="X777">
        <v>13</v>
      </c>
      <c r="Y777">
        <v>40</v>
      </c>
      <c r="Z777">
        <v>32.5</v>
      </c>
      <c r="AD777">
        <v>0</v>
      </c>
      <c r="AE777">
        <v>32.5</v>
      </c>
      <c r="AF777">
        <v>0</v>
      </c>
      <c r="AG777">
        <v>10</v>
      </c>
      <c r="AH777">
        <v>0.91400000000000003</v>
      </c>
      <c r="AI777">
        <v>0.91400000000000003</v>
      </c>
      <c r="AJ777">
        <v>0.1</v>
      </c>
      <c r="AK777" t="s">
        <v>770</v>
      </c>
      <c r="AL777" t="s">
        <v>763</v>
      </c>
      <c r="AN777">
        <v>42.5</v>
      </c>
      <c r="AO777">
        <f>Source1718[[#This Row],[TotalFTES]]*525/Source1718[[#This Row],[TotalScheduledHours]]</f>
        <v>11.290588235294118</v>
      </c>
    </row>
    <row r="778" spans="1:41" x14ac:dyDescent="0.25">
      <c r="A778" t="s">
        <v>1770</v>
      </c>
      <c r="B778" t="s">
        <v>32</v>
      </c>
      <c r="C778" t="s">
        <v>40</v>
      </c>
      <c r="D778" t="s">
        <v>41</v>
      </c>
      <c r="E778">
        <v>47605</v>
      </c>
      <c r="F778" t="s">
        <v>42</v>
      </c>
      <c r="G778">
        <v>9209</v>
      </c>
      <c r="H778">
        <v>701</v>
      </c>
      <c r="I778" t="s">
        <v>208</v>
      </c>
      <c r="J778" t="s">
        <v>35</v>
      </c>
      <c r="K778" t="s">
        <v>44</v>
      </c>
      <c r="L778" t="s">
        <v>45</v>
      </c>
      <c r="M778">
        <v>1030</v>
      </c>
      <c r="N778">
        <v>1245</v>
      </c>
      <c r="O778" t="s">
        <v>64</v>
      </c>
      <c r="P778">
        <v>471</v>
      </c>
      <c r="Q778" t="s">
        <v>65</v>
      </c>
      <c r="R778" t="s">
        <v>38</v>
      </c>
      <c r="S778" s="1">
        <v>43215</v>
      </c>
      <c r="T778" s="1">
        <v>43243</v>
      </c>
      <c r="U778" t="s">
        <v>384</v>
      </c>
      <c r="V778" t="s">
        <v>39</v>
      </c>
      <c r="W778">
        <v>31</v>
      </c>
      <c r="X778">
        <v>18</v>
      </c>
      <c r="Y778">
        <v>40</v>
      </c>
      <c r="Z778">
        <v>45</v>
      </c>
      <c r="AD778">
        <v>0</v>
      </c>
      <c r="AE778">
        <v>45</v>
      </c>
      <c r="AF778">
        <v>0</v>
      </c>
      <c r="AG778">
        <v>0</v>
      </c>
      <c r="AH778">
        <v>1.167</v>
      </c>
      <c r="AI778">
        <v>1.167</v>
      </c>
      <c r="AJ778">
        <v>0.1</v>
      </c>
      <c r="AK778" t="s">
        <v>766</v>
      </c>
      <c r="AL778" t="s">
        <v>769</v>
      </c>
      <c r="AN778">
        <v>42.5</v>
      </c>
      <c r="AO778">
        <f>Source1718[[#This Row],[TotalFTES]]*525/Source1718[[#This Row],[TotalScheduledHours]]</f>
        <v>14.415882352941178</v>
      </c>
    </row>
    <row r="779" spans="1:41" x14ac:dyDescent="0.25">
      <c r="A779" t="s">
        <v>1770</v>
      </c>
      <c r="B779" t="s">
        <v>32</v>
      </c>
      <c r="C779" t="s">
        <v>40</v>
      </c>
      <c r="D779" t="s">
        <v>41</v>
      </c>
      <c r="E779">
        <v>47945</v>
      </c>
      <c r="F779" t="s">
        <v>42</v>
      </c>
      <c r="G779">
        <v>9210</v>
      </c>
      <c r="H779">
        <v>401</v>
      </c>
      <c r="I779" t="s">
        <v>771</v>
      </c>
      <c r="J779" t="s">
        <v>35</v>
      </c>
      <c r="K779" t="s">
        <v>44</v>
      </c>
      <c r="L779" t="s">
        <v>45</v>
      </c>
      <c r="M779">
        <v>830</v>
      </c>
      <c r="N779">
        <v>1045</v>
      </c>
      <c r="O779" t="s">
        <v>55</v>
      </c>
      <c r="P779">
        <v>1102</v>
      </c>
      <c r="Q779" t="s">
        <v>56</v>
      </c>
      <c r="R779" t="s">
        <v>38</v>
      </c>
      <c r="S779" s="1">
        <v>43178</v>
      </c>
      <c r="T779" s="1">
        <v>43214</v>
      </c>
      <c r="U779" t="s">
        <v>383</v>
      </c>
      <c r="V779" t="s">
        <v>39</v>
      </c>
      <c r="W779">
        <v>40</v>
      </c>
      <c r="X779">
        <v>39</v>
      </c>
      <c r="Y779">
        <v>40</v>
      </c>
      <c r="Z779">
        <v>97.5</v>
      </c>
      <c r="AD779">
        <v>0</v>
      </c>
      <c r="AE779">
        <v>97.5</v>
      </c>
      <c r="AF779">
        <v>0</v>
      </c>
      <c r="AG779">
        <v>10</v>
      </c>
      <c r="AH779">
        <v>2.1429999999999998</v>
      </c>
      <c r="AI779">
        <v>2.1429999999999998</v>
      </c>
      <c r="AJ779">
        <v>0.1</v>
      </c>
      <c r="AK779" t="s">
        <v>764</v>
      </c>
      <c r="AL779" t="s">
        <v>765</v>
      </c>
      <c r="AN779">
        <v>45</v>
      </c>
      <c r="AO779">
        <f>Source1718[[#This Row],[TotalFTES]]*525/Source1718[[#This Row],[TotalScheduledHours]]</f>
        <v>25.001666666666662</v>
      </c>
    </row>
    <row r="780" spans="1:41" x14ac:dyDescent="0.25">
      <c r="A780" t="s">
        <v>1770</v>
      </c>
      <c r="B780" t="s">
        <v>32</v>
      </c>
      <c r="C780" t="s">
        <v>40</v>
      </c>
      <c r="D780" t="s">
        <v>41</v>
      </c>
      <c r="E780">
        <v>47216</v>
      </c>
      <c r="F780" t="s">
        <v>42</v>
      </c>
      <c r="G780">
        <v>9210</v>
      </c>
      <c r="H780">
        <v>501</v>
      </c>
      <c r="I780" t="s">
        <v>771</v>
      </c>
      <c r="J780" t="s">
        <v>73</v>
      </c>
      <c r="K780" t="s">
        <v>44</v>
      </c>
      <c r="L780" t="s">
        <v>74</v>
      </c>
      <c r="M780">
        <v>1115</v>
      </c>
      <c r="N780">
        <v>1330</v>
      </c>
      <c r="O780" t="s">
        <v>49</v>
      </c>
      <c r="P780" t="s">
        <v>59</v>
      </c>
      <c r="Q780" t="s">
        <v>51</v>
      </c>
      <c r="R780">
        <v>1</v>
      </c>
      <c r="S780" s="1">
        <v>43116</v>
      </c>
      <c r="T780" s="1">
        <v>43243</v>
      </c>
      <c r="U780" t="s">
        <v>385</v>
      </c>
      <c r="V780" t="s">
        <v>39</v>
      </c>
      <c r="W780">
        <v>33</v>
      </c>
      <c r="X780">
        <v>33</v>
      </c>
      <c r="Y780">
        <v>40</v>
      </c>
      <c r="Z780">
        <v>82.5</v>
      </c>
      <c r="AD780">
        <v>0</v>
      </c>
      <c r="AE780">
        <v>82.5</v>
      </c>
      <c r="AF780">
        <v>0</v>
      </c>
      <c r="AG780">
        <v>10</v>
      </c>
      <c r="AH780">
        <v>0.78600000000000003</v>
      </c>
      <c r="AI780">
        <v>0.78600000000000003</v>
      </c>
      <c r="AJ780">
        <v>0.1</v>
      </c>
      <c r="AK780" t="s">
        <v>772</v>
      </c>
      <c r="AL780" t="s">
        <v>773</v>
      </c>
      <c r="AN780">
        <v>40</v>
      </c>
      <c r="AO780">
        <f>Source1718[[#This Row],[TotalFTES]]*525/Source1718[[#This Row],[TotalScheduledHours]]</f>
        <v>10.31625</v>
      </c>
    </row>
    <row r="781" spans="1:41" x14ac:dyDescent="0.25">
      <c r="A781" t="s">
        <v>1770</v>
      </c>
      <c r="B781" t="s">
        <v>32</v>
      </c>
      <c r="C781" t="s">
        <v>40</v>
      </c>
      <c r="D781" t="s">
        <v>41</v>
      </c>
      <c r="E781">
        <v>47467</v>
      </c>
      <c r="F781" t="s">
        <v>42</v>
      </c>
      <c r="G781">
        <v>9210</v>
      </c>
      <c r="H781">
        <v>502</v>
      </c>
      <c r="I781" t="s">
        <v>771</v>
      </c>
      <c r="J781" t="s">
        <v>35</v>
      </c>
      <c r="K781" t="s">
        <v>44</v>
      </c>
      <c r="L781" t="s">
        <v>45</v>
      </c>
      <c r="M781">
        <v>1030</v>
      </c>
      <c r="N781">
        <v>1245</v>
      </c>
      <c r="O781" t="s">
        <v>49</v>
      </c>
      <c r="P781">
        <v>514</v>
      </c>
      <c r="Q781" t="s">
        <v>51</v>
      </c>
      <c r="R781" t="s">
        <v>38</v>
      </c>
      <c r="S781" s="1">
        <v>43145</v>
      </c>
      <c r="T781" s="1">
        <v>43174</v>
      </c>
      <c r="U781" t="s">
        <v>385</v>
      </c>
      <c r="V781" t="s">
        <v>39</v>
      </c>
      <c r="W781">
        <v>17</v>
      </c>
      <c r="X781">
        <v>8</v>
      </c>
      <c r="Y781">
        <v>40</v>
      </c>
      <c r="Z781">
        <v>20</v>
      </c>
      <c r="AD781">
        <v>0</v>
      </c>
      <c r="AE781">
        <v>20</v>
      </c>
      <c r="AF781">
        <v>0</v>
      </c>
      <c r="AG781">
        <v>10</v>
      </c>
      <c r="AH781">
        <v>0.53800000000000003</v>
      </c>
      <c r="AI781">
        <v>0.53800000000000003</v>
      </c>
      <c r="AJ781">
        <v>0.1</v>
      </c>
      <c r="AK781" t="s">
        <v>766</v>
      </c>
      <c r="AL781" t="s">
        <v>774</v>
      </c>
      <c r="AN781">
        <v>40</v>
      </c>
      <c r="AO781">
        <f>Source1718[[#This Row],[TotalFTES]]*525/Source1718[[#This Row],[TotalScheduledHours]]</f>
        <v>7.0612500000000011</v>
      </c>
    </row>
    <row r="782" spans="1:41" x14ac:dyDescent="0.25">
      <c r="A782" t="s">
        <v>1770</v>
      </c>
      <c r="B782" t="s">
        <v>32</v>
      </c>
      <c r="C782" t="s">
        <v>40</v>
      </c>
      <c r="D782" t="s">
        <v>41</v>
      </c>
      <c r="E782">
        <v>47841</v>
      </c>
      <c r="F782" t="s">
        <v>42</v>
      </c>
      <c r="G782">
        <v>9216</v>
      </c>
      <c r="H782">
        <v>201</v>
      </c>
      <c r="I782" t="s">
        <v>775</v>
      </c>
      <c r="J782" t="s">
        <v>35</v>
      </c>
      <c r="K782" t="s">
        <v>44</v>
      </c>
      <c r="L782" t="s">
        <v>72</v>
      </c>
      <c r="M782">
        <v>815</v>
      </c>
      <c r="N782">
        <v>1030</v>
      </c>
      <c r="O782" t="s">
        <v>46</v>
      </c>
      <c r="P782">
        <v>231</v>
      </c>
      <c r="Q782" t="s">
        <v>47</v>
      </c>
      <c r="R782" t="s">
        <v>38</v>
      </c>
      <c r="S782" s="1">
        <v>43117</v>
      </c>
      <c r="T782" s="1">
        <v>43173</v>
      </c>
      <c r="U782" t="s">
        <v>382</v>
      </c>
      <c r="V782" t="s">
        <v>39</v>
      </c>
      <c r="W782">
        <v>19</v>
      </c>
      <c r="X782">
        <v>14</v>
      </c>
      <c r="Y782">
        <v>40</v>
      </c>
      <c r="Z782">
        <v>35</v>
      </c>
      <c r="AA782" t="s">
        <v>63</v>
      </c>
      <c r="AB782">
        <v>33</v>
      </c>
      <c r="AC782">
        <v>40</v>
      </c>
      <c r="AD782">
        <v>82.5</v>
      </c>
      <c r="AE782">
        <v>82.5</v>
      </c>
      <c r="AF782">
        <v>0</v>
      </c>
      <c r="AG782">
        <v>10</v>
      </c>
      <c r="AH782">
        <v>0.85199999999999998</v>
      </c>
      <c r="AI782">
        <v>0.85199999999999998</v>
      </c>
      <c r="AJ782">
        <v>0</v>
      </c>
      <c r="AK782" t="s">
        <v>776</v>
      </c>
      <c r="AL782" t="s">
        <v>763</v>
      </c>
      <c r="AN782">
        <v>40</v>
      </c>
      <c r="AO782">
        <f>Source1718[[#This Row],[TotalFTES]]*525/Source1718[[#This Row],[TotalScheduledHours]]</f>
        <v>11.182500000000001</v>
      </c>
    </row>
    <row r="783" spans="1:41" x14ac:dyDescent="0.25">
      <c r="A783" t="s">
        <v>1770</v>
      </c>
      <c r="B783" t="s">
        <v>32</v>
      </c>
      <c r="C783" t="s">
        <v>40</v>
      </c>
      <c r="D783" t="s">
        <v>41</v>
      </c>
      <c r="E783">
        <v>47842</v>
      </c>
      <c r="F783" t="s">
        <v>52</v>
      </c>
      <c r="G783">
        <v>2500</v>
      </c>
      <c r="H783">
        <v>201</v>
      </c>
      <c r="I783" t="s">
        <v>777</v>
      </c>
      <c r="J783" t="s">
        <v>35</v>
      </c>
      <c r="K783" t="s">
        <v>44</v>
      </c>
      <c r="L783" t="s">
        <v>189</v>
      </c>
      <c r="M783">
        <v>1315</v>
      </c>
      <c r="N783">
        <v>1530</v>
      </c>
      <c r="O783" t="s">
        <v>46</v>
      </c>
      <c r="P783">
        <v>231</v>
      </c>
      <c r="Q783" t="s">
        <v>47</v>
      </c>
      <c r="R783" t="s">
        <v>38</v>
      </c>
      <c r="S783" s="1">
        <v>43116</v>
      </c>
      <c r="T783" s="1">
        <v>43174</v>
      </c>
      <c r="U783" t="s">
        <v>382</v>
      </c>
      <c r="V783" t="s">
        <v>39</v>
      </c>
      <c r="W783">
        <v>15</v>
      </c>
      <c r="X783">
        <v>10</v>
      </c>
      <c r="Y783">
        <v>40</v>
      </c>
      <c r="Z783">
        <v>25</v>
      </c>
      <c r="AD783">
        <v>0</v>
      </c>
      <c r="AE783">
        <v>25</v>
      </c>
      <c r="AF783">
        <v>0</v>
      </c>
      <c r="AG783">
        <v>10</v>
      </c>
      <c r="AH783">
        <v>0.78600000000000003</v>
      </c>
      <c r="AI783">
        <v>0.78600000000000003</v>
      </c>
      <c r="AJ783">
        <v>0.1</v>
      </c>
      <c r="AK783" t="s">
        <v>762</v>
      </c>
      <c r="AL783" t="s">
        <v>763</v>
      </c>
      <c r="AN783">
        <v>42.5</v>
      </c>
      <c r="AO783">
        <f>Source1718[[#This Row],[TotalFTES]]*525/Source1718[[#This Row],[TotalScheduledHours]]</f>
        <v>9.7094117647058837</v>
      </c>
    </row>
    <row r="784" spans="1:41" x14ac:dyDescent="0.25">
      <c r="A784" t="s">
        <v>1770</v>
      </c>
      <c r="B784" t="s">
        <v>32</v>
      </c>
      <c r="C784" t="s">
        <v>40</v>
      </c>
      <c r="D784" t="s">
        <v>41</v>
      </c>
      <c r="E784">
        <v>45865</v>
      </c>
      <c r="F784" t="s">
        <v>52</v>
      </c>
      <c r="G784">
        <v>3500</v>
      </c>
      <c r="H784">
        <v>401</v>
      </c>
      <c r="I784" t="s">
        <v>778</v>
      </c>
      <c r="J784" t="s">
        <v>35</v>
      </c>
      <c r="K784" t="s">
        <v>44</v>
      </c>
      <c r="L784" t="s">
        <v>72</v>
      </c>
      <c r="M784">
        <v>1300</v>
      </c>
      <c r="N784">
        <v>1515</v>
      </c>
      <c r="O784" t="s">
        <v>55</v>
      </c>
      <c r="P784">
        <v>1202</v>
      </c>
      <c r="Q784" t="s">
        <v>56</v>
      </c>
      <c r="R784" t="s">
        <v>38</v>
      </c>
      <c r="S784" s="1">
        <v>43117</v>
      </c>
      <c r="T784" s="1">
        <v>43173</v>
      </c>
      <c r="U784" t="s">
        <v>387</v>
      </c>
      <c r="V784" t="s">
        <v>39</v>
      </c>
      <c r="W784">
        <v>15</v>
      </c>
      <c r="X784">
        <v>9</v>
      </c>
      <c r="Y784">
        <v>40</v>
      </c>
      <c r="Z784">
        <v>22.5</v>
      </c>
      <c r="AD784">
        <v>0</v>
      </c>
      <c r="AE784">
        <v>22.5</v>
      </c>
      <c r="AF784">
        <v>0</v>
      </c>
      <c r="AG784">
        <v>10</v>
      </c>
      <c r="AH784">
        <v>0.61399999999999999</v>
      </c>
      <c r="AI784">
        <v>0.61399999999999999</v>
      </c>
      <c r="AJ784">
        <v>9.7100000000000006E-2</v>
      </c>
      <c r="AK784" t="s">
        <v>779</v>
      </c>
      <c r="AL784" t="s">
        <v>780</v>
      </c>
      <c r="AN784">
        <v>40</v>
      </c>
      <c r="AO784">
        <f>Source1718[[#This Row],[TotalFTES]]*525/Source1718[[#This Row],[TotalScheduledHours]]</f>
        <v>8.0587499999999999</v>
      </c>
    </row>
    <row r="785" spans="1:41" x14ac:dyDescent="0.25">
      <c r="A785" t="s">
        <v>1770</v>
      </c>
      <c r="B785" t="s">
        <v>32</v>
      </c>
      <c r="C785" t="s">
        <v>40</v>
      </c>
      <c r="D785" t="s">
        <v>41</v>
      </c>
      <c r="E785">
        <v>46492</v>
      </c>
      <c r="F785" t="s">
        <v>52</v>
      </c>
      <c r="G785">
        <v>3500</v>
      </c>
      <c r="H785">
        <v>501</v>
      </c>
      <c r="I785" t="s">
        <v>778</v>
      </c>
      <c r="J785" t="s">
        <v>35</v>
      </c>
      <c r="K785" t="s">
        <v>44</v>
      </c>
      <c r="L785" t="s">
        <v>72</v>
      </c>
      <c r="M785">
        <v>1300</v>
      </c>
      <c r="N785">
        <v>1515</v>
      </c>
      <c r="O785" t="s">
        <v>49</v>
      </c>
      <c r="P785" t="s">
        <v>59</v>
      </c>
      <c r="Q785" t="s">
        <v>51</v>
      </c>
      <c r="R785" t="s">
        <v>38</v>
      </c>
      <c r="S785" s="1">
        <v>43178</v>
      </c>
      <c r="T785" s="1">
        <v>43243</v>
      </c>
      <c r="U785" t="s">
        <v>388</v>
      </c>
      <c r="V785" t="s">
        <v>39</v>
      </c>
      <c r="W785">
        <v>36</v>
      </c>
      <c r="X785">
        <v>36</v>
      </c>
      <c r="Y785">
        <v>40</v>
      </c>
      <c r="Z785">
        <v>90</v>
      </c>
      <c r="AD785">
        <v>0</v>
      </c>
      <c r="AE785">
        <v>90</v>
      </c>
      <c r="AF785">
        <v>0</v>
      </c>
      <c r="AG785">
        <v>0</v>
      </c>
      <c r="AH785">
        <v>1.3240000000000001</v>
      </c>
      <c r="AI785">
        <v>1.3240000000000001</v>
      </c>
      <c r="AJ785">
        <v>0.1</v>
      </c>
      <c r="AK785" t="s">
        <v>779</v>
      </c>
      <c r="AL785" t="s">
        <v>773</v>
      </c>
      <c r="AN785">
        <v>45</v>
      </c>
      <c r="AO785">
        <f>Source1718[[#This Row],[TotalFTES]]*525/Source1718[[#This Row],[TotalScheduledHours]]</f>
        <v>15.446666666666667</v>
      </c>
    </row>
    <row r="786" spans="1:41" x14ac:dyDescent="0.25">
      <c r="A786" t="s">
        <v>1770</v>
      </c>
      <c r="B786" t="s">
        <v>32</v>
      </c>
      <c r="C786" t="s">
        <v>40</v>
      </c>
      <c r="D786" t="s">
        <v>41</v>
      </c>
      <c r="E786">
        <v>48035</v>
      </c>
      <c r="F786" t="s">
        <v>52</v>
      </c>
      <c r="G786">
        <v>3501</v>
      </c>
      <c r="H786">
        <v>401</v>
      </c>
      <c r="I786" t="s">
        <v>53</v>
      </c>
      <c r="J786" t="s">
        <v>35</v>
      </c>
      <c r="K786" t="s">
        <v>44</v>
      </c>
      <c r="L786" t="s">
        <v>781</v>
      </c>
      <c r="M786" t="s">
        <v>782</v>
      </c>
      <c r="N786" t="s">
        <v>783</v>
      </c>
      <c r="O786" t="s">
        <v>784</v>
      </c>
      <c r="P786" t="s">
        <v>785</v>
      </c>
      <c r="Q786" t="s">
        <v>56</v>
      </c>
      <c r="R786" t="s">
        <v>38</v>
      </c>
      <c r="S786" s="1">
        <v>43194</v>
      </c>
      <c r="T786" s="1">
        <v>43196</v>
      </c>
      <c r="U786" t="s">
        <v>786</v>
      </c>
      <c r="V786" t="s">
        <v>39</v>
      </c>
      <c r="W786">
        <v>8</v>
      </c>
      <c r="X786">
        <v>8</v>
      </c>
      <c r="Y786">
        <v>40</v>
      </c>
      <c r="Z786">
        <v>20</v>
      </c>
      <c r="AD786">
        <v>0</v>
      </c>
      <c r="AE786">
        <v>20</v>
      </c>
      <c r="AF786">
        <v>0</v>
      </c>
      <c r="AG786">
        <v>10</v>
      </c>
      <c r="AH786">
        <v>0</v>
      </c>
      <c r="AI786">
        <v>0</v>
      </c>
      <c r="AJ786">
        <v>3.3300000000000003E-2</v>
      </c>
      <c r="AK786" t="s">
        <v>787</v>
      </c>
      <c r="AL786" t="s">
        <v>788</v>
      </c>
      <c r="AN786">
        <v>30</v>
      </c>
      <c r="AO786">
        <f>Source1718[[#This Row],[TotalFTES]]*525/Source1718[[#This Row],[TotalScheduledHours]]</f>
        <v>0</v>
      </c>
    </row>
    <row r="787" spans="1:41" x14ac:dyDescent="0.25">
      <c r="A787" t="s">
        <v>1770</v>
      </c>
      <c r="B787" t="s">
        <v>32</v>
      </c>
      <c r="C787" t="s">
        <v>40</v>
      </c>
      <c r="D787" t="s">
        <v>41</v>
      </c>
      <c r="E787">
        <v>48040</v>
      </c>
      <c r="F787" t="s">
        <v>52</v>
      </c>
      <c r="G787">
        <v>3502</v>
      </c>
      <c r="H787">
        <v>401</v>
      </c>
      <c r="I787" t="s">
        <v>209</v>
      </c>
      <c r="J787" t="s">
        <v>35</v>
      </c>
      <c r="K787" t="s">
        <v>44</v>
      </c>
      <c r="L787" t="s">
        <v>45</v>
      </c>
      <c r="M787">
        <v>830</v>
      </c>
      <c r="N787">
        <v>1045</v>
      </c>
      <c r="O787" t="s">
        <v>55</v>
      </c>
      <c r="P787">
        <v>1202</v>
      </c>
      <c r="Q787" t="s">
        <v>56</v>
      </c>
      <c r="R787" t="s">
        <v>38</v>
      </c>
      <c r="S787" s="1">
        <v>43145</v>
      </c>
      <c r="T787" s="1">
        <v>43174</v>
      </c>
      <c r="U787" t="s">
        <v>381</v>
      </c>
      <c r="V787" t="s">
        <v>39</v>
      </c>
      <c r="W787">
        <v>11</v>
      </c>
      <c r="X787">
        <v>11</v>
      </c>
      <c r="Y787">
        <v>40</v>
      </c>
      <c r="Z787">
        <v>27.5</v>
      </c>
      <c r="AD787">
        <v>0</v>
      </c>
      <c r="AE787">
        <v>27.5</v>
      </c>
      <c r="AF787">
        <v>0</v>
      </c>
      <c r="AG787">
        <v>0</v>
      </c>
      <c r="AH787">
        <v>0.27100000000000002</v>
      </c>
      <c r="AI787">
        <v>0.27100000000000002</v>
      </c>
      <c r="AJ787">
        <v>0.10290000000000001</v>
      </c>
      <c r="AK787" t="s">
        <v>764</v>
      </c>
      <c r="AL787" t="s">
        <v>780</v>
      </c>
      <c r="AN787">
        <v>40</v>
      </c>
      <c r="AO787">
        <f>Source1718[[#This Row],[TotalFTES]]*525/Source1718[[#This Row],[TotalScheduledHours]]</f>
        <v>3.5568750000000002</v>
      </c>
    </row>
    <row r="788" spans="1:41" x14ac:dyDescent="0.25">
      <c r="A788" t="s">
        <v>1770</v>
      </c>
      <c r="B788" t="s">
        <v>32</v>
      </c>
      <c r="C788" t="s">
        <v>40</v>
      </c>
      <c r="D788" t="s">
        <v>41</v>
      </c>
      <c r="E788">
        <v>45872</v>
      </c>
      <c r="F788" t="s">
        <v>52</v>
      </c>
      <c r="G788">
        <v>4500</v>
      </c>
      <c r="H788">
        <v>501</v>
      </c>
      <c r="I788" t="s">
        <v>57</v>
      </c>
      <c r="J788" t="s">
        <v>35</v>
      </c>
      <c r="K788" t="s">
        <v>44</v>
      </c>
      <c r="L788" t="s">
        <v>189</v>
      </c>
      <c r="M788">
        <v>1300</v>
      </c>
      <c r="N788">
        <v>1515</v>
      </c>
      <c r="O788" t="s">
        <v>49</v>
      </c>
      <c r="P788">
        <v>516</v>
      </c>
      <c r="Q788" t="s">
        <v>51</v>
      </c>
      <c r="R788" t="s">
        <v>38</v>
      </c>
      <c r="S788" s="1">
        <v>43116</v>
      </c>
      <c r="T788" s="1">
        <v>43174</v>
      </c>
      <c r="U788" t="s">
        <v>387</v>
      </c>
      <c r="V788" t="s">
        <v>39</v>
      </c>
      <c r="W788">
        <v>61</v>
      </c>
      <c r="X788">
        <v>28</v>
      </c>
      <c r="Y788">
        <v>40</v>
      </c>
      <c r="Z788">
        <v>70</v>
      </c>
      <c r="AD788">
        <v>0</v>
      </c>
      <c r="AE788">
        <v>70</v>
      </c>
      <c r="AF788">
        <v>0</v>
      </c>
      <c r="AG788">
        <v>0</v>
      </c>
      <c r="AH788">
        <v>1.905</v>
      </c>
      <c r="AI788">
        <v>1.905</v>
      </c>
      <c r="AJ788">
        <v>0.10290000000000001</v>
      </c>
      <c r="AK788" t="s">
        <v>779</v>
      </c>
      <c r="AL788" t="s">
        <v>767</v>
      </c>
      <c r="AN788">
        <v>42.5</v>
      </c>
      <c r="AO788">
        <f>Source1718[[#This Row],[TotalFTES]]*525/Source1718[[#This Row],[TotalScheduledHours]]</f>
        <v>23.53235294117647</v>
      </c>
    </row>
    <row r="789" spans="1:41" x14ac:dyDescent="0.25">
      <c r="A789" t="s">
        <v>1770</v>
      </c>
      <c r="B789" t="s">
        <v>32</v>
      </c>
      <c r="C789" t="s">
        <v>40</v>
      </c>
      <c r="D789" t="s">
        <v>41</v>
      </c>
      <c r="E789">
        <v>45875</v>
      </c>
      <c r="F789" t="s">
        <v>52</v>
      </c>
      <c r="G789">
        <v>4501</v>
      </c>
      <c r="H789">
        <v>501</v>
      </c>
      <c r="I789" t="s">
        <v>211</v>
      </c>
      <c r="J789" t="s">
        <v>35</v>
      </c>
      <c r="K789" t="s">
        <v>44</v>
      </c>
      <c r="L789" t="s">
        <v>189</v>
      </c>
      <c r="M789">
        <v>1300</v>
      </c>
      <c r="N789">
        <v>1515</v>
      </c>
      <c r="O789" t="s">
        <v>49</v>
      </c>
      <c r="P789">
        <v>516</v>
      </c>
      <c r="Q789" t="s">
        <v>51</v>
      </c>
      <c r="R789" t="s">
        <v>38</v>
      </c>
      <c r="S789" s="1">
        <v>43179</v>
      </c>
      <c r="T789" s="1">
        <v>43242</v>
      </c>
      <c r="U789" t="s">
        <v>387</v>
      </c>
      <c r="V789" t="s">
        <v>39</v>
      </c>
      <c r="W789">
        <v>63</v>
      </c>
      <c r="X789">
        <v>25</v>
      </c>
      <c r="Y789">
        <v>40</v>
      </c>
      <c r="Z789">
        <v>62.5</v>
      </c>
      <c r="AD789">
        <v>0</v>
      </c>
      <c r="AE789">
        <v>62.5</v>
      </c>
      <c r="AF789">
        <v>0</v>
      </c>
      <c r="AG789">
        <v>10</v>
      </c>
      <c r="AH789">
        <v>1.752</v>
      </c>
      <c r="AI789">
        <v>1.752</v>
      </c>
      <c r="AJ789">
        <v>0.1</v>
      </c>
      <c r="AK789" t="s">
        <v>779</v>
      </c>
      <c r="AL789" t="s">
        <v>767</v>
      </c>
      <c r="AN789">
        <v>42.5</v>
      </c>
      <c r="AO789">
        <f>Source1718[[#This Row],[TotalFTES]]*525/Source1718[[#This Row],[TotalScheduledHours]]</f>
        <v>21.642352941176469</v>
      </c>
    </row>
    <row r="790" spans="1:41" x14ac:dyDescent="0.25">
      <c r="A790" t="s">
        <v>1770</v>
      </c>
      <c r="B790" t="s">
        <v>32</v>
      </c>
      <c r="C790" t="s">
        <v>40</v>
      </c>
      <c r="D790" t="s">
        <v>41</v>
      </c>
      <c r="E790">
        <v>47946</v>
      </c>
      <c r="F790" t="s">
        <v>52</v>
      </c>
      <c r="G790">
        <v>4510</v>
      </c>
      <c r="H790">
        <v>401</v>
      </c>
      <c r="I790" t="s">
        <v>58</v>
      </c>
      <c r="J790" t="s">
        <v>35</v>
      </c>
      <c r="K790" t="s">
        <v>44</v>
      </c>
      <c r="L790" t="s">
        <v>72</v>
      </c>
      <c r="M790">
        <v>1300</v>
      </c>
      <c r="N790">
        <v>1515</v>
      </c>
      <c r="O790" t="s">
        <v>55</v>
      </c>
      <c r="P790">
        <v>1202</v>
      </c>
      <c r="Q790" t="s">
        <v>56</v>
      </c>
      <c r="R790" t="s">
        <v>38</v>
      </c>
      <c r="S790" s="1">
        <v>43178</v>
      </c>
      <c r="T790" s="1">
        <v>43243</v>
      </c>
      <c r="U790" t="s">
        <v>387</v>
      </c>
      <c r="V790" t="s">
        <v>39</v>
      </c>
      <c r="W790">
        <v>36</v>
      </c>
      <c r="X790">
        <v>13</v>
      </c>
      <c r="Y790">
        <v>40</v>
      </c>
      <c r="Z790">
        <v>32.5</v>
      </c>
      <c r="AD790">
        <v>0</v>
      </c>
      <c r="AE790">
        <v>32.5</v>
      </c>
      <c r="AF790">
        <v>0</v>
      </c>
      <c r="AG790">
        <v>10</v>
      </c>
      <c r="AH790">
        <v>0.995</v>
      </c>
      <c r="AI790">
        <v>0.995</v>
      </c>
      <c r="AJ790">
        <v>0.1</v>
      </c>
      <c r="AK790" t="s">
        <v>779</v>
      </c>
      <c r="AL790" t="s">
        <v>780</v>
      </c>
      <c r="AN790">
        <v>45</v>
      </c>
      <c r="AO790">
        <f>Source1718[[#This Row],[TotalFTES]]*525/Source1718[[#This Row],[TotalScheduledHours]]</f>
        <v>11.608333333333333</v>
      </c>
    </row>
    <row r="791" spans="1:41" x14ac:dyDescent="0.25">
      <c r="A791" t="s">
        <v>1770</v>
      </c>
      <c r="B791" t="s">
        <v>32</v>
      </c>
      <c r="C791" t="s">
        <v>40</v>
      </c>
      <c r="D791" t="s">
        <v>41</v>
      </c>
      <c r="E791">
        <v>46042</v>
      </c>
      <c r="F791" t="s">
        <v>52</v>
      </c>
      <c r="G791">
        <v>4510</v>
      </c>
      <c r="H791">
        <v>501</v>
      </c>
      <c r="I791" t="s">
        <v>58</v>
      </c>
      <c r="J791" t="s">
        <v>35</v>
      </c>
      <c r="K791" t="s">
        <v>44</v>
      </c>
      <c r="L791" t="s">
        <v>54</v>
      </c>
      <c r="M791">
        <v>830</v>
      </c>
      <c r="N791">
        <v>1045</v>
      </c>
      <c r="O791" t="s">
        <v>49</v>
      </c>
      <c r="P791">
        <v>514</v>
      </c>
      <c r="Q791" t="s">
        <v>51</v>
      </c>
      <c r="R791">
        <v>1</v>
      </c>
      <c r="S791" s="1">
        <v>43116</v>
      </c>
      <c r="T791" s="1">
        <v>43243</v>
      </c>
      <c r="U791" t="s">
        <v>391</v>
      </c>
      <c r="V791" t="s">
        <v>39</v>
      </c>
      <c r="W791">
        <v>51</v>
      </c>
      <c r="X791">
        <v>18</v>
      </c>
      <c r="Y791">
        <v>40</v>
      </c>
      <c r="Z791">
        <v>45</v>
      </c>
      <c r="AD791">
        <v>0</v>
      </c>
      <c r="AE791">
        <v>45</v>
      </c>
      <c r="AF791">
        <v>0</v>
      </c>
      <c r="AG791">
        <v>0</v>
      </c>
      <c r="AH791">
        <v>1.276</v>
      </c>
      <c r="AI791">
        <v>1.276</v>
      </c>
      <c r="AJ791">
        <v>0.1</v>
      </c>
      <c r="AK791" t="s">
        <v>764</v>
      </c>
      <c r="AL791" t="s">
        <v>774</v>
      </c>
      <c r="AN791">
        <v>40</v>
      </c>
      <c r="AO791">
        <f>Source1718[[#This Row],[TotalFTES]]*525/Source1718[[#This Row],[TotalScheduledHours]]</f>
        <v>16.747499999999999</v>
      </c>
    </row>
    <row r="792" spans="1:41" x14ac:dyDescent="0.25">
      <c r="A792" t="s">
        <v>1770</v>
      </c>
      <c r="B792" t="s">
        <v>32</v>
      </c>
      <c r="C792" t="s">
        <v>40</v>
      </c>
      <c r="D792" t="s">
        <v>41</v>
      </c>
      <c r="E792">
        <v>47666</v>
      </c>
      <c r="F792" t="s">
        <v>52</v>
      </c>
      <c r="G792">
        <v>4510</v>
      </c>
      <c r="H792">
        <v>701</v>
      </c>
      <c r="I792" t="s">
        <v>58</v>
      </c>
      <c r="J792" t="s">
        <v>35</v>
      </c>
      <c r="K792" t="s">
        <v>44</v>
      </c>
      <c r="L792" t="s">
        <v>45</v>
      </c>
      <c r="M792">
        <v>1030</v>
      </c>
      <c r="N792">
        <v>1245</v>
      </c>
      <c r="O792" t="s">
        <v>64</v>
      </c>
      <c r="P792">
        <v>476</v>
      </c>
      <c r="Q792" t="s">
        <v>65</v>
      </c>
      <c r="R792" t="s">
        <v>38</v>
      </c>
      <c r="S792" s="1">
        <v>43116</v>
      </c>
      <c r="T792" s="1">
        <v>43144</v>
      </c>
      <c r="U792" t="s">
        <v>390</v>
      </c>
      <c r="V792" t="s">
        <v>39</v>
      </c>
      <c r="W792">
        <v>31</v>
      </c>
      <c r="X792">
        <v>30</v>
      </c>
      <c r="Y792">
        <v>40</v>
      </c>
      <c r="Z792">
        <v>75</v>
      </c>
      <c r="AD792">
        <v>0</v>
      </c>
      <c r="AE792">
        <v>75</v>
      </c>
      <c r="AF792">
        <v>0</v>
      </c>
      <c r="AG792">
        <v>0</v>
      </c>
      <c r="AH792">
        <v>2.0569999999999999</v>
      </c>
      <c r="AI792">
        <v>2.0569999999999999</v>
      </c>
      <c r="AJ792">
        <v>0.1</v>
      </c>
      <c r="AK792" t="s">
        <v>766</v>
      </c>
      <c r="AL792" t="s">
        <v>789</v>
      </c>
      <c r="AN792">
        <v>42.5</v>
      </c>
      <c r="AO792">
        <f>Source1718[[#This Row],[TotalFTES]]*525/Source1718[[#This Row],[TotalScheduledHours]]</f>
        <v>25.41</v>
      </c>
    </row>
    <row r="793" spans="1:41" x14ac:dyDescent="0.25">
      <c r="A793" t="s">
        <v>1770</v>
      </c>
      <c r="B793" t="s">
        <v>32</v>
      </c>
      <c r="C793" t="s">
        <v>40</v>
      </c>
      <c r="D793" t="s">
        <v>41</v>
      </c>
      <c r="E793">
        <v>47612</v>
      </c>
      <c r="F793" t="s">
        <v>52</v>
      </c>
      <c r="G793">
        <v>5500</v>
      </c>
      <c r="H793">
        <v>401</v>
      </c>
      <c r="I793" t="s">
        <v>60</v>
      </c>
      <c r="J793" t="s">
        <v>73</v>
      </c>
      <c r="K793" t="s">
        <v>44</v>
      </c>
      <c r="L793" t="s">
        <v>74</v>
      </c>
      <c r="M793">
        <v>900</v>
      </c>
      <c r="N793">
        <v>1115</v>
      </c>
      <c r="O793" t="s">
        <v>55</v>
      </c>
      <c r="P793">
        <v>1103</v>
      </c>
      <c r="Q793" t="s">
        <v>56</v>
      </c>
      <c r="R793">
        <v>1</v>
      </c>
      <c r="S793" s="1">
        <v>43116</v>
      </c>
      <c r="T793" s="1">
        <v>43243</v>
      </c>
      <c r="U793" t="s">
        <v>392</v>
      </c>
      <c r="V793" t="s">
        <v>39</v>
      </c>
      <c r="W793">
        <v>49</v>
      </c>
      <c r="X793">
        <v>46</v>
      </c>
      <c r="Y793">
        <v>40</v>
      </c>
      <c r="Z793">
        <v>115</v>
      </c>
      <c r="AD793">
        <v>0</v>
      </c>
      <c r="AE793">
        <v>115</v>
      </c>
      <c r="AF793">
        <v>0</v>
      </c>
      <c r="AG793">
        <v>10</v>
      </c>
      <c r="AH793">
        <v>1.8140000000000001</v>
      </c>
      <c r="AI793">
        <v>1.8140000000000001</v>
      </c>
      <c r="AJ793">
        <v>0.1</v>
      </c>
      <c r="AK793" t="s">
        <v>790</v>
      </c>
      <c r="AL793" t="s">
        <v>791</v>
      </c>
      <c r="AN793">
        <v>40</v>
      </c>
      <c r="AO793">
        <f>Source1718[[#This Row],[TotalFTES]]*525/Source1718[[#This Row],[TotalScheduledHours]]</f>
        <v>23.80875</v>
      </c>
    </row>
    <row r="794" spans="1:41" x14ac:dyDescent="0.25">
      <c r="A794" t="s">
        <v>1770</v>
      </c>
      <c r="B794" t="s">
        <v>32</v>
      </c>
      <c r="C794" t="s">
        <v>40</v>
      </c>
      <c r="D794" t="s">
        <v>41</v>
      </c>
      <c r="E794">
        <v>47447</v>
      </c>
      <c r="F794" t="s">
        <v>52</v>
      </c>
      <c r="G794">
        <v>5500</v>
      </c>
      <c r="H794">
        <v>501</v>
      </c>
      <c r="I794" t="s">
        <v>60</v>
      </c>
      <c r="J794" t="s">
        <v>35</v>
      </c>
      <c r="K794" t="s">
        <v>44</v>
      </c>
      <c r="L794" t="s">
        <v>72</v>
      </c>
      <c r="M794">
        <v>1030</v>
      </c>
      <c r="N794">
        <v>1245</v>
      </c>
      <c r="O794" t="s">
        <v>49</v>
      </c>
      <c r="P794" t="s">
        <v>50</v>
      </c>
      <c r="Q794" t="s">
        <v>51</v>
      </c>
      <c r="R794" t="s">
        <v>38</v>
      </c>
      <c r="S794" s="1">
        <v>43117</v>
      </c>
      <c r="T794" s="1">
        <v>43173</v>
      </c>
      <c r="U794" t="s">
        <v>702</v>
      </c>
      <c r="V794" t="s">
        <v>39</v>
      </c>
      <c r="W794">
        <v>39</v>
      </c>
      <c r="X794">
        <v>36</v>
      </c>
      <c r="Y794">
        <v>40</v>
      </c>
      <c r="Z794">
        <v>90</v>
      </c>
      <c r="AA794" t="s">
        <v>227</v>
      </c>
      <c r="AB794">
        <v>49</v>
      </c>
      <c r="AC794">
        <v>40</v>
      </c>
      <c r="AD794">
        <v>122.5</v>
      </c>
      <c r="AE794">
        <v>122.5</v>
      </c>
      <c r="AF794">
        <v>0</v>
      </c>
      <c r="AG794">
        <v>10</v>
      </c>
      <c r="AH794">
        <v>1.1519999999999999</v>
      </c>
      <c r="AI794">
        <v>1.1519999999999999</v>
      </c>
      <c r="AJ794">
        <v>0.1</v>
      </c>
      <c r="AK794" t="s">
        <v>766</v>
      </c>
      <c r="AL794" t="s">
        <v>792</v>
      </c>
      <c r="AN794">
        <v>40</v>
      </c>
      <c r="AO794">
        <f>Source1718[[#This Row],[TotalFTES]]*525/Source1718[[#This Row],[TotalScheduledHours]]</f>
        <v>15.12</v>
      </c>
    </row>
    <row r="795" spans="1:41" x14ac:dyDescent="0.25">
      <c r="A795" t="s">
        <v>1770</v>
      </c>
      <c r="B795" t="s">
        <v>32</v>
      </c>
      <c r="C795" t="s">
        <v>40</v>
      </c>
      <c r="D795" t="s">
        <v>41</v>
      </c>
      <c r="E795">
        <v>47610</v>
      </c>
      <c r="F795" t="s">
        <v>52</v>
      </c>
      <c r="G795">
        <v>5500</v>
      </c>
      <c r="H795">
        <v>502</v>
      </c>
      <c r="I795" t="s">
        <v>60</v>
      </c>
      <c r="J795" t="s">
        <v>35</v>
      </c>
      <c r="K795" t="s">
        <v>44</v>
      </c>
      <c r="L795" t="s">
        <v>72</v>
      </c>
      <c r="M795">
        <v>1030</v>
      </c>
      <c r="N795">
        <v>1245</v>
      </c>
      <c r="O795" t="s">
        <v>49</v>
      </c>
      <c r="P795" t="s">
        <v>50</v>
      </c>
      <c r="Q795" t="s">
        <v>51</v>
      </c>
      <c r="R795" t="s">
        <v>38</v>
      </c>
      <c r="S795" s="1">
        <v>43178</v>
      </c>
      <c r="T795" s="1">
        <v>43243</v>
      </c>
      <c r="U795" t="s">
        <v>702</v>
      </c>
      <c r="V795" t="s">
        <v>39</v>
      </c>
      <c r="W795">
        <v>41</v>
      </c>
      <c r="X795">
        <v>39</v>
      </c>
      <c r="Y795">
        <v>40</v>
      </c>
      <c r="Z795">
        <v>97.5</v>
      </c>
      <c r="AA795" t="s">
        <v>793</v>
      </c>
      <c r="AB795">
        <v>60</v>
      </c>
      <c r="AC795">
        <v>40</v>
      </c>
      <c r="AD795">
        <v>150</v>
      </c>
      <c r="AE795">
        <v>150</v>
      </c>
      <c r="AF795">
        <v>0</v>
      </c>
      <c r="AG795">
        <v>10</v>
      </c>
      <c r="AH795">
        <v>1.1519999999999999</v>
      </c>
      <c r="AI795">
        <v>1.1519999999999999</v>
      </c>
      <c r="AJ795">
        <v>0.1</v>
      </c>
      <c r="AK795" t="s">
        <v>766</v>
      </c>
      <c r="AL795" t="s">
        <v>792</v>
      </c>
      <c r="AN795">
        <v>45</v>
      </c>
      <c r="AO795">
        <f>Source1718[[#This Row],[TotalFTES]]*525/Source1718[[#This Row],[TotalScheduledHours]]</f>
        <v>13.44</v>
      </c>
    </row>
    <row r="796" spans="1:41" x14ac:dyDescent="0.25">
      <c r="A796" t="s">
        <v>1770</v>
      </c>
      <c r="B796" t="s">
        <v>32</v>
      </c>
      <c r="C796" t="s">
        <v>40</v>
      </c>
      <c r="D796" t="s">
        <v>41</v>
      </c>
      <c r="E796">
        <v>45754</v>
      </c>
      <c r="F796" t="s">
        <v>52</v>
      </c>
      <c r="G796">
        <v>5500</v>
      </c>
      <c r="H796">
        <v>701</v>
      </c>
      <c r="I796" t="s">
        <v>60</v>
      </c>
      <c r="J796" t="s">
        <v>35</v>
      </c>
      <c r="K796" t="s">
        <v>44</v>
      </c>
      <c r="L796" t="s">
        <v>72</v>
      </c>
      <c r="M796">
        <v>1315</v>
      </c>
      <c r="N796">
        <v>1530</v>
      </c>
      <c r="O796" t="s">
        <v>64</v>
      </c>
      <c r="P796">
        <v>470</v>
      </c>
      <c r="Q796" t="s">
        <v>65</v>
      </c>
      <c r="R796" t="s">
        <v>38</v>
      </c>
      <c r="S796" s="1">
        <v>43116</v>
      </c>
      <c r="T796" s="1">
        <v>43173</v>
      </c>
      <c r="U796" t="s">
        <v>702</v>
      </c>
      <c r="V796" t="s">
        <v>39</v>
      </c>
      <c r="W796">
        <v>33</v>
      </c>
      <c r="X796">
        <v>30</v>
      </c>
      <c r="Y796">
        <v>40</v>
      </c>
      <c r="Z796">
        <v>75</v>
      </c>
      <c r="AA796" t="s">
        <v>794</v>
      </c>
      <c r="AB796">
        <v>35</v>
      </c>
      <c r="AC796">
        <v>40</v>
      </c>
      <c r="AD796">
        <v>87.5</v>
      </c>
      <c r="AE796">
        <v>87.5</v>
      </c>
      <c r="AF796">
        <v>0</v>
      </c>
      <c r="AG796">
        <v>0</v>
      </c>
      <c r="AH796">
        <v>0.80500000000000005</v>
      </c>
      <c r="AI796">
        <v>0.80500000000000005</v>
      </c>
      <c r="AJ796">
        <v>0.1</v>
      </c>
      <c r="AK796" t="s">
        <v>762</v>
      </c>
      <c r="AL796" t="s">
        <v>795</v>
      </c>
      <c r="AN796">
        <v>40</v>
      </c>
      <c r="AO796">
        <f>Source1718[[#This Row],[TotalFTES]]*525/Source1718[[#This Row],[TotalScheduledHours]]</f>
        <v>10.565625000000001</v>
      </c>
    </row>
    <row r="797" spans="1:41" x14ac:dyDescent="0.25">
      <c r="A797" t="s">
        <v>1770</v>
      </c>
      <c r="B797" t="s">
        <v>32</v>
      </c>
      <c r="C797" t="s">
        <v>40</v>
      </c>
      <c r="D797" t="s">
        <v>41</v>
      </c>
      <c r="E797">
        <v>45753</v>
      </c>
      <c r="F797" t="s">
        <v>52</v>
      </c>
      <c r="G797">
        <v>5500</v>
      </c>
      <c r="H797">
        <v>702</v>
      </c>
      <c r="I797" t="s">
        <v>60</v>
      </c>
      <c r="J797" t="s">
        <v>35</v>
      </c>
      <c r="K797" t="s">
        <v>44</v>
      </c>
      <c r="L797" t="s">
        <v>72</v>
      </c>
      <c r="M797">
        <v>1030</v>
      </c>
      <c r="N797">
        <v>1245</v>
      </c>
      <c r="O797" t="s">
        <v>64</v>
      </c>
      <c r="P797">
        <v>470</v>
      </c>
      <c r="Q797" t="s">
        <v>65</v>
      </c>
      <c r="R797" t="s">
        <v>38</v>
      </c>
      <c r="S797" s="1">
        <v>43178</v>
      </c>
      <c r="T797" s="1">
        <v>43243</v>
      </c>
      <c r="U797" t="s">
        <v>393</v>
      </c>
      <c r="V797" t="s">
        <v>39</v>
      </c>
      <c r="W797">
        <v>32</v>
      </c>
      <c r="X797">
        <v>29</v>
      </c>
      <c r="Y797">
        <v>40</v>
      </c>
      <c r="Z797">
        <v>72.5</v>
      </c>
      <c r="AD797">
        <v>0</v>
      </c>
      <c r="AE797">
        <v>72.5</v>
      </c>
      <c r="AF797">
        <v>0</v>
      </c>
      <c r="AG797">
        <v>0</v>
      </c>
      <c r="AH797">
        <v>0.97599999999999998</v>
      </c>
      <c r="AI797">
        <v>0.97599999999999998</v>
      </c>
      <c r="AJ797">
        <v>0.1</v>
      </c>
      <c r="AK797" t="s">
        <v>766</v>
      </c>
      <c r="AL797" t="s">
        <v>795</v>
      </c>
      <c r="AN797">
        <v>45</v>
      </c>
      <c r="AO797">
        <f>Source1718[[#This Row],[TotalFTES]]*525/Source1718[[#This Row],[TotalScheduledHours]]</f>
        <v>11.386666666666667</v>
      </c>
    </row>
    <row r="798" spans="1:41" x14ac:dyDescent="0.25">
      <c r="A798" t="s">
        <v>1770</v>
      </c>
      <c r="B798" t="s">
        <v>32</v>
      </c>
      <c r="C798" t="s">
        <v>40</v>
      </c>
      <c r="D798" t="s">
        <v>41</v>
      </c>
      <c r="E798">
        <v>48071</v>
      </c>
      <c r="F798" t="s">
        <v>52</v>
      </c>
      <c r="G798">
        <v>5500</v>
      </c>
      <c r="H798">
        <v>703</v>
      </c>
      <c r="I798" t="s">
        <v>60</v>
      </c>
      <c r="J798" t="s">
        <v>35</v>
      </c>
      <c r="K798" t="s">
        <v>44</v>
      </c>
      <c r="L798" t="s">
        <v>72</v>
      </c>
      <c r="M798">
        <v>1315</v>
      </c>
      <c r="N798">
        <v>1530</v>
      </c>
      <c r="O798" t="s">
        <v>64</v>
      </c>
      <c r="P798">
        <v>470</v>
      </c>
      <c r="Q798" t="s">
        <v>65</v>
      </c>
      <c r="R798" t="s">
        <v>38</v>
      </c>
      <c r="S798" s="1">
        <v>43178</v>
      </c>
      <c r="T798" s="1">
        <v>43243</v>
      </c>
      <c r="U798" t="s">
        <v>702</v>
      </c>
      <c r="V798" t="s">
        <v>39</v>
      </c>
      <c r="W798">
        <v>8</v>
      </c>
      <c r="X798">
        <v>8</v>
      </c>
      <c r="Y798">
        <v>0</v>
      </c>
      <c r="Z798">
        <v>0</v>
      </c>
      <c r="AD798">
        <v>0</v>
      </c>
      <c r="AE798">
        <v>0</v>
      </c>
      <c r="AF798">
        <v>0</v>
      </c>
      <c r="AG798">
        <v>0</v>
      </c>
      <c r="AH798">
        <v>0.314</v>
      </c>
      <c r="AI798">
        <v>0.314</v>
      </c>
      <c r="AJ798">
        <v>0.1</v>
      </c>
      <c r="AK798" t="s">
        <v>762</v>
      </c>
      <c r="AL798" t="s">
        <v>795</v>
      </c>
      <c r="AN798">
        <v>45</v>
      </c>
      <c r="AO798">
        <f>Source1718[[#This Row],[TotalFTES]]*525/Source1718[[#This Row],[TotalScheduledHours]]</f>
        <v>3.6633333333333331</v>
      </c>
    </row>
    <row r="799" spans="1:41" x14ac:dyDescent="0.25">
      <c r="A799" t="s">
        <v>1770</v>
      </c>
      <c r="B799" t="s">
        <v>32</v>
      </c>
      <c r="C799" t="s">
        <v>40</v>
      </c>
      <c r="D799" t="s">
        <v>41</v>
      </c>
      <c r="E799">
        <v>45902</v>
      </c>
      <c r="F799" t="s">
        <v>52</v>
      </c>
      <c r="G799">
        <v>5506</v>
      </c>
      <c r="H799">
        <v>501</v>
      </c>
      <c r="I799" t="s">
        <v>66</v>
      </c>
      <c r="J799" t="s">
        <v>35</v>
      </c>
      <c r="K799" t="s">
        <v>44</v>
      </c>
      <c r="L799" t="s">
        <v>72</v>
      </c>
      <c r="M799">
        <v>1030</v>
      </c>
      <c r="N799">
        <v>1245</v>
      </c>
      <c r="O799" t="s">
        <v>49</v>
      </c>
      <c r="P799" t="s">
        <v>50</v>
      </c>
      <c r="Q799" t="s">
        <v>51</v>
      </c>
      <c r="R799" t="s">
        <v>38</v>
      </c>
      <c r="S799" s="1">
        <v>43117</v>
      </c>
      <c r="T799" s="1">
        <v>43136</v>
      </c>
      <c r="U799" t="s">
        <v>702</v>
      </c>
      <c r="V799" t="s">
        <v>39</v>
      </c>
      <c r="W799">
        <v>10</v>
      </c>
      <c r="X799">
        <v>9</v>
      </c>
      <c r="Y799">
        <v>40</v>
      </c>
      <c r="Z799">
        <v>22.5</v>
      </c>
      <c r="AA799" t="s">
        <v>227</v>
      </c>
      <c r="AB799">
        <v>49</v>
      </c>
      <c r="AC799">
        <v>40</v>
      </c>
      <c r="AD799">
        <v>122.5</v>
      </c>
      <c r="AE799">
        <v>122.5</v>
      </c>
      <c r="AF799">
        <v>0</v>
      </c>
      <c r="AG799">
        <v>0</v>
      </c>
      <c r="AH799">
        <v>6.2E-2</v>
      </c>
      <c r="AI799">
        <v>6.2E-2</v>
      </c>
      <c r="AJ799">
        <v>0</v>
      </c>
      <c r="AK799" t="s">
        <v>766</v>
      </c>
      <c r="AL799" t="s">
        <v>792</v>
      </c>
      <c r="AN799">
        <v>15</v>
      </c>
      <c r="AO799">
        <f>Source1718[[#This Row],[TotalFTES]]*525/Source1718[[#This Row],[TotalScheduledHours]]</f>
        <v>2.17</v>
      </c>
    </row>
    <row r="800" spans="1:41" x14ac:dyDescent="0.25">
      <c r="A800" t="s">
        <v>1770</v>
      </c>
      <c r="B800" t="s">
        <v>32</v>
      </c>
      <c r="C800" t="s">
        <v>40</v>
      </c>
      <c r="D800" t="s">
        <v>41</v>
      </c>
      <c r="E800">
        <v>47947</v>
      </c>
      <c r="F800" t="s">
        <v>52</v>
      </c>
      <c r="G800">
        <v>5506</v>
      </c>
      <c r="H800">
        <v>502</v>
      </c>
      <c r="I800" t="s">
        <v>66</v>
      </c>
      <c r="J800" t="s">
        <v>35</v>
      </c>
      <c r="K800" t="s">
        <v>44</v>
      </c>
      <c r="L800" t="s">
        <v>72</v>
      </c>
      <c r="M800">
        <v>1030</v>
      </c>
      <c r="N800">
        <v>1245</v>
      </c>
      <c r="O800" t="s">
        <v>49</v>
      </c>
      <c r="P800" t="s">
        <v>50</v>
      </c>
      <c r="Q800" t="s">
        <v>51</v>
      </c>
      <c r="R800" t="s">
        <v>38</v>
      </c>
      <c r="S800" s="1">
        <v>43178</v>
      </c>
      <c r="T800" s="1">
        <v>43201</v>
      </c>
      <c r="U800" t="s">
        <v>702</v>
      </c>
      <c r="V800" t="s">
        <v>39</v>
      </c>
      <c r="W800">
        <v>12</v>
      </c>
      <c r="X800">
        <v>8</v>
      </c>
      <c r="Y800">
        <v>40</v>
      </c>
      <c r="Z800">
        <v>20</v>
      </c>
      <c r="AA800" t="s">
        <v>793</v>
      </c>
      <c r="AB800">
        <v>60</v>
      </c>
      <c r="AC800">
        <v>40</v>
      </c>
      <c r="AD800">
        <v>150</v>
      </c>
      <c r="AE800">
        <v>150</v>
      </c>
      <c r="AF800">
        <v>0</v>
      </c>
      <c r="AG800">
        <v>0</v>
      </c>
      <c r="AH800">
        <v>1.4E-2</v>
      </c>
      <c r="AI800">
        <v>1.4E-2</v>
      </c>
      <c r="AJ800">
        <v>0</v>
      </c>
      <c r="AK800" t="s">
        <v>766</v>
      </c>
      <c r="AL800" t="s">
        <v>792</v>
      </c>
      <c r="AN800">
        <v>15</v>
      </c>
      <c r="AO800">
        <f>Source1718[[#This Row],[TotalFTES]]*525/Source1718[[#This Row],[TotalScheduledHours]]</f>
        <v>0.49000000000000005</v>
      </c>
    </row>
    <row r="801" spans="1:41" x14ac:dyDescent="0.25">
      <c r="A801" t="s">
        <v>1770</v>
      </c>
      <c r="B801" t="s">
        <v>32</v>
      </c>
      <c r="C801" t="s">
        <v>40</v>
      </c>
      <c r="D801" t="s">
        <v>41</v>
      </c>
      <c r="E801">
        <v>48016</v>
      </c>
      <c r="F801" t="s">
        <v>52</v>
      </c>
      <c r="G801">
        <v>5506</v>
      </c>
      <c r="H801">
        <v>503</v>
      </c>
      <c r="I801" t="s">
        <v>66</v>
      </c>
      <c r="J801" t="s">
        <v>35</v>
      </c>
      <c r="K801" t="s">
        <v>44</v>
      </c>
      <c r="L801" t="s">
        <v>72</v>
      </c>
      <c r="M801">
        <v>1030</v>
      </c>
      <c r="N801">
        <v>1245</v>
      </c>
      <c r="O801" t="s">
        <v>49</v>
      </c>
      <c r="P801" t="s">
        <v>50</v>
      </c>
      <c r="Q801" t="s">
        <v>51</v>
      </c>
      <c r="R801" t="s">
        <v>38</v>
      </c>
      <c r="S801" s="1">
        <v>43199</v>
      </c>
      <c r="T801" s="1">
        <v>43215</v>
      </c>
      <c r="U801" t="s">
        <v>702</v>
      </c>
      <c r="V801" t="s">
        <v>39</v>
      </c>
      <c r="W801">
        <v>13</v>
      </c>
      <c r="X801">
        <v>13</v>
      </c>
      <c r="Y801">
        <v>40</v>
      </c>
      <c r="Z801">
        <v>32.5</v>
      </c>
      <c r="AA801" t="s">
        <v>793</v>
      </c>
      <c r="AB801">
        <v>60</v>
      </c>
      <c r="AC801">
        <v>40</v>
      </c>
      <c r="AD801">
        <v>150</v>
      </c>
      <c r="AE801">
        <v>150</v>
      </c>
      <c r="AF801">
        <v>0</v>
      </c>
      <c r="AG801">
        <v>10</v>
      </c>
      <c r="AH801">
        <v>0.09</v>
      </c>
      <c r="AI801">
        <v>0.09</v>
      </c>
      <c r="AJ801">
        <v>0</v>
      </c>
      <c r="AK801" t="s">
        <v>766</v>
      </c>
      <c r="AL801" t="s">
        <v>792</v>
      </c>
      <c r="AN801">
        <v>15</v>
      </c>
      <c r="AO801">
        <f>Source1718[[#This Row],[TotalFTES]]*525/Source1718[[#This Row],[TotalScheduledHours]]</f>
        <v>3.15</v>
      </c>
    </row>
    <row r="802" spans="1:41" x14ac:dyDescent="0.25">
      <c r="A802" t="s">
        <v>1770</v>
      </c>
      <c r="B802" t="s">
        <v>32</v>
      </c>
      <c r="C802" t="s">
        <v>40</v>
      </c>
      <c r="D802" t="s">
        <v>41</v>
      </c>
      <c r="E802">
        <v>48015</v>
      </c>
      <c r="F802" t="s">
        <v>52</v>
      </c>
      <c r="G802">
        <v>5506</v>
      </c>
      <c r="H802">
        <v>504</v>
      </c>
      <c r="I802" t="s">
        <v>66</v>
      </c>
      <c r="J802" t="s">
        <v>35</v>
      </c>
      <c r="K802" t="s">
        <v>44</v>
      </c>
      <c r="L802" t="s">
        <v>72</v>
      </c>
      <c r="M802">
        <v>1030</v>
      </c>
      <c r="N802">
        <v>1245</v>
      </c>
      <c r="O802" t="s">
        <v>49</v>
      </c>
      <c r="P802" t="s">
        <v>50</v>
      </c>
      <c r="Q802" t="s">
        <v>51</v>
      </c>
      <c r="R802" t="s">
        <v>38</v>
      </c>
      <c r="S802" s="1">
        <v>43138</v>
      </c>
      <c r="T802" s="1">
        <v>43157</v>
      </c>
      <c r="U802" t="s">
        <v>702</v>
      </c>
      <c r="V802" t="s">
        <v>39</v>
      </c>
      <c r="W802">
        <v>4</v>
      </c>
      <c r="X802">
        <v>4</v>
      </c>
      <c r="Y802">
        <v>40</v>
      </c>
      <c r="Z802">
        <v>10</v>
      </c>
      <c r="AA802" t="s">
        <v>227</v>
      </c>
      <c r="AB802">
        <v>49</v>
      </c>
      <c r="AC802">
        <v>40</v>
      </c>
      <c r="AD802">
        <v>122.5</v>
      </c>
      <c r="AE802">
        <v>122.5</v>
      </c>
      <c r="AF802">
        <v>0</v>
      </c>
      <c r="AG802">
        <v>10</v>
      </c>
      <c r="AH802">
        <v>2.9000000000000001E-2</v>
      </c>
      <c r="AI802">
        <v>2.9000000000000001E-2</v>
      </c>
      <c r="AJ802">
        <v>0</v>
      </c>
      <c r="AK802" t="s">
        <v>766</v>
      </c>
      <c r="AL802" t="s">
        <v>792</v>
      </c>
      <c r="AN802">
        <v>15</v>
      </c>
      <c r="AO802">
        <f>Source1718[[#This Row],[TotalFTES]]*525/Source1718[[#This Row],[TotalScheduledHours]]</f>
        <v>1.0150000000000001</v>
      </c>
    </row>
    <row r="803" spans="1:41" x14ac:dyDescent="0.25">
      <c r="A803" t="s">
        <v>1770</v>
      </c>
      <c r="B803" t="s">
        <v>32</v>
      </c>
      <c r="C803" t="s">
        <v>40</v>
      </c>
      <c r="D803" t="s">
        <v>41</v>
      </c>
      <c r="E803">
        <v>47948</v>
      </c>
      <c r="F803" t="s">
        <v>52</v>
      </c>
      <c r="G803">
        <v>5506</v>
      </c>
      <c r="H803">
        <v>701</v>
      </c>
      <c r="I803" t="s">
        <v>66</v>
      </c>
      <c r="J803" t="s">
        <v>35</v>
      </c>
      <c r="K803" t="s">
        <v>44</v>
      </c>
      <c r="L803" t="s">
        <v>72</v>
      </c>
      <c r="M803">
        <v>1315</v>
      </c>
      <c r="N803">
        <v>1530</v>
      </c>
      <c r="O803" t="s">
        <v>64</v>
      </c>
      <c r="P803">
        <v>470</v>
      </c>
      <c r="Q803" t="s">
        <v>65</v>
      </c>
      <c r="R803" t="s">
        <v>38</v>
      </c>
      <c r="S803" s="1">
        <v>43199</v>
      </c>
      <c r="T803" s="1">
        <v>43215</v>
      </c>
      <c r="U803" t="s">
        <v>702</v>
      </c>
      <c r="V803" t="s">
        <v>39</v>
      </c>
      <c r="W803">
        <v>7</v>
      </c>
      <c r="X803">
        <v>7</v>
      </c>
      <c r="Y803">
        <v>40</v>
      </c>
      <c r="Z803">
        <v>17.5</v>
      </c>
      <c r="AD803">
        <v>0</v>
      </c>
      <c r="AE803">
        <v>17.5</v>
      </c>
      <c r="AF803">
        <v>0</v>
      </c>
      <c r="AG803">
        <v>0</v>
      </c>
      <c r="AH803">
        <v>6.2E-2</v>
      </c>
      <c r="AI803">
        <v>6.2E-2</v>
      </c>
      <c r="AJ803">
        <v>0</v>
      </c>
      <c r="AK803" t="s">
        <v>762</v>
      </c>
      <c r="AL803" t="s">
        <v>795</v>
      </c>
      <c r="AN803">
        <v>15</v>
      </c>
      <c r="AO803">
        <f>Source1718[[#This Row],[TotalFTES]]*525/Source1718[[#This Row],[TotalScheduledHours]]</f>
        <v>2.17</v>
      </c>
    </row>
    <row r="804" spans="1:41" x14ac:dyDescent="0.25">
      <c r="A804" t="s">
        <v>1770</v>
      </c>
      <c r="B804" t="s">
        <v>32</v>
      </c>
      <c r="C804" t="s">
        <v>40</v>
      </c>
      <c r="D804" t="s">
        <v>41</v>
      </c>
      <c r="E804">
        <v>47949</v>
      </c>
      <c r="F804" t="s">
        <v>52</v>
      </c>
      <c r="G804">
        <v>5506</v>
      </c>
      <c r="H804">
        <v>702</v>
      </c>
      <c r="I804" t="s">
        <v>66</v>
      </c>
      <c r="J804" t="s">
        <v>35</v>
      </c>
      <c r="K804" t="s">
        <v>44</v>
      </c>
      <c r="L804" t="s">
        <v>72</v>
      </c>
      <c r="M804">
        <v>1315</v>
      </c>
      <c r="N804">
        <v>1530</v>
      </c>
      <c r="O804" t="s">
        <v>64</v>
      </c>
      <c r="P804">
        <v>470</v>
      </c>
      <c r="Q804" t="s">
        <v>65</v>
      </c>
      <c r="R804" t="s">
        <v>38</v>
      </c>
      <c r="S804" s="1">
        <v>43145</v>
      </c>
      <c r="T804" s="1">
        <v>43166</v>
      </c>
      <c r="U804" t="s">
        <v>702</v>
      </c>
      <c r="V804" t="s">
        <v>39</v>
      </c>
      <c r="W804">
        <v>8</v>
      </c>
      <c r="X804">
        <v>5</v>
      </c>
      <c r="Y804">
        <v>40</v>
      </c>
      <c r="Z804">
        <v>12.5</v>
      </c>
      <c r="AA804" t="s">
        <v>794</v>
      </c>
      <c r="AB804">
        <v>35</v>
      </c>
      <c r="AC804">
        <v>40</v>
      </c>
      <c r="AD804">
        <v>87.5</v>
      </c>
      <c r="AE804">
        <v>87.5</v>
      </c>
      <c r="AF804">
        <v>0</v>
      </c>
      <c r="AG804">
        <v>0</v>
      </c>
      <c r="AH804">
        <v>5.7000000000000002E-2</v>
      </c>
      <c r="AI804">
        <v>5.7000000000000002E-2</v>
      </c>
      <c r="AJ804">
        <v>0</v>
      </c>
      <c r="AK804" t="s">
        <v>762</v>
      </c>
      <c r="AL804" t="s">
        <v>795</v>
      </c>
      <c r="AN804">
        <v>15</v>
      </c>
      <c r="AO804">
        <f>Source1718[[#This Row],[TotalFTES]]*525/Source1718[[#This Row],[TotalScheduledHours]]</f>
        <v>1.9950000000000001</v>
      </c>
    </row>
    <row r="805" spans="1:41" x14ac:dyDescent="0.25">
      <c r="A805" t="s">
        <v>1770</v>
      </c>
      <c r="B805" t="s">
        <v>32</v>
      </c>
      <c r="C805" t="s">
        <v>40</v>
      </c>
      <c r="D805" t="s">
        <v>41</v>
      </c>
      <c r="E805">
        <v>46723</v>
      </c>
      <c r="F805" t="s">
        <v>68</v>
      </c>
      <c r="G805">
        <v>9000</v>
      </c>
      <c r="H805">
        <v>1</v>
      </c>
      <c r="I805" t="s">
        <v>69</v>
      </c>
      <c r="J805" t="s">
        <v>35</v>
      </c>
      <c r="K805" t="s">
        <v>44</v>
      </c>
      <c r="L805" t="s">
        <v>796</v>
      </c>
      <c r="M805" t="s">
        <v>796</v>
      </c>
      <c r="N805" t="s">
        <v>796</v>
      </c>
      <c r="O805" t="s">
        <v>797</v>
      </c>
      <c r="P805" t="s">
        <v>798</v>
      </c>
      <c r="Q805" t="s">
        <v>37</v>
      </c>
      <c r="R805">
        <v>1</v>
      </c>
      <c r="S805" s="1">
        <v>43116</v>
      </c>
      <c r="T805" s="1">
        <v>43243</v>
      </c>
      <c r="U805" t="s">
        <v>799</v>
      </c>
      <c r="V805" t="s">
        <v>39</v>
      </c>
      <c r="W805">
        <v>85</v>
      </c>
      <c r="X805">
        <v>85</v>
      </c>
      <c r="Y805">
        <v>40</v>
      </c>
      <c r="Z805">
        <v>212.5</v>
      </c>
      <c r="AD805">
        <v>0</v>
      </c>
      <c r="AE805">
        <v>212.5</v>
      </c>
      <c r="AF805">
        <v>0</v>
      </c>
      <c r="AG805">
        <v>10</v>
      </c>
      <c r="AH805">
        <v>0</v>
      </c>
      <c r="AI805">
        <v>0</v>
      </c>
      <c r="AJ805">
        <v>1.3805000000000001</v>
      </c>
      <c r="AK805" t="s">
        <v>796</v>
      </c>
      <c r="AL805" t="s">
        <v>800</v>
      </c>
      <c r="AN805">
        <v>1340</v>
      </c>
      <c r="AO805">
        <f>Source1718[[#This Row],[TotalFTES]]*525/Source1718[[#This Row],[TotalScheduledHours]]</f>
        <v>0</v>
      </c>
    </row>
    <row r="806" spans="1:41" x14ac:dyDescent="0.25">
      <c r="A806" t="s">
        <v>1770</v>
      </c>
      <c r="B806" t="s">
        <v>32</v>
      </c>
      <c r="C806" t="s">
        <v>40</v>
      </c>
      <c r="D806" t="s">
        <v>41</v>
      </c>
      <c r="E806">
        <v>47225</v>
      </c>
      <c r="F806" t="s">
        <v>68</v>
      </c>
      <c r="G806">
        <v>9245</v>
      </c>
      <c r="H806">
        <v>401</v>
      </c>
      <c r="I806" t="s">
        <v>71</v>
      </c>
      <c r="J806" t="s">
        <v>35</v>
      </c>
      <c r="K806" t="s">
        <v>44</v>
      </c>
      <c r="L806" t="s">
        <v>45</v>
      </c>
      <c r="M806">
        <v>1100</v>
      </c>
      <c r="N806">
        <v>1315</v>
      </c>
      <c r="O806" t="s">
        <v>55</v>
      </c>
      <c r="P806">
        <v>1103</v>
      </c>
      <c r="Q806" t="s">
        <v>56</v>
      </c>
      <c r="R806" t="s">
        <v>38</v>
      </c>
      <c r="S806" s="1">
        <v>43116</v>
      </c>
      <c r="T806" s="1">
        <v>43136</v>
      </c>
      <c r="U806" t="s">
        <v>395</v>
      </c>
      <c r="V806" t="s">
        <v>39</v>
      </c>
      <c r="W806">
        <v>22</v>
      </c>
      <c r="X806">
        <v>21</v>
      </c>
      <c r="Y806">
        <v>40</v>
      </c>
      <c r="Z806">
        <v>52.5</v>
      </c>
      <c r="AD806">
        <v>0</v>
      </c>
      <c r="AE806">
        <v>52.5</v>
      </c>
      <c r="AF806">
        <v>0</v>
      </c>
      <c r="AG806">
        <v>10</v>
      </c>
      <c r="AH806">
        <v>0.624</v>
      </c>
      <c r="AI806">
        <v>0.624</v>
      </c>
      <c r="AJ806">
        <v>6.8599999999999994E-2</v>
      </c>
      <c r="AK806" t="s">
        <v>768</v>
      </c>
      <c r="AL806" t="s">
        <v>791</v>
      </c>
      <c r="AN806">
        <v>30</v>
      </c>
      <c r="AO806">
        <f>Source1718[[#This Row],[TotalFTES]]*525/Source1718[[#This Row],[TotalScheduledHours]]</f>
        <v>10.92</v>
      </c>
    </row>
    <row r="807" spans="1:41" x14ac:dyDescent="0.25">
      <c r="A807" t="s">
        <v>1770</v>
      </c>
      <c r="B807" t="s">
        <v>32</v>
      </c>
      <c r="C807" t="s">
        <v>40</v>
      </c>
      <c r="D807" t="s">
        <v>41</v>
      </c>
      <c r="E807">
        <v>47613</v>
      </c>
      <c r="F807" t="s">
        <v>68</v>
      </c>
      <c r="G807">
        <v>9857</v>
      </c>
      <c r="H807">
        <v>401</v>
      </c>
      <c r="I807" t="s">
        <v>215</v>
      </c>
      <c r="J807" t="s">
        <v>35</v>
      </c>
      <c r="K807" t="s">
        <v>44</v>
      </c>
      <c r="L807" t="s">
        <v>45</v>
      </c>
      <c r="M807">
        <v>830</v>
      </c>
      <c r="N807">
        <v>1045</v>
      </c>
      <c r="O807" t="s">
        <v>55</v>
      </c>
      <c r="P807">
        <v>1103</v>
      </c>
      <c r="Q807" t="s">
        <v>56</v>
      </c>
      <c r="R807" t="s">
        <v>38</v>
      </c>
      <c r="S807" s="1">
        <v>43116</v>
      </c>
      <c r="T807" s="1">
        <v>43174</v>
      </c>
      <c r="U807" t="s">
        <v>386</v>
      </c>
      <c r="V807" t="s">
        <v>39</v>
      </c>
      <c r="W807">
        <v>27</v>
      </c>
      <c r="X807">
        <v>24</v>
      </c>
      <c r="Y807">
        <v>40</v>
      </c>
      <c r="Z807">
        <v>60</v>
      </c>
      <c r="AA807" t="s">
        <v>61</v>
      </c>
      <c r="AB807">
        <v>32</v>
      </c>
      <c r="AC807">
        <v>80</v>
      </c>
      <c r="AD807">
        <v>40</v>
      </c>
      <c r="AE807">
        <v>40</v>
      </c>
      <c r="AF807">
        <v>0</v>
      </c>
      <c r="AG807">
        <v>0</v>
      </c>
      <c r="AH807">
        <v>2.6240000000000001</v>
      </c>
      <c r="AI807">
        <v>2.6240000000000001</v>
      </c>
      <c r="AJ807">
        <v>0.2</v>
      </c>
      <c r="AK807" t="s">
        <v>764</v>
      </c>
      <c r="AL807" t="s">
        <v>791</v>
      </c>
      <c r="AN807">
        <v>82.5</v>
      </c>
      <c r="AO807">
        <f>Source1718[[#This Row],[TotalFTES]]*525/Source1718[[#This Row],[TotalScheduledHours]]</f>
        <v>16.698181818181819</v>
      </c>
    </row>
    <row r="808" spans="1:41" x14ac:dyDescent="0.25">
      <c r="A808" t="s">
        <v>1770</v>
      </c>
      <c r="B808" t="s">
        <v>32</v>
      </c>
      <c r="C808" t="s">
        <v>40</v>
      </c>
      <c r="D808" t="s">
        <v>41</v>
      </c>
      <c r="E808">
        <v>47845</v>
      </c>
      <c r="F808" t="s">
        <v>68</v>
      </c>
      <c r="G808">
        <v>9899</v>
      </c>
      <c r="H808">
        <v>501</v>
      </c>
      <c r="I808" t="s">
        <v>801</v>
      </c>
      <c r="J808" t="s">
        <v>35</v>
      </c>
      <c r="K808" t="s">
        <v>44</v>
      </c>
      <c r="L808" t="s">
        <v>72</v>
      </c>
      <c r="M808">
        <v>1030</v>
      </c>
      <c r="N808">
        <v>1245</v>
      </c>
      <c r="O808" t="s">
        <v>49</v>
      </c>
      <c r="P808" t="s">
        <v>59</v>
      </c>
      <c r="Q808" t="s">
        <v>51</v>
      </c>
      <c r="R808" t="s">
        <v>38</v>
      </c>
      <c r="S808" s="1">
        <v>43178</v>
      </c>
      <c r="T808" s="1">
        <v>43243</v>
      </c>
      <c r="U808" t="s">
        <v>388</v>
      </c>
      <c r="V808" t="s">
        <v>39</v>
      </c>
      <c r="W808">
        <v>45</v>
      </c>
      <c r="X808">
        <v>42</v>
      </c>
      <c r="Y808">
        <v>40</v>
      </c>
      <c r="Z808">
        <v>105</v>
      </c>
      <c r="AA808" t="s">
        <v>363</v>
      </c>
      <c r="AB808">
        <v>54</v>
      </c>
      <c r="AC808">
        <v>45</v>
      </c>
      <c r="AD808">
        <v>120</v>
      </c>
      <c r="AE808">
        <v>120</v>
      </c>
      <c r="AF808">
        <v>0</v>
      </c>
      <c r="AG808">
        <v>10</v>
      </c>
      <c r="AH808">
        <v>1.5860000000000001</v>
      </c>
      <c r="AI808">
        <v>1.5860000000000001</v>
      </c>
      <c r="AJ808">
        <v>0</v>
      </c>
      <c r="AK808" t="s">
        <v>766</v>
      </c>
      <c r="AL808" t="s">
        <v>773</v>
      </c>
      <c r="AN808">
        <v>45</v>
      </c>
      <c r="AO808">
        <f>Source1718[[#This Row],[TotalFTES]]*525/Source1718[[#This Row],[TotalScheduledHours]]</f>
        <v>18.503333333333334</v>
      </c>
    </row>
    <row r="809" spans="1:41" x14ac:dyDescent="0.25">
      <c r="A809" t="s">
        <v>1770</v>
      </c>
      <c r="B809" t="s">
        <v>32</v>
      </c>
      <c r="C809" t="s">
        <v>40</v>
      </c>
      <c r="D809" t="s">
        <v>41</v>
      </c>
      <c r="E809">
        <v>42966</v>
      </c>
      <c r="F809" t="s">
        <v>68</v>
      </c>
      <c r="G809">
        <v>9900</v>
      </c>
      <c r="H809">
        <v>201</v>
      </c>
      <c r="I809" t="s">
        <v>802</v>
      </c>
      <c r="J809" t="s">
        <v>35</v>
      </c>
      <c r="K809" t="s">
        <v>44</v>
      </c>
      <c r="L809" t="s">
        <v>45</v>
      </c>
      <c r="M809">
        <v>1045</v>
      </c>
      <c r="N809">
        <v>1300</v>
      </c>
      <c r="O809" t="s">
        <v>46</v>
      </c>
      <c r="P809">
        <v>231</v>
      </c>
      <c r="Q809" t="s">
        <v>47</v>
      </c>
      <c r="R809" t="s">
        <v>38</v>
      </c>
      <c r="S809" s="1">
        <v>43116</v>
      </c>
      <c r="T809" s="1">
        <v>43144</v>
      </c>
      <c r="U809" t="s">
        <v>382</v>
      </c>
      <c r="V809" t="s">
        <v>39</v>
      </c>
      <c r="W809">
        <v>23</v>
      </c>
      <c r="X809">
        <v>20</v>
      </c>
      <c r="Y809">
        <v>40</v>
      </c>
      <c r="Z809">
        <v>50</v>
      </c>
      <c r="AD809">
        <v>0</v>
      </c>
      <c r="AE809">
        <v>50</v>
      </c>
      <c r="AF809">
        <v>0</v>
      </c>
      <c r="AG809">
        <v>0</v>
      </c>
      <c r="AH809">
        <v>1.2569999999999999</v>
      </c>
      <c r="AI809">
        <v>1.2569999999999999</v>
      </c>
      <c r="AJ809">
        <v>0.1</v>
      </c>
      <c r="AK809" t="s">
        <v>770</v>
      </c>
      <c r="AL809" t="s">
        <v>763</v>
      </c>
      <c r="AN809">
        <v>42.5</v>
      </c>
      <c r="AO809">
        <f>Source1718[[#This Row],[TotalFTES]]*525/Source1718[[#This Row],[TotalScheduledHours]]</f>
        <v>15.527647058823529</v>
      </c>
    </row>
    <row r="810" spans="1:41" x14ac:dyDescent="0.25">
      <c r="A810" t="s">
        <v>1770</v>
      </c>
      <c r="B810" t="s">
        <v>32</v>
      </c>
      <c r="C810" t="s">
        <v>40</v>
      </c>
      <c r="D810" t="s">
        <v>41</v>
      </c>
      <c r="E810">
        <v>47846</v>
      </c>
      <c r="F810" t="s">
        <v>68</v>
      </c>
      <c r="G810">
        <v>9900</v>
      </c>
      <c r="H810">
        <v>401</v>
      </c>
      <c r="I810" t="s">
        <v>802</v>
      </c>
      <c r="J810" t="s">
        <v>35</v>
      </c>
      <c r="K810" t="s">
        <v>44</v>
      </c>
      <c r="L810" t="s">
        <v>72</v>
      </c>
      <c r="M810">
        <v>1500</v>
      </c>
      <c r="N810">
        <v>1715</v>
      </c>
      <c r="O810" t="s">
        <v>55</v>
      </c>
      <c r="P810">
        <v>1103</v>
      </c>
      <c r="Q810" t="s">
        <v>56</v>
      </c>
      <c r="R810" t="s">
        <v>38</v>
      </c>
      <c r="S810" s="1">
        <v>43178</v>
      </c>
      <c r="T810" s="1">
        <v>43243</v>
      </c>
      <c r="U810" t="s">
        <v>392</v>
      </c>
      <c r="V810" t="s">
        <v>39</v>
      </c>
      <c r="W810">
        <v>38</v>
      </c>
      <c r="X810">
        <v>34</v>
      </c>
      <c r="Y810">
        <v>40</v>
      </c>
      <c r="Z810">
        <v>85</v>
      </c>
      <c r="AD810">
        <v>0</v>
      </c>
      <c r="AE810">
        <v>85</v>
      </c>
      <c r="AF810">
        <v>0</v>
      </c>
      <c r="AG810">
        <v>10</v>
      </c>
      <c r="AH810">
        <v>1.4710000000000001</v>
      </c>
      <c r="AI810">
        <v>1.4710000000000001</v>
      </c>
      <c r="AJ810">
        <v>0.1</v>
      </c>
      <c r="AK810" t="s">
        <v>803</v>
      </c>
      <c r="AL810" t="s">
        <v>791</v>
      </c>
      <c r="AN810">
        <v>45</v>
      </c>
      <c r="AO810">
        <f>Source1718[[#This Row],[TotalFTES]]*525/Source1718[[#This Row],[TotalScheduledHours]]</f>
        <v>17.161666666666669</v>
      </c>
    </row>
    <row r="811" spans="1:41" x14ac:dyDescent="0.25">
      <c r="A811" t="s">
        <v>1770</v>
      </c>
      <c r="B811" t="s">
        <v>32</v>
      </c>
      <c r="C811" t="s">
        <v>40</v>
      </c>
      <c r="D811" t="s">
        <v>41</v>
      </c>
      <c r="E811">
        <v>46246</v>
      </c>
      <c r="F811" t="s">
        <v>68</v>
      </c>
      <c r="G811">
        <v>9900</v>
      </c>
      <c r="H811">
        <v>502</v>
      </c>
      <c r="I811" t="s">
        <v>802</v>
      </c>
      <c r="J811" t="s">
        <v>76</v>
      </c>
      <c r="K811" t="s">
        <v>44</v>
      </c>
      <c r="L811" t="s">
        <v>189</v>
      </c>
      <c r="M811">
        <v>1730</v>
      </c>
      <c r="N811">
        <v>1945</v>
      </c>
      <c r="O811" t="s">
        <v>49</v>
      </c>
      <c r="P811">
        <v>516</v>
      </c>
      <c r="Q811" t="s">
        <v>51</v>
      </c>
      <c r="R811" t="s">
        <v>38</v>
      </c>
      <c r="S811" s="1">
        <v>43116</v>
      </c>
      <c r="T811" s="1">
        <v>43174</v>
      </c>
      <c r="U811" t="s">
        <v>392</v>
      </c>
      <c r="V811" t="s">
        <v>39</v>
      </c>
      <c r="W811">
        <v>49</v>
      </c>
      <c r="X811">
        <v>48</v>
      </c>
      <c r="Y811">
        <v>40</v>
      </c>
      <c r="Z811">
        <v>120</v>
      </c>
      <c r="AA811" t="s">
        <v>101</v>
      </c>
      <c r="AB811">
        <v>53</v>
      </c>
      <c r="AC811">
        <v>45</v>
      </c>
      <c r="AD811">
        <v>117.7778</v>
      </c>
      <c r="AE811">
        <v>117.7778</v>
      </c>
      <c r="AF811">
        <v>0</v>
      </c>
      <c r="AG811">
        <v>10</v>
      </c>
      <c r="AH811">
        <v>1.8620000000000001</v>
      </c>
      <c r="AI811">
        <v>1.8620000000000001</v>
      </c>
      <c r="AJ811">
        <v>0.1</v>
      </c>
      <c r="AK811" t="s">
        <v>804</v>
      </c>
      <c r="AL811" t="s">
        <v>767</v>
      </c>
      <c r="AN811">
        <v>42.5</v>
      </c>
      <c r="AO811">
        <f>Source1718[[#This Row],[TotalFTES]]*525/Source1718[[#This Row],[TotalScheduledHours]]</f>
        <v>23.001176470588238</v>
      </c>
    </row>
    <row r="812" spans="1:41" x14ac:dyDescent="0.25">
      <c r="A812" t="s">
        <v>1770</v>
      </c>
      <c r="B812" t="s">
        <v>32</v>
      </c>
      <c r="C812" t="s">
        <v>40</v>
      </c>
      <c r="D812" t="s">
        <v>41</v>
      </c>
      <c r="E812">
        <v>46247</v>
      </c>
      <c r="F812" t="s">
        <v>68</v>
      </c>
      <c r="G812">
        <v>9900</v>
      </c>
      <c r="H812">
        <v>701</v>
      </c>
      <c r="I812" t="s">
        <v>802</v>
      </c>
      <c r="J812" t="s">
        <v>35</v>
      </c>
      <c r="K812" t="s">
        <v>44</v>
      </c>
      <c r="L812" t="s">
        <v>72</v>
      </c>
      <c r="M812">
        <v>1300</v>
      </c>
      <c r="N812">
        <v>1515</v>
      </c>
      <c r="O812" t="s">
        <v>64</v>
      </c>
      <c r="P812">
        <v>471</v>
      </c>
      <c r="Q812" t="s">
        <v>65</v>
      </c>
      <c r="R812" t="s">
        <v>38</v>
      </c>
      <c r="S812" s="1">
        <v>43116</v>
      </c>
      <c r="T812" s="1">
        <v>43173</v>
      </c>
      <c r="U812" t="s">
        <v>384</v>
      </c>
      <c r="V812" t="s">
        <v>39</v>
      </c>
      <c r="W812">
        <v>41</v>
      </c>
      <c r="X812">
        <v>28</v>
      </c>
      <c r="Y812">
        <v>40</v>
      </c>
      <c r="Z812">
        <v>70</v>
      </c>
      <c r="AD812">
        <v>0</v>
      </c>
      <c r="AE812">
        <v>70</v>
      </c>
      <c r="AF812">
        <v>0</v>
      </c>
      <c r="AG812">
        <v>0</v>
      </c>
      <c r="AH812">
        <v>1.962</v>
      </c>
      <c r="AI812">
        <v>1.962</v>
      </c>
      <c r="AJ812">
        <v>0.1</v>
      </c>
      <c r="AK812" t="s">
        <v>779</v>
      </c>
      <c r="AL812" t="s">
        <v>769</v>
      </c>
      <c r="AN812">
        <v>40</v>
      </c>
      <c r="AO812">
        <f>Source1718[[#This Row],[TotalFTES]]*525/Source1718[[#This Row],[TotalScheduledHours]]</f>
        <v>25.751249999999999</v>
      </c>
    </row>
    <row r="813" spans="1:41" x14ac:dyDescent="0.25">
      <c r="A813" t="s">
        <v>1770</v>
      </c>
      <c r="B813" t="s">
        <v>32</v>
      </c>
      <c r="C813" t="s">
        <v>40</v>
      </c>
      <c r="D813" t="s">
        <v>41</v>
      </c>
      <c r="E813">
        <v>48019</v>
      </c>
      <c r="F813" t="s">
        <v>68</v>
      </c>
      <c r="G813">
        <v>9900</v>
      </c>
      <c r="H813">
        <v>702</v>
      </c>
      <c r="I813" t="s">
        <v>802</v>
      </c>
      <c r="J813" t="s">
        <v>35</v>
      </c>
      <c r="K813" t="s">
        <v>44</v>
      </c>
      <c r="L813" t="s">
        <v>45</v>
      </c>
      <c r="M813">
        <v>800</v>
      </c>
      <c r="N813">
        <v>1030</v>
      </c>
      <c r="O813" t="s">
        <v>64</v>
      </c>
      <c r="P813">
        <v>471</v>
      </c>
      <c r="Q813" t="s">
        <v>65</v>
      </c>
      <c r="R813" t="s">
        <v>38</v>
      </c>
      <c r="S813" s="1">
        <v>43116</v>
      </c>
      <c r="T813" s="1">
        <v>43144</v>
      </c>
      <c r="U813" t="s">
        <v>390</v>
      </c>
      <c r="V813" t="s">
        <v>39</v>
      </c>
      <c r="W813">
        <v>28</v>
      </c>
      <c r="X813">
        <v>28</v>
      </c>
      <c r="Y813">
        <v>40</v>
      </c>
      <c r="Z813">
        <v>70</v>
      </c>
      <c r="AD813">
        <v>0</v>
      </c>
      <c r="AE813">
        <v>70</v>
      </c>
      <c r="AF813">
        <v>0</v>
      </c>
      <c r="AG813">
        <v>10</v>
      </c>
      <c r="AH813">
        <v>1.71</v>
      </c>
      <c r="AI813">
        <v>1.71</v>
      </c>
      <c r="AJ813">
        <v>0.1</v>
      </c>
      <c r="AK813" t="s">
        <v>805</v>
      </c>
      <c r="AL813" t="s">
        <v>769</v>
      </c>
      <c r="AN813">
        <v>47.6</v>
      </c>
      <c r="AO813">
        <f>Source1718[[#This Row],[TotalFTES]]*525/Source1718[[#This Row],[TotalScheduledHours]]</f>
        <v>18.860294117647058</v>
      </c>
    </row>
    <row r="814" spans="1:41" x14ac:dyDescent="0.25">
      <c r="A814" t="s">
        <v>1770</v>
      </c>
      <c r="B814" t="s">
        <v>32</v>
      </c>
      <c r="C814" t="s">
        <v>40</v>
      </c>
      <c r="D814" t="s">
        <v>41</v>
      </c>
      <c r="E814">
        <v>48018</v>
      </c>
      <c r="F814" t="s">
        <v>68</v>
      </c>
      <c r="G814">
        <v>9900</v>
      </c>
      <c r="H814">
        <v>703</v>
      </c>
      <c r="I814" t="s">
        <v>802</v>
      </c>
      <c r="J814" t="s">
        <v>35</v>
      </c>
      <c r="K814" t="s">
        <v>44</v>
      </c>
      <c r="L814" t="s">
        <v>45</v>
      </c>
      <c r="M814">
        <v>1030</v>
      </c>
      <c r="N814">
        <v>1245</v>
      </c>
      <c r="O814" t="s">
        <v>64</v>
      </c>
      <c r="P814">
        <v>476</v>
      </c>
      <c r="Q814" t="s">
        <v>65</v>
      </c>
      <c r="R814" t="s">
        <v>38</v>
      </c>
      <c r="S814" s="1">
        <v>43178</v>
      </c>
      <c r="T814" s="1">
        <v>43214</v>
      </c>
      <c r="U814" t="s">
        <v>390</v>
      </c>
      <c r="V814" t="s">
        <v>39</v>
      </c>
      <c r="W814">
        <v>21</v>
      </c>
      <c r="X814">
        <v>21</v>
      </c>
      <c r="Y814">
        <v>40</v>
      </c>
      <c r="Z814">
        <v>52.5</v>
      </c>
      <c r="AD814">
        <v>0</v>
      </c>
      <c r="AE814">
        <v>52.5</v>
      </c>
      <c r="AF814">
        <v>0</v>
      </c>
      <c r="AG814">
        <v>10</v>
      </c>
      <c r="AH814">
        <v>1.1619999999999999</v>
      </c>
      <c r="AI814">
        <v>1.1619999999999999</v>
      </c>
      <c r="AJ814">
        <v>0.1</v>
      </c>
      <c r="AK814" t="s">
        <v>766</v>
      </c>
      <c r="AL814" t="s">
        <v>789</v>
      </c>
      <c r="AN814">
        <v>45</v>
      </c>
      <c r="AO814">
        <f>Source1718[[#This Row],[TotalFTES]]*525/Source1718[[#This Row],[TotalScheduledHours]]</f>
        <v>13.556666666666665</v>
      </c>
    </row>
    <row r="815" spans="1:41" x14ac:dyDescent="0.25">
      <c r="A815" t="s">
        <v>1770</v>
      </c>
      <c r="B815" t="s">
        <v>32</v>
      </c>
      <c r="C815" t="s">
        <v>40</v>
      </c>
      <c r="D815" t="s">
        <v>41</v>
      </c>
      <c r="E815">
        <v>40111</v>
      </c>
      <c r="F815" t="s">
        <v>68</v>
      </c>
      <c r="G815">
        <v>9901</v>
      </c>
      <c r="H815">
        <v>401</v>
      </c>
      <c r="I815" t="s">
        <v>217</v>
      </c>
      <c r="J815" t="s">
        <v>35</v>
      </c>
      <c r="K815" t="s">
        <v>44</v>
      </c>
      <c r="L815" t="s">
        <v>45</v>
      </c>
      <c r="M815">
        <v>830</v>
      </c>
      <c r="N815">
        <v>1045</v>
      </c>
      <c r="O815" t="s">
        <v>55</v>
      </c>
      <c r="P815">
        <v>1103</v>
      </c>
      <c r="Q815" t="s">
        <v>56</v>
      </c>
      <c r="R815" t="s">
        <v>38</v>
      </c>
      <c r="S815" s="1">
        <v>43178</v>
      </c>
      <c r="T815" s="1">
        <v>43214</v>
      </c>
      <c r="U815" t="s">
        <v>386</v>
      </c>
      <c r="V815" t="s">
        <v>39</v>
      </c>
      <c r="W815">
        <v>33</v>
      </c>
      <c r="X815">
        <v>18</v>
      </c>
      <c r="Y815">
        <v>40</v>
      </c>
      <c r="Z815">
        <v>45</v>
      </c>
      <c r="AD815">
        <v>0</v>
      </c>
      <c r="AE815">
        <v>45</v>
      </c>
      <c r="AF815">
        <v>0</v>
      </c>
      <c r="AG815">
        <v>10</v>
      </c>
      <c r="AH815">
        <v>1.4430000000000001</v>
      </c>
      <c r="AI815">
        <v>1.4430000000000001</v>
      </c>
      <c r="AJ815">
        <v>0.1</v>
      </c>
      <c r="AK815" t="s">
        <v>764</v>
      </c>
      <c r="AL815" t="s">
        <v>791</v>
      </c>
      <c r="AN815">
        <v>45</v>
      </c>
      <c r="AO815">
        <f>Source1718[[#This Row],[TotalFTES]]*525/Source1718[[#This Row],[TotalScheduledHours]]</f>
        <v>16.835000000000001</v>
      </c>
    </row>
    <row r="816" spans="1:41" x14ac:dyDescent="0.25">
      <c r="A816" t="s">
        <v>1770</v>
      </c>
      <c r="B816" t="s">
        <v>32</v>
      </c>
      <c r="C816" t="s">
        <v>40</v>
      </c>
      <c r="D816" t="s">
        <v>41</v>
      </c>
      <c r="E816">
        <v>47232</v>
      </c>
      <c r="F816" t="s">
        <v>68</v>
      </c>
      <c r="G816">
        <v>9903</v>
      </c>
      <c r="H816">
        <v>401</v>
      </c>
      <c r="I816" t="s">
        <v>218</v>
      </c>
      <c r="J816" t="s">
        <v>35</v>
      </c>
      <c r="K816" t="s">
        <v>44</v>
      </c>
      <c r="L816" t="s">
        <v>72</v>
      </c>
      <c r="M816">
        <v>1230</v>
      </c>
      <c r="N816">
        <v>1520</v>
      </c>
      <c r="O816" t="s">
        <v>55</v>
      </c>
      <c r="P816">
        <v>1203</v>
      </c>
      <c r="Q816" t="s">
        <v>56</v>
      </c>
      <c r="R816" t="s">
        <v>38</v>
      </c>
      <c r="S816" s="1">
        <v>43136</v>
      </c>
      <c r="T816" s="1">
        <v>43152</v>
      </c>
      <c r="U816" t="s">
        <v>395</v>
      </c>
      <c r="V816" t="s">
        <v>39</v>
      </c>
      <c r="W816">
        <v>32</v>
      </c>
      <c r="X816">
        <v>32</v>
      </c>
      <c r="Y816">
        <v>40</v>
      </c>
      <c r="Z816">
        <v>80</v>
      </c>
      <c r="AD816">
        <v>0</v>
      </c>
      <c r="AE816">
        <v>80</v>
      </c>
      <c r="AF816">
        <v>0</v>
      </c>
      <c r="AG816">
        <v>10</v>
      </c>
      <c r="AH816">
        <v>0.65700000000000003</v>
      </c>
      <c r="AI816">
        <v>0.65700000000000003</v>
      </c>
      <c r="AJ816">
        <v>2.8500000000000001E-2</v>
      </c>
      <c r="AK816" t="s">
        <v>806</v>
      </c>
      <c r="AL816" t="s">
        <v>807</v>
      </c>
      <c r="AN816">
        <v>15</v>
      </c>
      <c r="AO816">
        <f>Source1718[[#This Row],[TotalFTES]]*525/Source1718[[#This Row],[TotalScheduledHours]]</f>
        <v>22.995000000000001</v>
      </c>
    </row>
    <row r="817" spans="1:41" x14ac:dyDescent="0.25">
      <c r="A817" t="s">
        <v>1770</v>
      </c>
      <c r="B817" t="s">
        <v>32</v>
      </c>
      <c r="C817" t="s">
        <v>40</v>
      </c>
      <c r="D817" t="s">
        <v>41</v>
      </c>
      <c r="E817">
        <v>47848</v>
      </c>
      <c r="F817" t="s">
        <v>68</v>
      </c>
      <c r="G817">
        <v>9904</v>
      </c>
      <c r="H817">
        <v>201</v>
      </c>
      <c r="I817" t="s">
        <v>808</v>
      </c>
      <c r="J817" t="s">
        <v>35</v>
      </c>
      <c r="K817" t="s">
        <v>44</v>
      </c>
      <c r="L817" t="s">
        <v>45</v>
      </c>
      <c r="M817">
        <v>1045</v>
      </c>
      <c r="N817">
        <v>1300</v>
      </c>
      <c r="O817" t="s">
        <v>46</v>
      </c>
      <c r="P817">
        <v>231</v>
      </c>
      <c r="Q817" t="s">
        <v>47</v>
      </c>
      <c r="R817" t="s">
        <v>38</v>
      </c>
      <c r="S817" s="1">
        <v>43145</v>
      </c>
      <c r="T817" s="1">
        <v>43174</v>
      </c>
      <c r="U817" t="s">
        <v>382</v>
      </c>
      <c r="V817" t="s">
        <v>39</v>
      </c>
      <c r="W817">
        <v>26</v>
      </c>
      <c r="X817">
        <v>22</v>
      </c>
      <c r="Y817">
        <v>40</v>
      </c>
      <c r="Z817">
        <v>55</v>
      </c>
      <c r="AD817">
        <v>0</v>
      </c>
      <c r="AE817">
        <v>55</v>
      </c>
      <c r="AF817">
        <v>0</v>
      </c>
      <c r="AG817">
        <v>10</v>
      </c>
      <c r="AH817">
        <v>1.419</v>
      </c>
      <c r="AI817">
        <v>1.419</v>
      </c>
      <c r="AJ817">
        <v>0.1</v>
      </c>
      <c r="AK817" t="s">
        <v>770</v>
      </c>
      <c r="AL817" t="s">
        <v>763</v>
      </c>
      <c r="AN817">
        <v>40</v>
      </c>
      <c r="AO817">
        <f>Source1718[[#This Row],[TotalFTES]]*525/Source1718[[#This Row],[TotalScheduledHours]]</f>
        <v>18.624375000000001</v>
      </c>
    </row>
    <row r="818" spans="1:41" x14ac:dyDescent="0.25">
      <c r="A818" t="s">
        <v>1770</v>
      </c>
      <c r="B818" t="s">
        <v>32</v>
      </c>
      <c r="C818" t="s">
        <v>40</v>
      </c>
      <c r="D818" t="s">
        <v>41</v>
      </c>
      <c r="E818">
        <v>47072</v>
      </c>
      <c r="F818" t="s">
        <v>68</v>
      </c>
      <c r="G818">
        <v>9904</v>
      </c>
      <c r="H818">
        <v>501</v>
      </c>
      <c r="I818" t="s">
        <v>808</v>
      </c>
      <c r="J818" t="s">
        <v>76</v>
      </c>
      <c r="K818" t="s">
        <v>44</v>
      </c>
      <c r="L818" t="s">
        <v>189</v>
      </c>
      <c r="M818">
        <v>1730</v>
      </c>
      <c r="N818">
        <v>1945</v>
      </c>
      <c r="O818" t="s">
        <v>49</v>
      </c>
      <c r="P818">
        <v>516</v>
      </c>
      <c r="Q818" t="s">
        <v>51</v>
      </c>
      <c r="R818" t="s">
        <v>38</v>
      </c>
      <c r="S818" s="1">
        <v>43179</v>
      </c>
      <c r="T818" s="1">
        <v>43242</v>
      </c>
      <c r="U818" t="s">
        <v>392</v>
      </c>
      <c r="V818" t="s">
        <v>39</v>
      </c>
      <c r="W818">
        <v>48</v>
      </c>
      <c r="X818">
        <v>47</v>
      </c>
      <c r="Y818">
        <v>40</v>
      </c>
      <c r="Z818">
        <v>117.5</v>
      </c>
      <c r="AA818" t="s">
        <v>210</v>
      </c>
      <c r="AB818">
        <v>55</v>
      </c>
      <c r="AC818">
        <v>80</v>
      </c>
      <c r="AD818">
        <v>68.75</v>
      </c>
      <c r="AE818">
        <v>68.75</v>
      </c>
      <c r="AF818">
        <v>0</v>
      </c>
      <c r="AG818">
        <v>10</v>
      </c>
      <c r="AH818">
        <v>1.4239999999999999</v>
      </c>
      <c r="AI818">
        <v>1.4239999999999999</v>
      </c>
      <c r="AJ818">
        <v>0.1</v>
      </c>
      <c r="AK818" t="s">
        <v>804</v>
      </c>
      <c r="AL818" t="s">
        <v>767</v>
      </c>
      <c r="AN818">
        <v>42.5</v>
      </c>
      <c r="AO818">
        <f>Source1718[[#This Row],[TotalFTES]]*525/Source1718[[#This Row],[TotalScheduledHours]]</f>
        <v>17.590588235294117</v>
      </c>
    </row>
    <row r="819" spans="1:41" x14ac:dyDescent="0.25">
      <c r="A819" t="s">
        <v>1770</v>
      </c>
      <c r="B819" t="s">
        <v>32</v>
      </c>
      <c r="C819" t="s">
        <v>40</v>
      </c>
      <c r="D819" t="s">
        <v>41</v>
      </c>
      <c r="E819">
        <v>47950</v>
      </c>
      <c r="F819" t="s">
        <v>68</v>
      </c>
      <c r="G819">
        <v>9904</v>
      </c>
      <c r="H819">
        <v>701</v>
      </c>
      <c r="I819" t="s">
        <v>808</v>
      </c>
      <c r="J819" t="s">
        <v>35</v>
      </c>
      <c r="K819" t="s">
        <v>44</v>
      </c>
      <c r="L819" t="s">
        <v>72</v>
      </c>
      <c r="M819">
        <v>1300</v>
      </c>
      <c r="N819">
        <v>1515</v>
      </c>
      <c r="O819" t="s">
        <v>64</v>
      </c>
      <c r="P819">
        <v>471</v>
      </c>
      <c r="Q819" t="s">
        <v>65</v>
      </c>
      <c r="R819" t="s">
        <v>38</v>
      </c>
      <c r="S819" s="1">
        <v>43178</v>
      </c>
      <c r="T819" s="1">
        <v>43243</v>
      </c>
      <c r="U819" t="s">
        <v>384</v>
      </c>
      <c r="V819" t="s">
        <v>39</v>
      </c>
      <c r="W819">
        <v>35</v>
      </c>
      <c r="X819">
        <v>25</v>
      </c>
      <c r="Y819">
        <v>40</v>
      </c>
      <c r="Z819">
        <v>62.5</v>
      </c>
      <c r="AD819">
        <v>0</v>
      </c>
      <c r="AE819">
        <v>62.5</v>
      </c>
      <c r="AF819">
        <v>0</v>
      </c>
      <c r="AG819">
        <v>10</v>
      </c>
      <c r="AH819">
        <v>1.871</v>
      </c>
      <c r="AI819">
        <v>1.871</v>
      </c>
      <c r="AJ819">
        <v>0.1</v>
      </c>
      <c r="AK819" t="s">
        <v>779</v>
      </c>
      <c r="AL819" t="s">
        <v>769</v>
      </c>
      <c r="AN819">
        <v>45</v>
      </c>
      <c r="AO819">
        <f>Source1718[[#This Row],[TotalFTES]]*525/Source1718[[#This Row],[TotalScheduledHours]]</f>
        <v>21.828333333333333</v>
      </c>
    </row>
    <row r="820" spans="1:41" x14ac:dyDescent="0.25">
      <c r="A820" t="s">
        <v>1770</v>
      </c>
      <c r="B820" t="s">
        <v>32</v>
      </c>
      <c r="C820" t="s">
        <v>40</v>
      </c>
      <c r="D820" t="s">
        <v>41</v>
      </c>
      <c r="E820">
        <v>48020</v>
      </c>
      <c r="F820" t="s">
        <v>68</v>
      </c>
      <c r="G820">
        <v>9904</v>
      </c>
      <c r="H820">
        <v>702</v>
      </c>
      <c r="I820" t="s">
        <v>808</v>
      </c>
      <c r="J820" t="s">
        <v>35</v>
      </c>
      <c r="K820" t="s">
        <v>44</v>
      </c>
      <c r="L820" t="s">
        <v>45</v>
      </c>
      <c r="M820">
        <v>800</v>
      </c>
      <c r="N820">
        <v>1015</v>
      </c>
      <c r="O820" t="s">
        <v>64</v>
      </c>
      <c r="P820">
        <v>471</v>
      </c>
      <c r="Q820" t="s">
        <v>65</v>
      </c>
      <c r="R820" t="s">
        <v>38</v>
      </c>
      <c r="S820" s="1">
        <v>43145</v>
      </c>
      <c r="T820" s="1">
        <v>43174</v>
      </c>
      <c r="U820" t="s">
        <v>390</v>
      </c>
      <c r="V820" t="s">
        <v>39</v>
      </c>
      <c r="W820">
        <v>25</v>
      </c>
      <c r="X820">
        <v>25</v>
      </c>
      <c r="Y820">
        <v>40</v>
      </c>
      <c r="Z820">
        <v>62.5</v>
      </c>
      <c r="AD820">
        <v>0</v>
      </c>
      <c r="AE820">
        <v>62.5</v>
      </c>
      <c r="AF820">
        <v>0</v>
      </c>
      <c r="AG820">
        <v>10</v>
      </c>
      <c r="AH820">
        <v>1.5189999999999999</v>
      </c>
      <c r="AI820">
        <v>1.5189999999999999</v>
      </c>
      <c r="AJ820">
        <v>0.1</v>
      </c>
      <c r="AK820" t="s">
        <v>809</v>
      </c>
      <c r="AL820" t="s">
        <v>769</v>
      </c>
      <c r="AN820">
        <v>40</v>
      </c>
      <c r="AO820">
        <f>Source1718[[#This Row],[TotalFTES]]*525/Source1718[[#This Row],[TotalScheduledHours]]</f>
        <v>19.936874999999997</v>
      </c>
    </row>
    <row r="821" spans="1:41" x14ac:dyDescent="0.25">
      <c r="A821" t="s">
        <v>1770</v>
      </c>
      <c r="B821" t="s">
        <v>32</v>
      </c>
      <c r="C821" t="s">
        <v>40</v>
      </c>
      <c r="D821" t="s">
        <v>41</v>
      </c>
      <c r="E821">
        <v>47617</v>
      </c>
      <c r="F821" t="s">
        <v>68</v>
      </c>
      <c r="G821">
        <v>9905</v>
      </c>
      <c r="H821">
        <v>201</v>
      </c>
      <c r="I821" t="s">
        <v>78</v>
      </c>
      <c r="J821" t="s">
        <v>35</v>
      </c>
      <c r="K821" t="s">
        <v>44</v>
      </c>
      <c r="L821" t="s">
        <v>189</v>
      </c>
      <c r="M821">
        <v>815</v>
      </c>
      <c r="N821">
        <v>1030</v>
      </c>
      <c r="O821" t="s">
        <v>46</v>
      </c>
      <c r="P821">
        <v>228</v>
      </c>
      <c r="Q821" t="s">
        <v>47</v>
      </c>
      <c r="R821" t="s">
        <v>38</v>
      </c>
      <c r="S821" s="1">
        <v>43116</v>
      </c>
      <c r="T821" s="1">
        <v>43174</v>
      </c>
      <c r="U821" t="s">
        <v>397</v>
      </c>
      <c r="V821" t="s">
        <v>39</v>
      </c>
      <c r="W821">
        <v>30</v>
      </c>
      <c r="X821">
        <v>29</v>
      </c>
      <c r="Y821">
        <v>40</v>
      </c>
      <c r="Z821">
        <v>72.5</v>
      </c>
      <c r="AD821">
        <v>0</v>
      </c>
      <c r="AE821">
        <v>72.5</v>
      </c>
      <c r="AF821">
        <v>0</v>
      </c>
      <c r="AG821">
        <v>0</v>
      </c>
      <c r="AH821">
        <v>1.7</v>
      </c>
      <c r="AI821">
        <v>1.7</v>
      </c>
      <c r="AJ821">
        <v>0.1</v>
      </c>
      <c r="AK821" t="s">
        <v>776</v>
      </c>
      <c r="AL821" t="s">
        <v>810</v>
      </c>
      <c r="AN821">
        <v>42.5</v>
      </c>
      <c r="AO821">
        <f>Source1718[[#This Row],[TotalFTES]]*525/Source1718[[#This Row],[TotalScheduledHours]]</f>
        <v>21</v>
      </c>
    </row>
    <row r="822" spans="1:41" x14ac:dyDescent="0.25">
      <c r="A822" t="s">
        <v>1770</v>
      </c>
      <c r="B822" t="s">
        <v>32</v>
      </c>
      <c r="C822" t="s">
        <v>40</v>
      </c>
      <c r="D822" t="s">
        <v>41</v>
      </c>
      <c r="E822">
        <v>47618</v>
      </c>
      <c r="F822" t="s">
        <v>68</v>
      </c>
      <c r="G822">
        <v>9905</v>
      </c>
      <c r="H822">
        <v>401</v>
      </c>
      <c r="I822" t="s">
        <v>78</v>
      </c>
      <c r="J822" t="s">
        <v>35</v>
      </c>
      <c r="K822" t="s">
        <v>44</v>
      </c>
      <c r="L822" t="s">
        <v>54</v>
      </c>
      <c r="M822">
        <v>1100</v>
      </c>
      <c r="N822">
        <v>1315</v>
      </c>
      <c r="O822" t="s">
        <v>55</v>
      </c>
      <c r="P822">
        <v>1103</v>
      </c>
      <c r="Q822" t="s">
        <v>56</v>
      </c>
      <c r="R822" t="s">
        <v>38</v>
      </c>
      <c r="S822" s="1">
        <v>43119</v>
      </c>
      <c r="T822" s="1">
        <v>43238</v>
      </c>
      <c r="U822" t="s">
        <v>386</v>
      </c>
      <c r="V822" t="s">
        <v>39</v>
      </c>
      <c r="W822">
        <v>31</v>
      </c>
      <c r="X822">
        <v>19</v>
      </c>
      <c r="Y822">
        <v>40</v>
      </c>
      <c r="Z822">
        <v>47.5</v>
      </c>
      <c r="AD822">
        <v>0</v>
      </c>
      <c r="AE822">
        <v>47.5</v>
      </c>
      <c r="AF822">
        <v>0</v>
      </c>
      <c r="AG822">
        <v>0</v>
      </c>
      <c r="AH822">
        <v>1.1140000000000001</v>
      </c>
      <c r="AI822">
        <v>1.1140000000000001</v>
      </c>
      <c r="AJ822">
        <v>0.1</v>
      </c>
      <c r="AK822" t="s">
        <v>768</v>
      </c>
      <c r="AL822" t="s">
        <v>791</v>
      </c>
      <c r="AN822">
        <v>40</v>
      </c>
      <c r="AO822">
        <f>Source1718[[#This Row],[TotalFTES]]*525/Source1718[[#This Row],[TotalScheduledHours]]</f>
        <v>14.62125</v>
      </c>
    </row>
    <row r="823" spans="1:41" x14ac:dyDescent="0.25">
      <c r="A823" t="s">
        <v>1770</v>
      </c>
      <c r="B823" t="s">
        <v>32</v>
      </c>
      <c r="C823" t="s">
        <v>40</v>
      </c>
      <c r="D823" t="s">
        <v>41</v>
      </c>
      <c r="E823">
        <v>47619</v>
      </c>
      <c r="F823" t="s">
        <v>68</v>
      </c>
      <c r="G823">
        <v>9905</v>
      </c>
      <c r="H823">
        <v>501</v>
      </c>
      <c r="I823" t="s">
        <v>78</v>
      </c>
      <c r="J823" t="s">
        <v>35</v>
      </c>
      <c r="K823" t="s">
        <v>44</v>
      </c>
      <c r="L823" t="s">
        <v>54</v>
      </c>
      <c r="M823">
        <v>1100</v>
      </c>
      <c r="N823">
        <v>1315</v>
      </c>
      <c r="O823" t="s">
        <v>49</v>
      </c>
      <c r="P823" t="s">
        <v>50</v>
      </c>
      <c r="Q823" t="s">
        <v>51</v>
      </c>
      <c r="R823">
        <v>1</v>
      </c>
      <c r="S823" s="1">
        <v>43116</v>
      </c>
      <c r="T823" s="1">
        <v>43243</v>
      </c>
      <c r="U823" t="s">
        <v>392</v>
      </c>
      <c r="V823" t="s">
        <v>39</v>
      </c>
      <c r="W823">
        <v>56</v>
      </c>
      <c r="X823">
        <v>52</v>
      </c>
      <c r="Y823">
        <v>40</v>
      </c>
      <c r="Z823">
        <v>130</v>
      </c>
      <c r="AA823" t="s">
        <v>219</v>
      </c>
      <c r="AB823">
        <v>60</v>
      </c>
      <c r="AC823">
        <v>80</v>
      </c>
      <c r="AD823">
        <v>75</v>
      </c>
      <c r="AE823">
        <v>75</v>
      </c>
      <c r="AF823">
        <v>0</v>
      </c>
      <c r="AG823">
        <v>0</v>
      </c>
      <c r="AH823">
        <v>1.357</v>
      </c>
      <c r="AI823">
        <v>1.357</v>
      </c>
      <c r="AJ823">
        <v>0</v>
      </c>
      <c r="AK823" t="s">
        <v>768</v>
      </c>
      <c r="AL823" t="s">
        <v>792</v>
      </c>
      <c r="AN823">
        <v>40</v>
      </c>
      <c r="AO823">
        <f>Source1718[[#This Row],[TotalFTES]]*525/Source1718[[#This Row],[TotalScheduledHours]]</f>
        <v>17.810624999999998</v>
      </c>
    </row>
    <row r="824" spans="1:41" x14ac:dyDescent="0.25">
      <c r="A824" t="s">
        <v>1770</v>
      </c>
      <c r="B824" t="s">
        <v>32</v>
      </c>
      <c r="C824" t="s">
        <v>40</v>
      </c>
      <c r="D824" t="s">
        <v>41</v>
      </c>
      <c r="E824">
        <v>47849</v>
      </c>
      <c r="F824" t="s">
        <v>68</v>
      </c>
      <c r="G824">
        <v>9905</v>
      </c>
      <c r="H824">
        <v>701</v>
      </c>
      <c r="I824" t="s">
        <v>78</v>
      </c>
      <c r="J824" t="s">
        <v>35</v>
      </c>
      <c r="K824" t="s">
        <v>44</v>
      </c>
      <c r="L824" t="s">
        <v>189</v>
      </c>
      <c r="M824">
        <v>1030</v>
      </c>
      <c r="N824">
        <v>1245</v>
      </c>
      <c r="O824" t="s">
        <v>64</v>
      </c>
      <c r="P824">
        <v>470</v>
      </c>
      <c r="Q824" t="s">
        <v>65</v>
      </c>
      <c r="R824" t="s">
        <v>38</v>
      </c>
      <c r="S824" s="1">
        <v>43116</v>
      </c>
      <c r="T824" s="1">
        <v>43174</v>
      </c>
      <c r="U824" t="s">
        <v>404</v>
      </c>
      <c r="V824" t="s">
        <v>39</v>
      </c>
      <c r="W824">
        <v>29</v>
      </c>
      <c r="X824">
        <v>20</v>
      </c>
      <c r="Y824">
        <v>40</v>
      </c>
      <c r="Z824">
        <v>50</v>
      </c>
      <c r="AD824">
        <v>0</v>
      </c>
      <c r="AE824">
        <v>50</v>
      </c>
      <c r="AF824">
        <v>0</v>
      </c>
      <c r="AG824">
        <v>10</v>
      </c>
      <c r="AH824">
        <v>1.395</v>
      </c>
      <c r="AI824">
        <v>1.395</v>
      </c>
      <c r="AJ824">
        <v>0.1</v>
      </c>
      <c r="AK824" t="s">
        <v>766</v>
      </c>
      <c r="AL824" t="s">
        <v>795</v>
      </c>
      <c r="AN824">
        <v>42.5</v>
      </c>
      <c r="AO824">
        <f>Source1718[[#This Row],[TotalFTES]]*525/Source1718[[#This Row],[TotalScheduledHours]]</f>
        <v>17.232352941176469</v>
      </c>
    </row>
    <row r="825" spans="1:41" x14ac:dyDescent="0.25">
      <c r="A825" t="s">
        <v>1770</v>
      </c>
      <c r="B825" t="s">
        <v>32</v>
      </c>
      <c r="C825" t="s">
        <v>40</v>
      </c>
      <c r="D825" t="s">
        <v>41</v>
      </c>
      <c r="E825">
        <v>47951</v>
      </c>
      <c r="F825" t="s">
        <v>68</v>
      </c>
      <c r="G825">
        <v>9905</v>
      </c>
      <c r="H825">
        <v>702</v>
      </c>
      <c r="I825" t="s">
        <v>78</v>
      </c>
      <c r="J825" t="s">
        <v>76</v>
      </c>
      <c r="K825" t="s">
        <v>44</v>
      </c>
      <c r="L825" t="s">
        <v>72</v>
      </c>
      <c r="M825">
        <v>1830</v>
      </c>
      <c r="N825">
        <v>2045</v>
      </c>
      <c r="O825" t="s">
        <v>64</v>
      </c>
      <c r="P825">
        <v>470</v>
      </c>
      <c r="Q825" t="s">
        <v>65</v>
      </c>
      <c r="R825" t="s">
        <v>38</v>
      </c>
      <c r="S825" s="1">
        <v>43116</v>
      </c>
      <c r="T825" s="1">
        <v>43174</v>
      </c>
      <c r="U825" t="s">
        <v>395</v>
      </c>
      <c r="V825" t="s">
        <v>39</v>
      </c>
      <c r="W825">
        <v>23</v>
      </c>
      <c r="X825">
        <v>22</v>
      </c>
      <c r="Y825">
        <v>40</v>
      </c>
      <c r="Z825">
        <v>55</v>
      </c>
      <c r="AA825" t="s">
        <v>226</v>
      </c>
      <c r="AB825">
        <v>27</v>
      </c>
      <c r="AC825">
        <v>40</v>
      </c>
      <c r="AD825">
        <v>67.5</v>
      </c>
      <c r="AE825">
        <v>67.5</v>
      </c>
      <c r="AF825">
        <v>0</v>
      </c>
      <c r="AG825">
        <v>0</v>
      </c>
      <c r="AH825">
        <v>1.0189999999999999</v>
      </c>
      <c r="AI825">
        <v>1.0189999999999999</v>
      </c>
      <c r="AJ825">
        <v>0.1</v>
      </c>
      <c r="AK825" t="s">
        <v>811</v>
      </c>
      <c r="AL825" t="s">
        <v>795</v>
      </c>
      <c r="AN825">
        <v>40</v>
      </c>
      <c r="AO825">
        <f>Source1718[[#This Row],[TotalFTES]]*525/Source1718[[#This Row],[TotalScheduledHours]]</f>
        <v>13.374374999999997</v>
      </c>
    </row>
    <row r="826" spans="1:41" x14ac:dyDescent="0.25">
      <c r="A826" t="s">
        <v>1770</v>
      </c>
      <c r="B826" t="s">
        <v>32</v>
      </c>
      <c r="C826" t="s">
        <v>40</v>
      </c>
      <c r="D826" t="s">
        <v>41</v>
      </c>
      <c r="E826">
        <v>47999</v>
      </c>
      <c r="F826" t="s">
        <v>68</v>
      </c>
      <c r="G826">
        <v>9905</v>
      </c>
      <c r="H826">
        <v>703</v>
      </c>
      <c r="I826" t="s">
        <v>78</v>
      </c>
      <c r="J826" t="s">
        <v>35</v>
      </c>
      <c r="K826" t="s">
        <v>44</v>
      </c>
      <c r="L826" t="s">
        <v>812</v>
      </c>
      <c r="M826">
        <v>1330</v>
      </c>
      <c r="N826">
        <v>1450</v>
      </c>
      <c r="O826" t="s">
        <v>64</v>
      </c>
      <c r="P826">
        <v>470</v>
      </c>
      <c r="Q826" t="s">
        <v>65</v>
      </c>
      <c r="R826" t="s">
        <v>38</v>
      </c>
      <c r="S826" s="1">
        <v>43126</v>
      </c>
      <c r="T826" s="1">
        <v>43242</v>
      </c>
      <c r="U826" t="s">
        <v>404</v>
      </c>
      <c r="V826" t="s">
        <v>39</v>
      </c>
      <c r="W826">
        <v>26</v>
      </c>
      <c r="X826">
        <v>7</v>
      </c>
      <c r="Y826">
        <v>40</v>
      </c>
      <c r="Z826">
        <v>17.5</v>
      </c>
      <c r="AD826">
        <v>0</v>
      </c>
      <c r="AE826">
        <v>17.5</v>
      </c>
      <c r="AF826">
        <v>0</v>
      </c>
      <c r="AG826">
        <v>10</v>
      </c>
      <c r="AH826">
        <v>0.53200000000000003</v>
      </c>
      <c r="AI826">
        <v>0.53200000000000003</v>
      </c>
      <c r="AJ826">
        <v>0.1</v>
      </c>
      <c r="AK826" t="s">
        <v>813</v>
      </c>
      <c r="AL826" t="s">
        <v>795</v>
      </c>
      <c r="AN826">
        <v>48</v>
      </c>
      <c r="AO826">
        <f>Source1718[[#This Row],[TotalFTES]]*525/Source1718[[#This Row],[TotalScheduledHours]]</f>
        <v>5.8187500000000005</v>
      </c>
    </row>
    <row r="827" spans="1:41" x14ac:dyDescent="0.25">
      <c r="A827" t="s">
        <v>1770</v>
      </c>
      <c r="B827" t="s">
        <v>32</v>
      </c>
      <c r="C827" t="s">
        <v>40</v>
      </c>
      <c r="D827" t="s">
        <v>41</v>
      </c>
      <c r="E827">
        <v>47850</v>
      </c>
      <c r="F827" t="s">
        <v>68</v>
      </c>
      <c r="G827">
        <v>9907</v>
      </c>
      <c r="H827">
        <v>201</v>
      </c>
      <c r="I827" t="s">
        <v>814</v>
      </c>
      <c r="J827" t="s">
        <v>35</v>
      </c>
      <c r="K827" t="s">
        <v>44</v>
      </c>
      <c r="L827" t="s">
        <v>45</v>
      </c>
      <c r="M827">
        <v>1045</v>
      </c>
      <c r="N827">
        <v>1300</v>
      </c>
      <c r="O827" t="s">
        <v>46</v>
      </c>
      <c r="P827">
        <v>228</v>
      </c>
      <c r="Q827" t="s">
        <v>47</v>
      </c>
      <c r="R827" t="s">
        <v>38</v>
      </c>
      <c r="S827" s="1">
        <v>43215</v>
      </c>
      <c r="T827" s="1">
        <v>43243</v>
      </c>
      <c r="U827" t="s">
        <v>397</v>
      </c>
      <c r="V827" t="s">
        <v>39</v>
      </c>
      <c r="W827">
        <v>19</v>
      </c>
      <c r="X827">
        <v>18</v>
      </c>
      <c r="Y827">
        <v>40</v>
      </c>
      <c r="Z827">
        <v>45</v>
      </c>
      <c r="AD827">
        <v>0</v>
      </c>
      <c r="AE827">
        <v>45</v>
      </c>
      <c r="AF827">
        <v>0</v>
      </c>
      <c r="AG827">
        <v>10</v>
      </c>
      <c r="AH827">
        <v>0.61</v>
      </c>
      <c r="AI827">
        <v>0.61</v>
      </c>
      <c r="AJ827">
        <v>0.1</v>
      </c>
      <c r="AK827" t="s">
        <v>770</v>
      </c>
      <c r="AL827" t="s">
        <v>810</v>
      </c>
      <c r="AN827">
        <v>42.5</v>
      </c>
      <c r="AO827">
        <f>Source1718[[#This Row],[TotalFTES]]*525/Source1718[[#This Row],[TotalScheduledHours]]</f>
        <v>7.5352941176470587</v>
      </c>
    </row>
    <row r="828" spans="1:41" x14ac:dyDescent="0.25">
      <c r="A828" t="s">
        <v>1770</v>
      </c>
      <c r="B828" t="s">
        <v>32</v>
      </c>
      <c r="C828" t="s">
        <v>40</v>
      </c>
      <c r="D828" t="s">
        <v>41</v>
      </c>
      <c r="E828">
        <v>47952</v>
      </c>
      <c r="F828" t="s">
        <v>68</v>
      </c>
      <c r="G828">
        <v>9908</v>
      </c>
      <c r="H828">
        <v>501</v>
      </c>
      <c r="I828" t="s">
        <v>220</v>
      </c>
      <c r="J828" t="s">
        <v>73</v>
      </c>
      <c r="K828" t="s">
        <v>44</v>
      </c>
      <c r="L828" t="s">
        <v>74</v>
      </c>
      <c r="M828">
        <v>830</v>
      </c>
      <c r="N828">
        <v>1045</v>
      </c>
      <c r="O828" t="s">
        <v>49</v>
      </c>
      <c r="P828">
        <v>516</v>
      </c>
      <c r="Q828" t="s">
        <v>51</v>
      </c>
      <c r="R828">
        <v>1</v>
      </c>
      <c r="S828" s="1">
        <v>43116</v>
      </c>
      <c r="T828" s="1">
        <v>43243</v>
      </c>
      <c r="U828" t="s">
        <v>406</v>
      </c>
      <c r="V828" t="s">
        <v>39</v>
      </c>
      <c r="W828">
        <v>39</v>
      </c>
      <c r="X828">
        <v>34</v>
      </c>
      <c r="Y828">
        <v>40</v>
      </c>
      <c r="Z828">
        <v>85</v>
      </c>
      <c r="AD828">
        <v>0</v>
      </c>
      <c r="AE828">
        <v>85</v>
      </c>
      <c r="AF828">
        <v>0</v>
      </c>
      <c r="AG828">
        <v>10</v>
      </c>
      <c r="AH828">
        <v>0.82899999999999996</v>
      </c>
      <c r="AI828">
        <v>0.82899999999999996</v>
      </c>
      <c r="AJ828">
        <v>0.1</v>
      </c>
      <c r="AK828" t="s">
        <v>764</v>
      </c>
      <c r="AL828" t="s">
        <v>767</v>
      </c>
      <c r="AN828">
        <v>40</v>
      </c>
      <c r="AO828">
        <f>Source1718[[#This Row],[TotalFTES]]*525/Source1718[[#This Row],[TotalScheduledHours]]</f>
        <v>10.880624999999998</v>
      </c>
    </row>
    <row r="829" spans="1:41" x14ac:dyDescent="0.25">
      <c r="A829" t="s">
        <v>1770</v>
      </c>
      <c r="B829" t="s">
        <v>32</v>
      </c>
      <c r="C829" t="s">
        <v>40</v>
      </c>
      <c r="D829" t="s">
        <v>41</v>
      </c>
      <c r="E829">
        <v>46968</v>
      </c>
      <c r="F829" t="s">
        <v>68</v>
      </c>
      <c r="G829">
        <v>9908</v>
      </c>
      <c r="H829">
        <v>701</v>
      </c>
      <c r="I829" t="s">
        <v>220</v>
      </c>
      <c r="J829" t="s">
        <v>35</v>
      </c>
      <c r="K829" t="s">
        <v>44</v>
      </c>
      <c r="L829" t="s">
        <v>45</v>
      </c>
      <c r="M829">
        <v>800</v>
      </c>
      <c r="N829">
        <v>1015</v>
      </c>
      <c r="O829" t="s">
        <v>64</v>
      </c>
      <c r="P829">
        <v>476</v>
      </c>
      <c r="Q829" t="s">
        <v>65</v>
      </c>
      <c r="R829" t="s">
        <v>38</v>
      </c>
      <c r="S829" s="1">
        <v>43116</v>
      </c>
      <c r="T829" s="1">
        <v>43144</v>
      </c>
      <c r="U829" t="s">
        <v>390</v>
      </c>
      <c r="V829" t="s">
        <v>39</v>
      </c>
      <c r="W829">
        <v>19</v>
      </c>
      <c r="X829">
        <v>18</v>
      </c>
      <c r="Y829">
        <v>40</v>
      </c>
      <c r="Z829">
        <v>45</v>
      </c>
      <c r="AD829">
        <v>0</v>
      </c>
      <c r="AE829">
        <v>45</v>
      </c>
      <c r="AF829">
        <v>0</v>
      </c>
      <c r="AG829">
        <v>10</v>
      </c>
      <c r="AH829">
        <v>1.3049999999999999</v>
      </c>
      <c r="AI829">
        <v>1.3049999999999999</v>
      </c>
      <c r="AJ829">
        <v>9.7100000000000006E-2</v>
      </c>
      <c r="AK829" t="s">
        <v>809</v>
      </c>
      <c r="AL829" t="s">
        <v>789</v>
      </c>
      <c r="AN829">
        <v>42.5</v>
      </c>
      <c r="AO829">
        <f>Source1718[[#This Row],[TotalFTES]]*525/Source1718[[#This Row],[TotalScheduledHours]]</f>
        <v>16.120588235294118</v>
      </c>
    </row>
    <row r="830" spans="1:41" x14ac:dyDescent="0.25">
      <c r="A830" t="s">
        <v>1770</v>
      </c>
      <c r="B830" t="s">
        <v>32</v>
      </c>
      <c r="C830" t="s">
        <v>40</v>
      </c>
      <c r="D830" t="s">
        <v>41</v>
      </c>
      <c r="E830">
        <v>47852</v>
      </c>
      <c r="F830" t="s">
        <v>68</v>
      </c>
      <c r="G830">
        <v>9908</v>
      </c>
      <c r="H830">
        <v>702</v>
      </c>
      <c r="I830" t="s">
        <v>220</v>
      </c>
      <c r="J830" t="s">
        <v>35</v>
      </c>
      <c r="K830" t="s">
        <v>44</v>
      </c>
      <c r="L830" t="s">
        <v>45</v>
      </c>
      <c r="M830">
        <v>800</v>
      </c>
      <c r="N830">
        <v>1015</v>
      </c>
      <c r="O830" t="s">
        <v>64</v>
      </c>
      <c r="P830">
        <v>476</v>
      </c>
      <c r="Q830" t="s">
        <v>65</v>
      </c>
      <c r="R830" t="s">
        <v>38</v>
      </c>
      <c r="S830" s="1">
        <v>43145</v>
      </c>
      <c r="T830" s="1">
        <v>43174</v>
      </c>
      <c r="U830" t="s">
        <v>390</v>
      </c>
      <c r="V830" t="s">
        <v>39</v>
      </c>
      <c r="W830">
        <v>18</v>
      </c>
      <c r="X830">
        <v>17</v>
      </c>
      <c r="Y830">
        <v>40</v>
      </c>
      <c r="Z830">
        <v>42.5</v>
      </c>
      <c r="AD830">
        <v>0</v>
      </c>
      <c r="AE830">
        <v>42.5</v>
      </c>
      <c r="AF830">
        <v>0</v>
      </c>
      <c r="AG830">
        <v>10</v>
      </c>
      <c r="AH830">
        <v>1.167</v>
      </c>
      <c r="AI830">
        <v>1.167</v>
      </c>
      <c r="AJ830">
        <v>0.1</v>
      </c>
      <c r="AK830" t="s">
        <v>809</v>
      </c>
      <c r="AL830" t="s">
        <v>789</v>
      </c>
      <c r="AN830">
        <v>40</v>
      </c>
      <c r="AO830">
        <f>Source1718[[#This Row],[TotalFTES]]*525/Source1718[[#This Row],[TotalScheduledHours]]</f>
        <v>15.316875000000001</v>
      </c>
    </row>
    <row r="831" spans="1:41" x14ac:dyDescent="0.25">
      <c r="A831" t="s">
        <v>1770</v>
      </c>
      <c r="B831" t="s">
        <v>32</v>
      </c>
      <c r="C831" t="s">
        <v>40</v>
      </c>
      <c r="D831" t="s">
        <v>41</v>
      </c>
      <c r="E831">
        <v>46969</v>
      </c>
      <c r="F831" t="s">
        <v>68</v>
      </c>
      <c r="G831">
        <v>9908</v>
      </c>
      <c r="H831">
        <v>703</v>
      </c>
      <c r="I831" t="s">
        <v>220</v>
      </c>
      <c r="J831" t="s">
        <v>35</v>
      </c>
      <c r="K831" t="s">
        <v>44</v>
      </c>
      <c r="L831" t="s">
        <v>45</v>
      </c>
      <c r="M831">
        <v>1030</v>
      </c>
      <c r="N831">
        <v>1245</v>
      </c>
      <c r="O831" t="s">
        <v>64</v>
      </c>
      <c r="P831">
        <v>476</v>
      </c>
      <c r="Q831" t="s">
        <v>65</v>
      </c>
      <c r="R831" t="s">
        <v>38</v>
      </c>
      <c r="S831" s="1">
        <v>43145</v>
      </c>
      <c r="T831" s="1">
        <v>43174</v>
      </c>
      <c r="U831" t="s">
        <v>390</v>
      </c>
      <c r="V831" t="s">
        <v>39</v>
      </c>
      <c r="W831">
        <v>16</v>
      </c>
      <c r="X831">
        <v>16</v>
      </c>
      <c r="Y831">
        <v>40</v>
      </c>
      <c r="Z831">
        <v>40</v>
      </c>
      <c r="AD831">
        <v>0</v>
      </c>
      <c r="AE831">
        <v>40</v>
      </c>
      <c r="AF831">
        <v>0</v>
      </c>
      <c r="AG831">
        <v>10</v>
      </c>
      <c r="AH831">
        <v>1.2050000000000001</v>
      </c>
      <c r="AI831">
        <v>1.2050000000000001</v>
      </c>
      <c r="AJ831">
        <v>9.7100000000000006E-2</v>
      </c>
      <c r="AK831" t="s">
        <v>766</v>
      </c>
      <c r="AL831" t="s">
        <v>789</v>
      </c>
      <c r="AN831">
        <v>40</v>
      </c>
      <c r="AO831">
        <f>Source1718[[#This Row],[TotalFTES]]*525/Source1718[[#This Row],[TotalScheduledHours]]</f>
        <v>15.815625000000001</v>
      </c>
    </row>
    <row r="832" spans="1:41" x14ac:dyDescent="0.25">
      <c r="A832" t="s">
        <v>1770</v>
      </c>
      <c r="B832" t="s">
        <v>32</v>
      </c>
      <c r="C832" t="s">
        <v>40</v>
      </c>
      <c r="D832" t="s">
        <v>41</v>
      </c>
      <c r="E832">
        <v>47233</v>
      </c>
      <c r="F832" t="s">
        <v>68</v>
      </c>
      <c r="G832">
        <v>9908</v>
      </c>
      <c r="H832">
        <v>704</v>
      </c>
      <c r="I832" t="s">
        <v>220</v>
      </c>
      <c r="J832" t="s">
        <v>35</v>
      </c>
      <c r="K832" t="s">
        <v>44</v>
      </c>
      <c r="L832" t="s">
        <v>45</v>
      </c>
      <c r="M832">
        <v>800</v>
      </c>
      <c r="N832">
        <v>1015</v>
      </c>
      <c r="O832" t="s">
        <v>64</v>
      </c>
      <c r="P832">
        <v>476</v>
      </c>
      <c r="Q832" t="s">
        <v>65</v>
      </c>
      <c r="R832" t="s">
        <v>38</v>
      </c>
      <c r="S832" s="1">
        <v>43178</v>
      </c>
      <c r="T832" s="1">
        <v>43214</v>
      </c>
      <c r="U832" t="s">
        <v>390</v>
      </c>
      <c r="V832" t="s">
        <v>39</v>
      </c>
      <c r="W832">
        <v>16</v>
      </c>
      <c r="X832">
        <v>15</v>
      </c>
      <c r="Y832">
        <v>40</v>
      </c>
      <c r="Z832">
        <v>37.5</v>
      </c>
      <c r="AD832">
        <v>0</v>
      </c>
      <c r="AE832">
        <v>37.5</v>
      </c>
      <c r="AF832">
        <v>0</v>
      </c>
      <c r="AG832">
        <v>10</v>
      </c>
      <c r="AH832">
        <v>1.1140000000000001</v>
      </c>
      <c r="AI832">
        <v>1.1140000000000001</v>
      </c>
      <c r="AJ832">
        <v>0.1</v>
      </c>
      <c r="AK832" t="s">
        <v>809</v>
      </c>
      <c r="AL832" t="s">
        <v>789</v>
      </c>
      <c r="AN832">
        <v>45</v>
      </c>
      <c r="AO832">
        <f>Source1718[[#This Row],[TotalFTES]]*525/Source1718[[#This Row],[TotalScheduledHours]]</f>
        <v>12.996666666666668</v>
      </c>
    </row>
    <row r="833" spans="1:41" x14ac:dyDescent="0.25">
      <c r="A833" t="s">
        <v>1770</v>
      </c>
      <c r="B833" t="s">
        <v>32</v>
      </c>
      <c r="C833" t="s">
        <v>40</v>
      </c>
      <c r="D833" t="s">
        <v>41</v>
      </c>
      <c r="E833">
        <v>47074</v>
      </c>
      <c r="F833" t="s">
        <v>68</v>
      </c>
      <c r="G833">
        <v>9908</v>
      </c>
      <c r="H833">
        <v>705</v>
      </c>
      <c r="I833" t="s">
        <v>220</v>
      </c>
      <c r="J833" t="s">
        <v>35</v>
      </c>
      <c r="K833" t="s">
        <v>44</v>
      </c>
      <c r="L833" t="s">
        <v>45</v>
      </c>
      <c r="M833">
        <v>800</v>
      </c>
      <c r="N833">
        <v>1015</v>
      </c>
      <c r="O833" t="s">
        <v>64</v>
      </c>
      <c r="P833">
        <v>476</v>
      </c>
      <c r="Q833" t="s">
        <v>65</v>
      </c>
      <c r="R833" t="s">
        <v>38</v>
      </c>
      <c r="S833" s="1">
        <v>43215</v>
      </c>
      <c r="T833" s="1">
        <v>43243</v>
      </c>
      <c r="U833" t="s">
        <v>390</v>
      </c>
      <c r="V833" t="s">
        <v>39</v>
      </c>
      <c r="W833">
        <v>16</v>
      </c>
      <c r="X833">
        <v>15</v>
      </c>
      <c r="Y833">
        <v>40</v>
      </c>
      <c r="Z833">
        <v>37.5</v>
      </c>
      <c r="AD833">
        <v>0</v>
      </c>
      <c r="AE833">
        <v>37.5</v>
      </c>
      <c r="AF833">
        <v>0</v>
      </c>
      <c r="AG833">
        <v>10</v>
      </c>
      <c r="AH833">
        <v>1.0760000000000001</v>
      </c>
      <c r="AI833">
        <v>1.0760000000000001</v>
      </c>
      <c r="AJ833">
        <v>0.1</v>
      </c>
      <c r="AK833" t="s">
        <v>809</v>
      </c>
      <c r="AL833" t="s">
        <v>789</v>
      </c>
      <c r="AN833">
        <v>42.5</v>
      </c>
      <c r="AO833">
        <f>Source1718[[#This Row],[TotalFTES]]*525/Source1718[[#This Row],[TotalScheduledHours]]</f>
        <v>13.291764705882356</v>
      </c>
    </row>
    <row r="834" spans="1:41" x14ac:dyDescent="0.25">
      <c r="A834" t="s">
        <v>1770</v>
      </c>
      <c r="B834" t="s">
        <v>32</v>
      </c>
      <c r="C834" t="s">
        <v>40</v>
      </c>
      <c r="D834" t="s">
        <v>41</v>
      </c>
      <c r="E834">
        <v>47854</v>
      </c>
      <c r="F834" t="s">
        <v>68</v>
      </c>
      <c r="G834">
        <v>9909</v>
      </c>
      <c r="H834">
        <v>501</v>
      </c>
      <c r="I834" t="s">
        <v>815</v>
      </c>
      <c r="J834" t="s">
        <v>35</v>
      </c>
      <c r="K834" t="s">
        <v>44</v>
      </c>
      <c r="L834" t="s">
        <v>54</v>
      </c>
      <c r="M834">
        <v>830</v>
      </c>
      <c r="N834">
        <v>1045</v>
      </c>
      <c r="O834" t="s">
        <v>49</v>
      </c>
      <c r="P834" t="s">
        <v>50</v>
      </c>
      <c r="Q834" t="s">
        <v>51</v>
      </c>
      <c r="R834">
        <v>1</v>
      </c>
      <c r="S834" s="1">
        <v>43116</v>
      </c>
      <c r="T834" s="1">
        <v>43243</v>
      </c>
      <c r="U834" t="s">
        <v>392</v>
      </c>
      <c r="V834" t="s">
        <v>39</v>
      </c>
      <c r="W834">
        <v>32</v>
      </c>
      <c r="X834">
        <v>31</v>
      </c>
      <c r="Y834">
        <v>40</v>
      </c>
      <c r="Z834">
        <v>77.5</v>
      </c>
      <c r="AD834">
        <v>0</v>
      </c>
      <c r="AE834">
        <v>77.5</v>
      </c>
      <c r="AF834">
        <v>0</v>
      </c>
      <c r="AG834">
        <v>10</v>
      </c>
      <c r="AH834">
        <v>1.0620000000000001</v>
      </c>
      <c r="AI834">
        <v>1.0620000000000001</v>
      </c>
      <c r="AJ834">
        <v>0.1</v>
      </c>
      <c r="AK834" t="s">
        <v>764</v>
      </c>
      <c r="AL834" t="s">
        <v>792</v>
      </c>
      <c r="AN834">
        <v>40</v>
      </c>
      <c r="AO834">
        <f>Source1718[[#This Row],[TotalFTES]]*525/Source1718[[#This Row],[TotalScheduledHours]]</f>
        <v>13.938750000000002</v>
      </c>
    </row>
    <row r="835" spans="1:41" x14ac:dyDescent="0.25">
      <c r="A835" t="s">
        <v>1770</v>
      </c>
      <c r="B835" t="s">
        <v>32</v>
      </c>
      <c r="C835" t="s">
        <v>40</v>
      </c>
      <c r="D835" t="s">
        <v>41</v>
      </c>
      <c r="E835">
        <v>47953</v>
      </c>
      <c r="F835" t="s">
        <v>68</v>
      </c>
      <c r="G835">
        <v>9910</v>
      </c>
      <c r="H835">
        <v>401</v>
      </c>
      <c r="I835" t="s">
        <v>222</v>
      </c>
      <c r="J835" t="s">
        <v>35</v>
      </c>
      <c r="K835" t="s">
        <v>44</v>
      </c>
      <c r="L835" t="s">
        <v>45</v>
      </c>
      <c r="M835">
        <v>830</v>
      </c>
      <c r="N835">
        <v>1045</v>
      </c>
      <c r="O835" t="s">
        <v>55</v>
      </c>
      <c r="P835">
        <v>1103</v>
      </c>
      <c r="Q835" t="s">
        <v>56</v>
      </c>
      <c r="R835" t="s">
        <v>38</v>
      </c>
      <c r="S835" s="1">
        <v>43215</v>
      </c>
      <c r="T835" s="1">
        <v>43243</v>
      </c>
      <c r="U835" t="s">
        <v>386</v>
      </c>
      <c r="V835" t="s">
        <v>39</v>
      </c>
      <c r="W835">
        <v>33</v>
      </c>
      <c r="X835">
        <v>31</v>
      </c>
      <c r="Y835">
        <v>40</v>
      </c>
      <c r="Z835">
        <v>77.5</v>
      </c>
      <c r="AD835">
        <v>0</v>
      </c>
      <c r="AE835">
        <v>77.5</v>
      </c>
      <c r="AF835">
        <v>0</v>
      </c>
      <c r="AG835">
        <v>0</v>
      </c>
      <c r="AH835">
        <v>1.343</v>
      </c>
      <c r="AI835">
        <v>1.343</v>
      </c>
      <c r="AJ835">
        <v>0.1</v>
      </c>
      <c r="AK835" t="s">
        <v>764</v>
      </c>
      <c r="AL835" t="s">
        <v>791</v>
      </c>
      <c r="AN835">
        <v>42.5</v>
      </c>
      <c r="AO835">
        <f>Source1718[[#This Row],[TotalFTES]]*525/Source1718[[#This Row],[TotalScheduledHours]]</f>
        <v>16.59</v>
      </c>
    </row>
    <row r="836" spans="1:41" x14ac:dyDescent="0.25">
      <c r="A836" t="s">
        <v>1770</v>
      </c>
      <c r="B836" t="s">
        <v>32</v>
      </c>
      <c r="C836" t="s">
        <v>40</v>
      </c>
      <c r="D836" t="s">
        <v>41</v>
      </c>
      <c r="E836">
        <v>47671</v>
      </c>
      <c r="F836" t="s">
        <v>68</v>
      </c>
      <c r="G836">
        <v>9912</v>
      </c>
      <c r="H836">
        <v>401</v>
      </c>
      <c r="I836" t="s">
        <v>163</v>
      </c>
      <c r="J836" t="s">
        <v>35</v>
      </c>
      <c r="K836" t="s">
        <v>44</v>
      </c>
      <c r="L836" t="s">
        <v>72</v>
      </c>
      <c r="M836">
        <v>1230</v>
      </c>
      <c r="N836">
        <v>1520</v>
      </c>
      <c r="O836" t="s">
        <v>55</v>
      </c>
      <c r="P836">
        <v>1203</v>
      </c>
      <c r="Q836" t="s">
        <v>56</v>
      </c>
      <c r="R836" t="s">
        <v>38</v>
      </c>
      <c r="S836" s="1">
        <v>43117</v>
      </c>
      <c r="T836" s="1">
        <v>43131</v>
      </c>
      <c r="U836" t="s">
        <v>395</v>
      </c>
      <c r="V836" t="s">
        <v>39</v>
      </c>
      <c r="W836">
        <v>33</v>
      </c>
      <c r="X836">
        <v>33</v>
      </c>
      <c r="Y836">
        <v>40</v>
      </c>
      <c r="Z836">
        <v>82.5</v>
      </c>
      <c r="AD836">
        <v>0</v>
      </c>
      <c r="AE836">
        <v>82.5</v>
      </c>
      <c r="AF836">
        <v>0</v>
      </c>
      <c r="AG836">
        <v>0</v>
      </c>
      <c r="AH836">
        <v>0.70899999999999996</v>
      </c>
      <c r="AI836">
        <v>0.70899999999999996</v>
      </c>
      <c r="AJ836">
        <v>3.4299999999999997E-2</v>
      </c>
      <c r="AK836" t="s">
        <v>806</v>
      </c>
      <c r="AL836" t="s">
        <v>807</v>
      </c>
      <c r="AN836">
        <v>15</v>
      </c>
      <c r="AO836">
        <f>Source1718[[#This Row],[TotalFTES]]*525/Source1718[[#This Row],[TotalScheduledHours]]</f>
        <v>24.814999999999998</v>
      </c>
    </row>
    <row r="837" spans="1:41" x14ac:dyDescent="0.25">
      <c r="A837" t="s">
        <v>1770</v>
      </c>
      <c r="B837" t="s">
        <v>32</v>
      </c>
      <c r="C837" t="s">
        <v>40</v>
      </c>
      <c r="D837" t="s">
        <v>41</v>
      </c>
      <c r="E837">
        <v>47954</v>
      </c>
      <c r="F837" t="s">
        <v>68</v>
      </c>
      <c r="G837">
        <v>9917</v>
      </c>
      <c r="H837">
        <v>401</v>
      </c>
      <c r="I837" t="s">
        <v>402</v>
      </c>
      <c r="J837" t="s">
        <v>73</v>
      </c>
      <c r="K837" t="s">
        <v>44</v>
      </c>
      <c r="L837" t="s">
        <v>74</v>
      </c>
      <c r="M837">
        <v>900</v>
      </c>
      <c r="N837">
        <v>1115</v>
      </c>
      <c r="O837" t="s">
        <v>55</v>
      </c>
      <c r="P837">
        <v>1202</v>
      </c>
      <c r="Q837" t="s">
        <v>56</v>
      </c>
      <c r="R837" t="s">
        <v>38</v>
      </c>
      <c r="S837" s="1">
        <v>43120</v>
      </c>
      <c r="T837" s="1">
        <v>43239</v>
      </c>
      <c r="U837" t="s">
        <v>388</v>
      </c>
      <c r="V837" t="s">
        <v>39</v>
      </c>
      <c r="W837">
        <v>31</v>
      </c>
      <c r="X837">
        <v>25</v>
      </c>
      <c r="Y837">
        <v>40</v>
      </c>
      <c r="Z837">
        <v>62.5</v>
      </c>
      <c r="AD837">
        <v>0</v>
      </c>
      <c r="AE837">
        <v>62.5</v>
      </c>
      <c r="AF837">
        <v>0</v>
      </c>
      <c r="AG837">
        <v>0</v>
      </c>
      <c r="AH837">
        <v>0.82399999999999995</v>
      </c>
      <c r="AI837">
        <v>0.82399999999999995</v>
      </c>
      <c r="AJ837">
        <v>0.1</v>
      </c>
      <c r="AK837" t="s">
        <v>790</v>
      </c>
      <c r="AL837" t="s">
        <v>780</v>
      </c>
      <c r="AN837">
        <v>40</v>
      </c>
      <c r="AO837">
        <f>Source1718[[#This Row],[TotalFTES]]*525/Source1718[[#This Row],[TotalScheduledHours]]</f>
        <v>10.815</v>
      </c>
    </row>
    <row r="838" spans="1:41" x14ac:dyDescent="0.25">
      <c r="A838" t="s">
        <v>1770</v>
      </c>
      <c r="B838" t="s">
        <v>32</v>
      </c>
      <c r="C838" t="s">
        <v>40</v>
      </c>
      <c r="D838" t="s">
        <v>41</v>
      </c>
      <c r="E838">
        <v>47955</v>
      </c>
      <c r="F838" t="s">
        <v>68</v>
      </c>
      <c r="G838">
        <v>9917</v>
      </c>
      <c r="H838">
        <v>501</v>
      </c>
      <c r="I838" t="s">
        <v>402</v>
      </c>
      <c r="J838" t="s">
        <v>35</v>
      </c>
      <c r="K838" t="s">
        <v>44</v>
      </c>
      <c r="L838" t="s">
        <v>72</v>
      </c>
      <c r="M838">
        <v>800</v>
      </c>
      <c r="N838">
        <v>1015</v>
      </c>
      <c r="O838" t="s">
        <v>49</v>
      </c>
      <c r="P838" t="s">
        <v>59</v>
      </c>
      <c r="Q838" t="s">
        <v>51</v>
      </c>
      <c r="R838" t="s">
        <v>38</v>
      </c>
      <c r="S838" s="1">
        <v>43178</v>
      </c>
      <c r="T838" s="1">
        <v>43243</v>
      </c>
      <c r="U838" t="s">
        <v>388</v>
      </c>
      <c r="V838" t="s">
        <v>39</v>
      </c>
      <c r="W838">
        <v>39</v>
      </c>
      <c r="X838">
        <v>37</v>
      </c>
      <c r="Y838">
        <v>40</v>
      </c>
      <c r="Z838">
        <v>92.5</v>
      </c>
      <c r="AD838">
        <v>0</v>
      </c>
      <c r="AE838">
        <v>92.5</v>
      </c>
      <c r="AF838">
        <v>0</v>
      </c>
      <c r="AG838">
        <v>0</v>
      </c>
      <c r="AH838">
        <v>1.095</v>
      </c>
      <c r="AI838">
        <v>1.095</v>
      </c>
      <c r="AJ838">
        <v>0</v>
      </c>
      <c r="AK838" t="s">
        <v>809</v>
      </c>
      <c r="AL838" t="s">
        <v>773</v>
      </c>
      <c r="AN838">
        <v>45</v>
      </c>
      <c r="AO838">
        <f>Source1718[[#This Row],[TotalFTES]]*525/Source1718[[#This Row],[TotalScheduledHours]]</f>
        <v>12.775</v>
      </c>
    </row>
    <row r="839" spans="1:41" x14ac:dyDescent="0.25">
      <c r="A839" t="s">
        <v>1770</v>
      </c>
      <c r="B839" t="s">
        <v>32</v>
      </c>
      <c r="C839" t="s">
        <v>40</v>
      </c>
      <c r="D839" t="s">
        <v>41</v>
      </c>
      <c r="E839">
        <v>47672</v>
      </c>
      <c r="F839" t="s">
        <v>68</v>
      </c>
      <c r="G839">
        <v>9917</v>
      </c>
      <c r="H839">
        <v>701</v>
      </c>
      <c r="I839" t="s">
        <v>402</v>
      </c>
      <c r="J839" t="s">
        <v>35</v>
      </c>
      <c r="K839" t="s">
        <v>44</v>
      </c>
      <c r="L839" t="s">
        <v>72</v>
      </c>
      <c r="M839">
        <v>1300</v>
      </c>
      <c r="N839">
        <v>1515</v>
      </c>
      <c r="O839" t="s">
        <v>64</v>
      </c>
      <c r="P839">
        <v>475</v>
      </c>
      <c r="Q839" t="s">
        <v>65</v>
      </c>
      <c r="R839" t="s">
        <v>38</v>
      </c>
      <c r="S839" s="1">
        <v>43178</v>
      </c>
      <c r="T839" s="1">
        <v>43243</v>
      </c>
      <c r="U839" t="s">
        <v>398</v>
      </c>
      <c r="V839" t="s">
        <v>39</v>
      </c>
      <c r="W839">
        <v>30</v>
      </c>
      <c r="X839">
        <v>30</v>
      </c>
      <c r="Y839">
        <v>40</v>
      </c>
      <c r="Z839">
        <v>75</v>
      </c>
      <c r="AD839">
        <v>0</v>
      </c>
      <c r="AE839">
        <v>75</v>
      </c>
      <c r="AF839">
        <v>0</v>
      </c>
      <c r="AG839">
        <v>0</v>
      </c>
      <c r="AH839">
        <v>0.88100000000000001</v>
      </c>
      <c r="AI839">
        <v>0.88100000000000001</v>
      </c>
      <c r="AJ839">
        <v>0.1</v>
      </c>
      <c r="AK839" t="s">
        <v>779</v>
      </c>
      <c r="AL839" t="s">
        <v>816</v>
      </c>
      <c r="AN839">
        <v>45</v>
      </c>
      <c r="AO839">
        <f>Source1718[[#This Row],[TotalFTES]]*525/Source1718[[#This Row],[TotalScheduledHours]]</f>
        <v>10.278333333333332</v>
      </c>
    </row>
    <row r="840" spans="1:41" x14ac:dyDescent="0.25">
      <c r="A840" t="s">
        <v>1770</v>
      </c>
      <c r="B840" t="s">
        <v>32</v>
      </c>
      <c r="C840" t="s">
        <v>40</v>
      </c>
      <c r="D840" t="s">
        <v>41</v>
      </c>
      <c r="E840">
        <v>47956</v>
      </c>
      <c r="F840" t="s">
        <v>68</v>
      </c>
      <c r="G840">
        <v>9918</v>
      </c>
      <c r="H840">
        <v>201</v>
      </c>
      <c r="I840" t="s">
        <v>403</v>
      </c>
      <c r="J840" t="s">
        <v>35</v>
      </c>
      <c r="K840" t="s">
        <v>44</v>
      </c>
      <c r="L840" t="s">
        <v>45</v>
      </c>
      <c r="M840">
        <v>1045</v>
      </c>
      <c r="N840">
        <v>1300</v>
      </c>
      <c r="O840" t="s">
        <v>46</v>
      </c>
      <c r="P840">
        <v>228</v>
      </c>
      <c r="Q840" t="s">
        <v>47</v>
      </c>
      <c r="R840" t="s">
        <v>38</v>
      </c>
      <c r="S840" s="1">
        <v>43145</v>
      </c>
      <c r="T840" s="1">
        <v>43174</v>
      </c>
      <c r="U840" t="s">
        <v>397</v>
      </c>
      <c r="V840" t="s">
        <v>39</v>
      </c>
      <c r="W840">
        <v>25</v>
      </c>
      <c r="X840">
        <v>24</v>
      </c>
      <c r="Y840">
        <v>40</v>
      </c>
      <c r="Z840">
        <v>60</v>
      </c>
      <c r="AD840">
        <v>0</v>
      </c>
      <c r="AE840">
        <v>60</v>
      </c>
      <c r="AF840">
        <v>0</v>
      </c>
      <c r="AG840">
        <v>0</v>
      </c>
      <c r="AH840">
        <v>1.2709999999999999</v>
      </c>
      <c r="AI840">
        <v>1.2709999999999999</v>
      </c>
      <c r="AJ840">
        <v>0.1</v>
      </c>
      <c r="AK840" t="s">
        <v>770</v>
      </c>
      <c r="AL840" t="s">
        <v>810</v>
      </c>
      <c r="AN840">
        <v>40</v>
      </c>
      <c r="AO840">
        <f>Source1718[[#This Row],[TotalFTES]]*525/Source1718[[#This Row],[TotalScheduledHours]]</f>
        <v>16.681874999999998</v>
      </c>
    </row>
    <row r="841" spans="1:41" x14ac:dyDescent="0.25">
      <c r="A841" t="s">
        <v>1770</v>
      </c>
      <c r="B841" t="s">
        <v>32</v>
      </c>
      <c r="C841" t="s">
        <v>40</v>
      </c>
      <c r="D841" t="s">
        <v>41</v>
      </c>
      <c r="E841">
        <v>47623</v>
      </c>
      <c r="F841" t="s">
        <v>68</v>
      </c>
      <c r="G841">
        <v>9918</v>
      </c>
      <c r="H841">
        <v>701</v>
      </c>
      <c r="I841" t="s">
        <v>403</v>
      </c>
      <c r="J841" t="s">
        <v>35</v>
      </c>
      <c r="K841" t="s">
        <v>44</v>
      </c>
      <c r="L841" t="s">
        <v>72</v>
      </c>
      <c r="M841">
        <v>1300</v>
      </c>
      <c r="N841">
        <v>1515</v>
      </c>
      <c r="O841" t="s">
        <v>64</v>
      </c>
      <c r="P841">
        <v>475</v>
      </c>
      <c r="Q841" t="s">
        <v>65</v>
      </c>
      <c r="R841" t="s">
        <v>38</v>
      </c>
      <c r="S841" s="1">
        <v>43117</v>
      </c>
      <c r="T841" s="1">
        <v>43180</v>
      </c>
      <c r="U841" t="s">
        <v>398</v>
      </c>
      <c r="V841" t="s">
        <v>39</v>
      </c>
      <c r="W841">
        <v>26</v>
      </c>
      <c r="X841">
        <v>26</v>
      </c>
      <c r="Y841">
        <v>40</v>
      </c>
      <c r="Z841">
        <v>65</v>
      </c>
      <c r="AD841">
        <v>0</v>
      </c>
      <c r="AE841">
        <v>65</v>
      </c>
      <c r="AF841">
        <v>0</v>
      </c>
      <c r="AG841">
        <v>0</v>
      </c>
      <c r="AH841">
        <v>1.0900000000000001</v>
      </c>
      <c r="AI841">
        <v>1.0900000000000001</v>
      </c>
      <c r="AJ841">
        <v>0.1</v>
      </c>
      <c r="AK841" t="s">
        <v>779</v>
      </c>
      <c r="AL841" t="s">
        <v>816</v>
      </c>
      <c r="AN841">
        <v>45</v>
      </c>
      <c r="AO841">
        <f>Source1718[[#This Row],[TotalFTES]]*525/Source1718[[#This Row],[TotalScheduledHours]]</f>
        <v>12.716666666666667</v>
      </c>
    </row>
    <row r="842" spans="1:41" x14ac:dyDescent="0.25">
      <c r="A842" t="s">
        <v>1770</v>
      </c>
      <c r="B842" t="s">
        <v>32</v>
      </c>
      <c r="C842" t="s">
        <v>40</v>
      </c>
      <c r="D842" t="s">
        <v>41</v>
      </c>
      <c r="E842">
        <v>47957</v>
      </c>
      <c r="F842" t="s">
        <v>68</v>
      </c>
      <c r="G842">
        <v>9919</v>
      </c>
      <c r="H842">
        <v>501</v>
      </c>
      <c r="I842" t="s">
        <v>817</v>
      </c>
      <c r="J842" t="s">
        <v>76</v>
      </c>
      <c r="K842" t="s">
        <v>44</v>
      </c>
      <c r="L842" t="s">
        <v>189</v>
      </c>
      <c r="M842">
        <v>1800</v>
      </c>
      <c r="N842">
        <v>2015</v>
      </c>
      <c r="O842" t="s">
        <v>49</v>
      </c>
      <c r="P842" t="s">
        <v>50</v>
      </c>
      <c r="Q842" t="s">
        <v>51</v>
      </c>
      <c r="R842" t="s">
        <v>38</v>
      </c>
      <c r="S842" s="1">
        <v>43179</v>
      </c>
      <c r="T842" s="1">
        <v>43242</v>
      </c>
      <c r="U842" t="s">
        <v>401</v>
      </c>
      <c r="V842" t="s">
        <v>39</v>
      </c>
      <c r="W842">
        <v>19</v>
      </c>
      <c r="X842">
        <v>19</v>
      </c>
      <c r="Y842">
        <v>40</v>
      </c>
      <c r="Z842">
        <v>47.5</v>
      </c>
      <c r="AD842">
        <v>0</v>
      </c>
      <c r="AE842">
        <v>47.5</v>
      </c>
      <c r="AF842">
        <v>0</v>
      </c>
      <c r="AG842">
        <v>0</v>
      </c>
      <c r="AH842">
        <v>0.47099999999999997</v>
      </c>
      <c r="AI842">
        <v>0.47099999999999997</v>
      </c>
      <c r="AJ842">
        <v>0.1</v>
      </c>
      <c r="AK842" t="s">
        <v>818</v>
      </c>
      <c r="AL842" t="s">
        <v>792</v>
      </c>
      <c r="AN842">
        <v>42.5</v>
      </c>
      <c r="AO842">
        <f>Source1718[[#This Row],[TotalFTES]]*525/Source1718[[#This Row],[TotalScheduledHours]]</f>
        <v>5.8182352941176463</v>
      </c>
    </row>
    <row r="843" spans="1:41" x14ac:dyDescent="0.25">
      <c r="A843" t="s">
        <v>1770</v>
      </c>
      <c r="B843" t="s">
        <v>32</v>
      </c>
      <c r="C843" t="s">
        <v>40</v>
      </c>
      <c r="D843" t="s">
        <v>41</v>
      </c>
      <c r="E843">
        <v>47624</v>
      </c>
      <c r="F843" t="s">
        <v>68</v>
      </c>
      <c r="G843">
        <v>9921</v>
      </c>
      <c r="H843">
        <v>401</v>
      </c>
      <c r="I843" t="s">
        <v>80</v>
      </c>
      <c r="J843" t="s">
        <v>73</v>
      </c>
      <c r="K843" t="s">
        <v>44</v>
      </c>
      <c r="L843" t="s">
        <v>74</v>
      </c>
      <c r="M843">
        <v>1130</v>
      </c>
      <c r="N843">
        <v>1345</v>
      </c>
      <c r="O843" t="s">
        <v>55</v>
      </c>
      <c r="P843">
        <v>1103</v>
      </c>
      <c r="Q843" t="s">
        <v>56</v>
      </c>
      <c r="R843" t="s">
        <v>38</v>
      </c>
      <c r="S843" s="1">
        <v>43120</v>
      </c>
      <c r="T843" s="1">
        <v>43239</v>
      </c>
      <c r="U843" t="s">
        <v>392</v>
      </c>
      <c r="V843" t="s">
        <v>39</v>
      </c>
      <c r="W843">
        <v>33</v>
      </c>
      <c r="X843">
        <v>31</v>
      </c>
      <c r="Y843">
        <v>40</v>
      </c>
      <c r="Z843">
        <v>77.5</v>
      </c>
      <c r="AD843">
        <v>0</v>
      </c>
      <c r="AE843">
        <v>77.5</v>
      </c>
      <c r="AF843">
        <v>0</v>
      </c>
      <c r="AG843">
        <v>10</v>
      </c>
      <c r="AH843">
        <v>1.1950000000000001</v>
      </c>
      <c r="AI843">
        <v>1.1950000000000001</v>
      </c>
      <c r="AJ843">
        <v>0.1</v>
      </c>
      <c r="AK843" t="s">
        <v>819</v>
      </c>
      <c r="AL843" t="s">
        <v>791</v>
      </c>
      <c r="AN843">
        <v>40</v>
      </c>
      <c r="AO843">
        <f>Source1718[[#This Row],[TotalFTES]]*525/Source1718[[#This Row],[TotalScheduledHours]]</f>
        <v>15.684374999999999</v>
      </c>
    </row>
    <row r="844" spans="1:41" x14ac:dyDescent="0.25">
      <c r="A844" t="s">
        <v>1770</v>
      </c>
      <c r="B844" t="s">
        <v>32</v>
      </c>
      <c r="C844" t="s">
        <v>40</v>
      </c>
      <c r="D844" t="s">
        <v>41</v>
      </c>
      <c r="E844">
        <v>47237</v>
      </c>
      <c r="F844" t="s">
        <v>68</v>
      </c>
      <c r="G844">
        <v>9921</v>
      </c>
      <c r="H844">
        <v>701</v>
      </c>
      <c r="I844" t="s">
        <v>80</v>
      </c>
      <c r="J844" t="s">
        <v>35</v>
      </c>
      <c r="K844" t="s">
        <v>44</v>
      </c>
      <c r="L844" t="s">
        <v>189</v>
      </c>
      <c r="M844">
        <v>1030</v>
      </c>
      <c r="N844">
        <v>1245</v>
      </c>
      <c r="O844" t="s">
        <v>64</v>
      </c>
      <c r="P844">
        <v>470</v>
      </c>
      <c r="Q844" t="s">
        <v>65</v>
      </c>
      <c r="R844" t="s">
        <v>38</v>
      </c>
      <c r="S844" s="1">
        <v>43179</v>
      </c>
      <c r="T844" s="1">
        <v>43242</v>
      </c>
      <c r="U844" t="s">
        <v>404</v>
      </c>
      <c r="V844" t="s">
        <v>39</v>
      </c>
      <c r="W844">
        <v>32</v>
      </c>
      <c r="X844">
        <v>17</v>
      </c>
      <c r="Y844">
        <v>40</v>
      </c>
      <c r="Z844">
        <v>42.5</v>
      </c>
      <c r="AD844">
        <v>0</v>
      </c>
      <c r="AE844">
        <v>42.5</v>
      </c>
      <c r="AF844">
        <v>0</v>
      </c>
      <c r="AG844">
        <v>10</v>
      </c>
      <c r="AH844">
        <v>1.276</v>
      </c>
      <c r="AI844">
        <v>1.276</v>
      </c>
      <c r="AJ844">
        <v>9.7100000000000006E-2</v>
      </c>
      <c r="AK844" t="s">
        <v>766</v>
      </c>
      <c r="AL844" t="s">
        <v>795</v>
      </c>
      <c r="AN844">
        <v>42.5</v>
      </c>
      <c r="AO844">
        <f>Source1718[[#This Row],[TotalFTES]]*525/Source1718[[#This Row],[TotalScheduledHours]]</f>
        <v>15.76235294117647</v>
      </c>
    </row>
    <row r="845" spans="1:41" x14ac:dyDescent="0.25">
      <c r="A845" t="s">
        <v>1770</v>
      </c>
      <c r="B845" t="s">
        <v>32</v>
      </c>
      <c r="C845" t="s">
        <v>40</v>
      </c>
      <c r="D845" t="s">
        <v>41</v>
      </c>
      <c r="E845">
        <v>47238</v>
      </c>
      <c r="F845" t="s">
        <v>68</v>
      </c>
      <c r="G845">
        <v>9921</v>
      </c>
      <c r="H845">
        <v>702</v>
      </c>
      <c r="I845" t="s">
        <v>80</v>
      </c>
      <c r="J845" t="s">
        <v>76</v>
      </c>
      <c r="K845" t="s">
        <v>44</v>
      </c>
      <c r="L845" t="s">
        <v>189</v>
      </c>
      <c r="M845">
        <v>1830</v>
      </c>
      <c r="N845">
        <v>2045</v>
      </c>
      <c r="O845" t="s">
        <v>64</v>
      </c>
      <c r="P845">
        <v>470</v>
      </c>
      <c r="Q845" t="s">
        <v>65</v>
      </c>
      <c r="R845" t="s">
        <v>38</v>
      </c>
      <c r="S845" s="1">
        <v>43179</v>
      </c>
      <c r="T845" s="1">
        <v>43242</v>
      </c>
      <c r="U845" t="s">
        <v>395</v>
      </c>
      <c r="V845" t="s">
        <v>39</v>
      </c>
      <c r="W845">
        <v>21</v>
      </c>
      <c r="X845">
        <v>20</v>
      </c>
      <c r="Y845">
        <v>40</v>
      </c>
      <c r="Z845">
        <v>50</v>
      </c>
      <c r="AA845" t="s">
        <v>213</v>
      </c>
      <c r="AB845">
        <v>27</v>
      </c>
      <c r="AC845">
        <v>40</v>
      </c>
      <c r="AD845">
        <v>67.5</v>
      </c>
      <c r="AE845">
        <v>67.5</v>
      </c>
      <c r="AF845">
        <v>0</v>
      </c>
      <c r="AG845">
        <v>10</v>
      </c>
      <c r="AH845">
        <v>0.67100000000000004</v>
      </c>
      <c r="AI845">
        <v>0.67100000000000004</v>
      </c>
      <c r="AJ845">
        <v>0.1</v>
      </c>
      <c r="AK845" t="s">
        <v>811</v>
      </c>
      <c r="AL845" t="s">
        <v>795</v>
      </c>
      <c r="AN845">
        <v>42.5</v>
      </c>
      <c r="AO845">
        <f>Source1718[[#This Row],[TotalFTES]]*525/Source1718[[#This Row],[TotalScheduledHours]]</f>
        <v>8.2888235294117649</v>
      </c>
    </row>
    <row r="846" spans="1:41" x14ac:dyDescent="0.25">
      <c r="A846" t="s">
        <v>1770</v>
      </c>
      <c r="B846" t="s">
        <v>32</v>
      </c>
      <c r="C846" t="s">
        <v>40</v>
      </c>
      <c r="D846" t="s">
        <v>41</v>
      </c>
      <c r="E846">
        <v>47625</v>
      </c>
      <c r="F846" t="s">
        <v>68</v>
      </c>
      <c r="G846">
        <v>9922</v>
      </c>
      <c r="H846">
        <v>701</v>
      </c>
      <c r="I846" t="s">
        <v>223</v>
      </c>
      <c r="J846" t="s">
        <v>35</v>
      </c>
      <c r="K846" t="s">
        <v>44</v>
      </c>
      <c r="L846" t="s">
        <v>45</v>
      </c>
      <c r="M846">
        <v>1000</v>
      </c>
      <c r="N846">
        <v>1215</v>
      </c>
      <c r="O846" t="s">
        <v>64</v>
      </c>
      <c r="P846">
        <v>474</v>
      </c>
      <c r="Q846" t="s">
        <v>65</v>
      </c>
      <c r="R846" t="s">
        <v>38</v>
      </c>
      <c r="S846" s="1">
        <v>43145</v>
      </c>
      <c r="T846" s="1">
        <v>43174</v>
      </c>
      <c r="U846" t="s">
        <v>398</v>
      </c>
      <c r="V846" t="s">
        <v>39</v>
      </c>
      <c r="W846">
        <v>18</v>
      </c>
      <c r="X846">
        <v>18</v>
      </c>
      <c r="Y846">
        <v>40</v>
      </c>
      <c r="Z846">
        <v>45</v>
      </c>
      <c r="AD846">
        <v>0</v>
      </c>
      <c r="AE846">
        <v>45</v>
      </c>
      <c r="AF846">
        <v>0</v>
      </c>
      <c r="AG846">
        <v>0</v>
      </c>
      <c r="AH846">
        <v>0.871</v>
      </c>
      <c r="AI846">
        <v>0.871</v>
      </c>
      <c r="AJ846">
        <v>0.1</v>
      </c>
      <c r="AK846" t="s">
        <v>820</v>
      </c>
      <c r="AL846" t="s">
        <v>821</v>
      </c>
      <c r="AN846">
        <v>40</v>
      </c>
      <c r="AO846">
        <f>Source1718[[#This Row],[TotalFTES]]*525/Source1718[[#This Row],[TotalScheduledHours]]</f>
        <v>11.431875</v>
      </c>
    </row>
    <row r="847" spans="1:41" x14ac:dyDescent="0.25">
      <c r="A847" t="s">
        <v>1770</v>
      </c>
      <c r="B847" t="s">
        <v>32</v>
      </c>
      <c r="C847" t="s">
        <v>40</v>
      </c>
      <c r="D847" t="s">
        <v>41</v>
      </c>
      <c r="E847">
        <v>47901</v>
      </c>
      <c r="F847" t="s">
        <v>68</v>
      </c>
      <c r="G847">
        <v>9928</v>
      </c>
      <c r="H847">
        <v>201</v>
      </c>
      <c r="I847" t="s">
        <v>81</v>
      </c>
      <c r="J847" t="s">
        <v>35</v>
      </c>
      <c r="K847" t="s">
        <v>44</v>
      </c>
      <c r="L847" t="s">
        <v>189</v>
      </c>
      <c r="M847">
        <v>815</v>
      </c>
      <c r="N847">
        <v>1030</v>
      </c>
      <c r="O847" t="s">
        <v>46</v>
      </c>
      <c r="P847">
        <v>228</v>
      </c>
      <c r="Q847" t="s">
        <v>47</v>
      </c>
      <c r="R847" t="s">
        <v>38</v>
      </c>
      <c r="S847" s="1">
        <v>43179</v>
      </c>
      <c r="T847" s="1">
        <v>43242</v>
      </c>
      <c r="U847" t="s">
        <v>397</v>
      </c>
      <c r="V847" t="s">
        <v>39</v>
      </c>
      <c r="W847">
        <v>33</v>
      </c>
      <c r="X847">
        <v>33</v>
      </c>
      <c r="Y847">
        <v>40</v>
      </c>
      <c r="Z847">
        <v>82.5</v>
      </c>
      <c r="AD847">
        <v>0</v>
      </c>
      <c r="AE847">
        <v>82.5</v>
      </c>
      <c r="AF847">
        <v>0</v>
      </c>
      <c r="AG847">
        <v>0</v>
      </c>
      <c r="AH847">
        <v>1.357</v>
      </c>
      <c r="AI847">
        <v>1.357</v>
      </c>
      <c r="AJ847">
        <v>0.1</v>
      </c>
      <c r="AK847" t="s">
        <v>776</v>
      </c>
      <c r="AL847" t="s">
        <v>810</v>
      </c>
      <c r="AN847">
        <v>42.5</v>
      </c>
      <c r="AO847">
        <f>Source1718[[#This Row],[TotalFTES]]*525/Source1718[[#This Row],[TotalScheduledHours]]</f>
        <v>16.762941176470587</v>
      </c>
    </row>
    <row r="848" spans="1:41" x14ac:dyDescent="0.25">
      <c r="A848" t="s">
        <v>1770</v>
      </c>
      <c r="B848" t="s">
        <v>32</v>
      </c>
      <c r="C848" t="s">
        <v>40</v>
      </c>
      <c r="D848" t="s">
        <v>41</v>
      </c>
      <c r="E848">
        <v>47240</v>
      </c>
      <c r="F848" t="s">
        <v>68</v>
      </c>
      <c r="G848">
        <v>9928</v>
      </c>
      <c r="H848">
        <v>401</v>
      </c>
      <c r="I848" t="s">
        <v>81</v>
      </c>
      <c r="J848" t="s">
        <v>76</v>
      </c>
      <c r="K848" t="s">
        <v>44</v>
      </c>
      <c r="L848" t="s">
        <v>189</v>
      </c>
      <c r="M848">
        <v>1730</v>
      </c>
      <c r="N848">
        <v>1945</v>
      </c>
      <c r="O848" t="s">
        <v>55</v>
      </c>
      <c r="P848">
        <v>1102</v>
      </c>
      <c r="Q848" t="s">
        <v>56</v>
      </c>
      <c r="R848" t="s">
        <v>38</v>
      </c>
      <c r="S848" s="1">
        <v>43179</v>
      </c>
      <c r="T848" s="1">
        <v>43242</v>
      </c>
      <c r="U848" t="s">
        <v>383</v>
      </c>
      <c r="V848" t="s">
        <v>39</v>
      </c>
      <c r="W848">
        <v>44</v>
      </c>
      <c r="X848">
        <v>41</v>
      </c>
      <c r="Y848">
        <v>40</v>
      </c>
      <c r="Z848">
        <v>102.5</v>
      </c>
      <c r="AD848">
        <v>0</v>
      </c>
      <c r="AE848">
        <v>102.5</v>
      </c>
      <c r="AF848">
        <v>0</v>
      </c>
      <c r="AG848">
        <v>10</v>
      </c>
      <c r="AH848">
        <v>1.7290000000000001</v>
      </c>
      <c r="AI848">
        <v>1.7290000000000001</v>
      </c>
      <c r="AJ848">
        <v>0.1</v>
      </c>
      <c r="AK848" t="s">
        <v>804</v>
      </c>
      <c r="AL848" t="s">
        <v>765</v>
      </c>
      <c r="AN848">
        <v>42.5</v>
      </c>
      <c r="AO848">
        <f>Source1718[[#This Row],[TotalFTES]]*525/Source1718[[#This Row],[TotalScheduledHours]]</f>
        <v>21.358235294117648</v>
      </c>
    </row>
    <row r="849" spans="1:41" x14ac:dyDescent="0.25">
      <c r="A849" t="s">
        <v>1770</v>
      </c>
      <c r="B849" t="s">
        <v>32</v>
      </c>
      <c r="C849" t="s">
        <v>40</v>
      </c>
      <c r="D849" t="s">
        <v>41</v>
      </c>
      <c r="E849">
        <v>47242</v>
      </c>
      <c r="F849" t="s">
        <v>68</v>
      </c>
      <c r="G849">
        <v>9928</v>
      </c>
      <c r="H849">
        <v>701</v>
      </c>
      <c r="I849" t="s">
        <v>81</v>
      </c>
      <c r="J849" t="s">
        <v>35</v>
      </c>
      <c r="K849" t="s">
        <v>44</v>
      </c>
      <c r="L849" t="s">
        <v>72</v>
      </c>
      <c r="M849">
        <v>1530</v>
      </c>
      <c r="N849">
        <v>1745</v>
      </c>
      <c r="O849" t="s">
        <v>64</v>
      </c>
      <c r="P849">
        <v>471</v>
      </c>
      <c r="Q849" t="s">
        <v>65</v>
      </c>
      <c r="R849" t="s">
        <v>38</v>
      </c>
      <c r="S849" s="1">
        <v>43178</v>
      </c>
      <c r="T849" s="1">
        <v>43243</v>
      </c>
      <c r="U849" t="s">
        <v>398</v>
      </c>
      <c r="V849" t="s">
        <v>39</v>
      </c>
      <c r="W849">
        <v>33</v>
      </c>
      <c r="X849">
        <v>29</v>
      </c>
      <c r="Y849">
        <v>40</v>
      </c>
      <c r="Z849">
        <v>72.5</v>
      </c>
      <c r="AD849">
        <v>0</v>
      </c>
      <c r="AE849">
        <v>72.5</v>
      </c>
      <c r="AF849">
        <v>0</v>
      </c>
      <c r="AG849">
        <v>10</v>
      </c>
      <c r="AH849">
        <v>1.0049999999999999</v>
      </c>
      <c r="AI849">
        <v>1.0049999999999999</v>
      </c>
      <c r="AJ849">
        <v>0.1</v>
      </c>
      <c r="AK849" t="s">
        <v>822</v>
      </c>
      <c r="AL849" t="s">
        <v>769</v>
      </c>
      <c r="AN849">
        <v>45</v>
      </c>
      <c r="AO849">
        <f>Source1718[[#This Row],[TotalFTES]]*525/Source1718[[#This Row],[TotalScheduledHours]]</f>
        <v>11.725</v>
      </c>
    </row>
    <row r="850" spans="1:41" x14ac:dyDescent="0.25">
      <c r="A850" t="s">
        <v>1770</v>
      </c>
      <c r="B850" t="s">
        <v>32</v>
      </c>
      <c r="C850" t="s">
        <v>40</v>
      </c>
      <c r="D850" t="s">
        <v>41</v>
      </c>
      <c r="E850">
        <v>47628</v>
      </c>
      <c r="F850" t="s">
        <v>68</v>
      </c>
      <c r="G850">
        <v>9932</v>
      </c>
      <c r="H850">
        <v>201</v>
      </c>
      <c r="I850" t="s">
        <v>224</v>
      </c>
      <c r="J850" t="s">
        <v>35</v>
      </c>
      <c r="K850" t="s">
        <v>44</v>
      </c>
      <c r="L850" t="s">
        <v>189</v>
      </c>
      <c r="M850">
        <v>1315</v>
      </c>
      <c r="N850">
        <v>1530</v>
      </c>
      <c r="O850" t="s">
        <v>46</v>
      </c>
      <c r="P850">
        <v>231</v>
      </c>
      <c r="Q850" t="s">
        <v>47</v>
      </c>
      <c r="R850" t="s">
        <v>38</v>
      </c>
      <c r="S850" s="1">
        <v>43179</v>
      </c>
      <c r="T850" s="1">
        <v>43242</v>
      </c>
      <c r="U850" t="s">
        <v>382</v>
      </c>
      <c r="V850" t="s">
        <v>39</v>
      </c>
      <c r="W850">
        <v>24</v>
      </c>
      <c r="X850">
        <v>18</v>
      </c>
      <c r="Y850">
        <v>40</v>
      </c>
      <c r="Z850">
        <v>45</v>
      </c>
      <c r="AD850">
        <v>0</v>
      </c>
      <c r="AE850">
        <v>45</v>
      </c>
      <c r="AF850">
        <v>0</v>
      </c>
      <c r="AG850">
        <v>0</v>
      </c>
      <c r="AH850">
        <v>1.3859999999999999</v>
      </c>
      <c r="AI850">
        <v>1.3859999999999999</v>
      </c>
      <c r="AJ850">
        <v>0.1</v>
      </c>
      <c r="AK850" t="s">
        <v>762</v>
      </c>
      <c r="AL850" t="s">
        <v>763</v>
      </c>
      <c r="AN850">
        <v>42.5</v>
      </c>
      <c r="AO850">
        <f>Source1718[[#This Row],[TotalFTES]]*525/Source1718[[#This Row],[TotalScheduledHours]]</f>
        <v>17.121176470588235</v>
      </c>
    </row>
    <row r="851" spans="1:41" x14ac:dyDescent="0.25">
      <c r="A851" t="s">
        <v>1770</v>
      </c>
      <c r="B851" t="s">
        <v>32</v>
      </c>
      <c r="C851" t="s">
        <v>40</v>
      </c>
      <c r="D851" t="s">
        <v>41</v>
      </c>
      <c r="E851">
        <v>47958</v>
      </c>
      <c r="F851" t="s">
        <v>68</v>
      </c>
      <c r="G851">
        <v>9932</v>
      </c>
      <c r="H851">
        <v>401</v>
      </c>
      <c r="I851" t="s">
        <v>224</v>
      </c>
      <c r="J851" t="s">
        <v>76</v>
      </c>
      <c r="K851" t="s">
        <v>44</v>
      </c>
      <c r="L851" t="s">
        <v>189</v>
      </c>
      <c r="M851">
        <v>1730</v>
      </c>
      <c r="N851">
        <v>1945</v>
      </c>
      <c r="O851" t="s">
        <v>55</v>
      </c>
      <c r="P851">
        <v>1102</v>
      </c>
      <c r="Q851" t="s">
        <v>56</v>
      </c>
      <c r="R851" t="s">
        <v>38</v>
      </c>
      <c r="S851" s="1">
        <v>43116</v>
      </c>
      <c r="T851" s="1">
        <v>43174</v>
      </c>
      <c r="U851" t="s">
        <v>383</v>
      </c>
      <c r="V851" t="s">
        <v>39</v>
      </c>
      <c r="W851">
        <v>41</v>
      </c>
      <c r="X851">
        <v>40</v>
      </c>
      <c r="Y851">
        <v>40</v>
      </c>
      <c r="Z851">
        <v>100</v>
      </c>
      <c r="AD851">
        <v>0</v>
      </c>
      <c r="AE851">
        <v>100</v>
      </c>
      <c r="AF851">
        <v>0</v>
      </c>
      <c r="AG851">
        <v>10</v>
      </c>
      <c r="AH851">
        <v>1.714</v>
      </c>
      <c r="AI851">
        <v>1.714</v>
      </c>
      <c r="AJ851">
        <v>0.1</v>
      </c>
      <c r="AK851" t="s">
        <v>804</v>
      </c>
      <c r="AL851" t="s">
        <v>765</v>
      </c>
      <c r="AN851">
        <v>42.5</v>
      </c>
      <c r="AO851">
        <f>Source1718[[#This Row],[TotalFTES]]*525/Source1718[[#This Row],[TotalScheduledHours]]</f>
        <v>21.172941176470587</v>
      </c>
    </row>
    <row r="852" spans="1:41" x14ac:dyDescent="0.25">
      <c r="A852" t="s">
        <v>1770</v>
      </c>
      <c r="B852" t="s">
        <v>32</v>
      </c>
      <c r="C852" t="s">
        <v>40</v>
      </c>
      <c r="D852" t="s">
        <v>41</v>
      </c>
      <c r="E852">
        <v>47629</v>
      </c>
      <c r="F852" t="s">
        <v>68</v>
      </c>
      <c r="G852">
        <v>9932</v>
      </c>
      <c r="H852">
        <v>703</v>
      </c>
      <c r="I852" t="s">
        <v>224</v>
      </c>
      <c r="J852" t="s">
        <v>35</v>
      </c>
      <c r="K852" t="s">
        <v>44</v>
      </c>
      <c r="L852" t="s">
        <v>45</v>
      </c>
      <c r="M852">
        <v>800</v>
      </c>
      <c r="N852">
        <v>1015</v>
      </c>
      <c r="O852" t="s">
        <v>64</v>
      </c>
      <c r="P852">
        <v>471</v>
      </c>
      <c r="Q852" t="s">
        <v>65</v>
      </c>
      <c r="R852" t="s">
        <v>38</v>
      </c>
      <c r="S852" s="1">
        <v>43215</v>
      </c>
      <c r="T852" s="1">
        <v>43243</v>
      </c>
      <c r="U852" t="s">
        <v>390</v>
      </c>
      <c r="V852" t="s">
        <v>39</v>
      </c>
      <c r="W852">
        <v>29</v>
      </c>
      <c r="X852">
        <v>28</v>
      </c>
      <c r="Y852">
        <v>40</v>
      </c>
      <c r="Z852">
        <v>70</v>
      </c>
      <c r="AD852">
        <v>0</v>
      </c>
      <c r="AE852">
        <v>70</v>
      </c>
      <c r="AF852">
        <v>0</v>
      </c>
      <c r="AG852">
        <v>0</v>
      </c>
      <c r="AH852">
        <v>1.581</v>
      </c>
      <c r="AI852">
        <v>1.581</v>
      </c>
      <c r="AJ852">
        <v>0.1</v>
      </c>
      <c r="AK852" t="s">
        <v>809</v>
      </c>
      <c r="AL852" t="s">
        <v>769</v>
      </c>
      <c r="AN852">
        <v>42.5</v>
      </c>
      <c r="AO852">
        <f>Source1718[[#This Row],[TotalFTES]]*525/Source1718[[#This Row],[TotalScheduledHours]]</f>
        <v>19.53</v>
      </c>
    </row>
    <row r="853" spans="1:41" x14ac:dyDescent="0.25">
      <c r="A853" t="s">
        <v>1770</v>
      </c>
      <c r="B853" t="s">
        <v>32</v>
      </c>
      <c r="C853" t="s">
        <v>40</v>
      </c>
      <c r="D853" t="s">
        <v>41</v>
      </c>
      <c r="E853">
        <v>45844</v>
      </c>
      <c r="F853" t="s">
        <v>68</v>
      </c>
      <c r="G853">
        <v>9933</v>
      </c>
      <c r="H853">
        <v>701</v>
      </c>
      <c r="I853" t="s">
        <v>823</v>
      </c>
      <c r="J853" t="s">
        <v>35</v>
      </c>
      <c r="K853" t="s">
        <v>44</v>
      </c>
      <c r="L853" t="s">
        <v>45</v>
      </c>
      <c r="M853">
        <v>1000</v>
      </c>
      <c r="N853">
        <v>1215</v>
      </c>
      <c r="O853" t="s">
        <v>64</v>
      </c>
      <c r="P853">
        <v>474</v>
      </c>
      <c r="Q853" t="s">
        <v>65</v>
      </c>
      <c r="R853" t="s">
        <v>38</v>
      </c>
      <c r="S853" s="1">
        <v>43178</v>
      </c>
      <c r="T853" s="1">
        <v>43214</v>
      </c>
      <c r="U853" t="s">
        <v>398</v>
      </c>
      <c r="V853" t="s">
        <v>39</v>
      </c>
      <c r="W853">
        <v>30</v>
      </c>
      <c r="X853">
        <v>30</v>
      </c>
      <c r="Y853">
        <v>40</v>
      </c>
      <c r="Z853">
        <v>75</v>
      </c>
      <c r="AD853">
        <v>0</v>
      </c>
      <c r="AE853">
        <v>75</v>
      </c>
      <c r="AF853">
        <v>0</v>
      </c>
      <c r="AG853">
        <v>0</v>
      </c>
      <c r="AH853">
        <v>1.3380000000000001</v>
      </c>
      <c r="AI853">
        <v>1.3380000000000001</v>
      </c>
      <c r="AJ853">
        <v>0.1</v>
      </c>
      <c r="AK853" t="s">
        <v>820</v>
      </c>
      <c r="AL853" t="s">
        <v>821</v>
      </c>
      <c r="AN853">
        <v>45</v>
      </c>
      <c r="AO853">
        <f>Source1718[[#This Row],[TotalFTES]]*525/Source1718[[#This Row],[TotalScheduledHours]]</f>
        <v>15.610000000000001</v>
      </c>
    </row>
    <row r="854" spans="1:41" x14ac:dyDescent="0.25">
      <c r="A854" t="s">
        <v>1770</v>
      </c>
      <c r="B854" t="s">
        <v>32</v>
      </c>
      <c r="C854" t="s">
        <v>40</v>
      </c>
      <c r="D854" t="s">
        <v>41</v>
      </c>
      <c r="E854">
        <v>44855</v>
      </c>
      <c r="F854" t="s">
        <v>68</v>
      </c>
      <c r="G854">
        <v>9934</v>
      </c>
      <c r="H854">
        <v>701</v>
      </c>
      <c r="I854" t="s">
        <v>824</v>
      </c>
      <c r="J854" t="s">
        <v>35</v>
      </c>
      <c r="K854" t="s">
        <v>44</v>
      </c>
      <c r="L854" t="s">
        <v>45</v>
      </c>
      <c r="M854">
        <v>1000</v>
      </c>
      <c r="N854">
        <v>1215</v>
      </c>
      <c r="O854" t="s">
        <v>64</v>
      </c>
      <c r="P854">
        <v>474</v>
      </c>
      <c r="Q854" t="s">
        <v>65</v>
      </c>
      <c r="R854" t="s">
        <v>38</v>
      </c>
      <c r="S854" s="1">
        <v>43215</v>
      </c>
      <c r="T854" s="1">
        <v>43243</v>
      </c>
      <c r="U854" t="s">
        <v>398</v>
      </c>
      <c r="V854" t="s">
        <v>39</v>
      </c>
      <c r="W854">
        <v>22</v>
      </c>
      <c r="X854">
        <v>22</v>
      </c>
      <c r="Y854">
        <v>40</v>
      </c>
      <c r="Z854">
        <v>55</v>
      </c>
      <c r="AD854">
        <v>0</v>
      </c>
      <c r="AE854">
        <v>55</v>
      </c>
      <c r="AF854">
        <v>0</v>
      </c>
      <c r="AG854">
        <v>0</v>
      </c>
      <c r="AH854">
        <v>0.58599999999999997</v>
      </c>
      <c r="AI854">
        <v>0.58599999999999997</v>
      </c>
      <c r="AJ854">
        <v>0.1</v>
      </c>
      <c r="AK854" t="s">
        <v>820</v>
      </c>
      <c r="AL854" t="s">
        <v>821</v>
      </c>
      <c r="AN854">
        <v>42.5</v>
      </c>
      <c r="AO854">
        <f>Source1718[[#This Row],[TotalFTES]]*525/Source1718[[#This Row],[TotalScheduledHours]]</f>
        <v>7.2388235294117642</v>
      </c>
    </row>
    <row r="855" spans="1:41" x14ac:dyDescent="0.25">
      <c r="A855" t="s">
        <v>1770</v>
      </c>
      <c r="B855" t="s">
        <v>32</v>
      </c>
      <c r="C855" t="s">
        <v>40</v>
      </c>
      <c r="D855" t="s">
        <v>41</v>
      </c>
      <c r="E855">
        <v>47960</v>
      </c>
      <c r="F855" t="s">
        <v>68</v>
      </c>
      <c r="G855">
        <v>9935</v>
      </c>
      <c r="H855">
        <v>501</v>
      </c>
      <c r="I855" t="s">
        <v>225</v>
      </c>
      <c r="J855" t="s">
        <v>76</v>
      </c>
      <c r="K855" t="s">
        <v>44</v>
      </c>
      <c r="L855" t="s">
        <v>189</v>
      </c>
      <c r="M855">
        <v>1800</v>
      </c>
      <c r="N855">
        <v>2015</v>
      </c>
      <c r="O855" t="s">
        <v>49</v>
      </c>
      <c r="P855" t="s">
        <v>50</v>
      </c>
      <c r="Q855" t="s">
        <v>51</v>
      </c>
      <c r="R855" t="s">
        <v>38</v>
      </c>
      <c r="S855" s="1">
        <v>43116</v>
      </c>
      <c r="T855" s="1">
        <v>43174</v>
      </c>
      <c r="U855" t="s">
        <v>401</v>
      </c>
      <c r="V855" t="s">
        <v>39</v>
      </c>
      <c r="W855">
        <v>23</v>
      </c>
      <c r="X855">
        <v>23</v>
      </c>
      <c r="Y855">
        <v>40</v>
      </c>
      <c r="Z855">
        <v>57.5</v>
      </c>
      <c r="AD855">
        <v>0</v>
      </c>
      <c r="AE855">
        <v>57.5</v>
      </c>
      <c r="AF855">
        <v>0</v>
      </c>
      <c r="AG855">
        <v>0</v>
      </c>
      <c r="AH855">
        <v>0.41</v>
      </c>
      <c r="AI855">
        <v>0.41</v>
      </c>
      <c r="AJ855">
        <v>0.1</v>
      </c>
      <c r="AK855" t="s">
        <v>818</v>
      </c>
      <c r="AL855" t="s">
        <v>792</v>
      </c>
      <c r="AN855">
        <v>42.5</v>
      </c>
      <c r="AO855">
        <f>Source1718[[#This Row],[TotalFTES]]*525/Source1718[[#This Row],[TotalScheduledHours]]</f>
        <v>5.0647058823529409</v>
      </c>
    </row>
    <row r="856" spans="1:41" x14ac:dyDescent="0.25">
      <c r="A856" t="s">
        <v>1770</v>
      </c>
      <c r="B856" t="s">
        <v>32</v>
      </c>
      <c r="C856" t="s">
        <v>40</v>
      </c>
      <c r="D856" t="s">
        <v>41</v>
      </c>
      <c r="E856">
        <v>45219</v>
      </c>
      <c r="F856" t="s">
        <v>68</v>
      </c>
      <c r="G856">
        <v>9935</v>
      </c>
      <c r="H856">
        <v>701</v>
      </c>
      <c r="I856" t="s">
        <v>225</v>
      </c>
      <c r="J856" t="s">
        <v>35</v>
      </c>
      <c r="K856" t="s">
        <v>44</v>
      </c>
      <c r="L856" t="s">
        <v>45</v>
      </c>
      <c r="M856">
        <v>1000</v>
      </c>
      <c r="N856">
        <v>1215</v>
      </c>
      <c r="O856" t="s">
        <v>64</v>
      </c>
      <c r="P856">
        <v>474</v>
      </c>
      <c r="Q856" t="s">
        <v>65</v>
      </c>
      <c r="R856" t="s">
        <v>38</v>
      </c>
      <c r="S856" s="1">
        <v>43116</v>
      </c>
      <c r="T856" s="1">
        <v>43144</v>
      </c>
      <c r="U856" t="s">
        <v>398</v>
      </c>
      <c r="V856" t="s">
        <v>39</v>
      </c>
      <c r="W856">
        <v>20</v>
      </c>
      <c r="X856">
        <v>19</v>
      </c>
      <c r="Y856">
        <v>40</v>
      </c>
      <c r="Z856">
        <v>47.5</v>
      </c>
      <c r="AD856">
        <v>0</v>
      </c>
      <c r="AE856">
        <v>47.5</v>
      </c>
      <c r="AF856">
        <v>0</v>
      </c>
      <c r="AG856">
        <v>0</v>
      </c>
      <c r="AH856">
        <v>0.98599999999999999</v>
      </c>
      <c r="AI856">
        <v>0.98599999999999999</v>
      </c>
      <c r="AJ856">
        <v>0.1</v>
      </c>
      <c r="AK856" t="s">
        <v>820</v>
      </c>
      <c r="AL856" t="s">
        <v>821</v>
      </c>
      <c r="AN856">
        <v>42.5</v>
      </c>
      <c r="AO856">
        <f>Source1718[[#This Row],[TotalFTES]]*525/Source1718[[#This Row],[TotalScheduledHours]]</f>
        <v>12.18</v>
      </c>
    </row>
    <row r="857" spans="1:41" x14ac:dyDescent="0.25">
      <c r="A857" t="s">
        <v>1770</v>
      </c>
      <c r="B857" t="s">
        <v>32</v>
      </c>
      <c r="C857" t="s">
        <v>40</v>
      </c>
      <c r="D857" t="s">
        <v>41</v>
      </c>
      <c r="E857">
        <v>47630</v>
      </c>
      <c r="F857" t="s">
        <v>68</v>
      </c>
      <c r="G857">
        <v>9936</v>
      </c>
      <c r="H857">
        <v>201</v>
      </c>
      <c r="I857" t="s">
        <v>405</v>
      </c>
      <c r="J857" t="s">
        <v>35</v>
      </c>
      <c r="K857" t="s">
        <v>44</v>
      </c>
      <c r="L857" t="s">
        <v>72</v>
      </c>
      <c r="M857">
        <v>815</v>
      </c>
      <c r="N857">
        <v>1030</v>
      </c>
      <c r="O857" t="s">
        <v>46</v>
      </c>
      <c r="P857">
        <v>231</v>
      </c>
      <c r="Q857" t="s">
        <v>47</v>
      </c>
      <c r="R857" t="s">
        <v>38</v>
      </c>
      <c r="S857" s="1">
        <v>43178</v>
      </c>
      <c r="T857" s="1">
        <v>43243</v>
      </c>
      <c r="U857" t="s">
        <v>382</v>
      </c>
      <c r="V857" t="s">
        <v>39</v>
      </c>
      <c r="W857">
        <v>15</v>
      </c>
      <c r="X857">
        <v>8</v>
      </c>
      <c r="Y857">
        <v>40</v>
      </c>
      <c r="Z857">
        <v>20</v>
      </c>
      <c r="AA857" t="s">
        <v>84</v>
      </c>
      <c r="AB857">
        <v>21</v>
      </c>
      <c r="AC857">
        <v>40</v>
      </c>
      <c r="AD857">
        <v>52.5</v>
      </c>
      <c r="AE857">
        <v>52.5</v>
      </c>
      <c r="AF857">
        <v>0</v>
      </c>
      <c r="AG857">
        <v>0</v>
      </c>
      <c r="AH857">
        <v>0.71399999999999997</v>
      </c>
      <c r="AI857">
        <v>0.71399999999999997</v>
      </c>
      <c r="AJ857">
        <v>0</v>
      </c>
      <c r="AK857" t="s">
        <v>776</v>
      </c>
      <c r="AL857" t="s">
        <v>763</v>
      </c>
      <c r="AN857">
        <v>45</v>
      </c>
      <c r="AO857">
        <f>Source1718[[#This Row],[TotalFTES]]*525/Source1718[[#This Row],[TotalScheduledHours]]</f>
        <v>8.33</v>
      </c>
    </row>
    <row r="858" spans="1:41" x14ac:dyDescent="0.25">
      <c r="A858" t="s">
        <v>1770</v>
      </c>
      <c r="B858" t="s">
        <v>32</v>
      </c>
      <c r="C858" t="s">
        <v>40</v>
      </c>
      <c r="D858" t="s">
        <v>41</v>
      </c>
      <c r="E858">
        <v>47631</v>
      </c>
      <c r="F858" t="s">
        <v>68</v>
      </c>
      <c r="G858">
        <v>9936</v>
      </c>
      <c r="H858">
        <v>501</v>
      </c>
      <c r="I858" t="s">
        <v>405</v>
      </c>
      <c r="J858" t="s">
        <v>35</v>
      </c>
      <c r="K858" t="s">
        <v>44</v>
      </c>
      <c r="L858" t="s">
        <v>189</v>
      </c>
      <c r="M858">
        <v>1030</v>
      </c>
      <c r="N858">
        <v>1245</v>
      </c>
      <c r="O858" t="s">
        <v>49</v>
      </c>
      <c r="P858" t="s">
        <v>50</v>
      </c>
      <c r="Q858" t="s">
        <v>51</v>
      </c>
      <c r="R858" t="s">
        <v>38</v>
      </c>
      <c r="S858" s="1">
        <v>43116</v>
      </c>
      <c r="T858" s="1">
        <v>43174</v>
      </c>
      <c r="U858" t="s">
        <v>406</v>
      </c>
      <c r="V858" t="s">
        <v>39</v>
      </c>
      <c r="W858">
        <v>20</v>
      </c>
      <c r="X858">
        <v>19</v>
      </c>
      <c r="Y858">
        <v>40</v>
      </c>
      <c r="Z858">
        <v>47.5</v>
      </c>
      <c r="AD858">
        <v>0</v>
      </c>
      <c r="AE858">
        <v>47.5</v>
      </c>
      <c r="AF858">
        <v>0</v>
      </c>
      <c r="AG858">
        <v>0</v>
      </c>
      <c r="AH858">
        <v>0.86699999999999999</v>
      </c>
      <c r="AI858">
        <v>0.86699999999999999</v>
      </c>
      <c r="AJ858">
        <v>0.1</v>
      </c>
      <c r="AK858" t="s">
        <v>766</v>
      </c>
      <c r="AL858" t="s">
        <v>792</v>
      </c>
      <c r="AN858">
        <v>42.5</v>
      </c>
      <c r="AO858">
        <f>Source1718[[#This Row],[TotalFTES]]*525/Source1718[[#This Row],[TotalScheduledHours]]</f>
        <v>10.71</v>
      </c>
    </row>
    <row r="859" spans="1:41" x14ac:dyDescent="0.25">
      <c r="A859" t="s">
        <v>1770</v>
      </c>
      <c r="B859" t="s">
        <v>32</v>
      </c>
      <c r="C859" t="s">
        <v>40</v>
      </c>
      <c r="D859" t="s">
        <v>41</v>
      </c>
      <c r="E859">
        <v>47632</v>
      </c>
      <c r="F859" t="s">
        <v>68</v>
      </c>
      <c r="G859">
        <v>9936</v>
      </c>
      <c r="H859">
        <v>701</v>
      </c>
      <c r="I859" t="s">
        <v>405</v>
      </c>
      <c r="J859" t="s">
        <v>35</v>
      </c>
      <c r="K859" t="s">
        <v>44</v>
      </c>
      <c r="L859" t="s">
        <v>72</v>
      </c>
      <c r="M859">
        <v>1530</v>
      </c>
      <c r="N859">
        <v>1745</v>
      </c>
      <c r="O859" t="s">
        <v>64</v>
      </c>
      <c r="P859">
        <v>471</v>
      </c>
      <c r="Q859" t="s">
        <v>65</v>
      </c>
      <c r="R859" t="s">
        <v>38</v>
      </c>
      <c r="S859" s="1">
        <v>43116</v>
      </c>
      <c r="T859" s="1">
        <v>43173</v>
      </c>
      <c r="U859" t="s">
        <v>398</v>
      </c>
      <c r="V859" t="s">
        <v>39</v>
      </c>
      <c r="W859">
        <v>26</v>
      </c>
      <c r="X859">
        <v>23</v>
      </c>
      <c r="Y859">
        <v>40</v>
      </c>
      <c r="Z859">
        <v>57.5</v>
      </c>
      <c r="AD859">
        <v>0</v>
      </c>
      <c r="AE859">
        <v>57.5</v>
      </c>
      <c r="AF859">
        <v>0</v>
      </c>
      <c r="AG859">
        <v>0</v>
      </c>
      <c r="AH859">
        <v>1.286</v>
      </c>
      <c r="AI859">
        <v>1.286</v>
      </c>
      <c r="AJ859">
        <v>0.1</v>
      </c>
      <c r="AK859" t="s">
        <v>822</v>
      </c>
      <c r="AL859" t="s">
        <v>769</v>
      </c>
      <c r="AN859">
        <v>40</v>
      </c>
      <c r="AO859">
        <f>Source1718[[#This Row],[TotalFTES]]*525/Source1718[[#This Row],[TotalScheduledHours]]</f>
        <v>16.87875</v>
      </c>
    </row>
    <row r="860" spans="1:41" x14ac:dyDescent="0.25">
      <c r="A860" t="s">
        <v>1770</v>
      </c>
      <c r="B860" t="s">
        <v>32</v>
      </c>
      <c r="C860" t="s">
        <v>40</v>
      </c>
      <c r="D860" t="s">
        <v>41</v>
      </c>
      <c r="E860">
        <v>47858</v>
      </c>
      <c r="F860" t="s">
        <v>68</v>
      </c>
      <c r="G860">
        <v>9938</v>
      </c>
      <c r="H860">
        <v>201</v>
      </c>
      <c r="I860" t="s">
        <v>190</v>
      </c>
      <c r="J860" t="s">
        <v>35</v>
      </c>
      <c r="K860" t="s">
        <v>44</v>
      </c>
      <c r="L860" t="s">
        <v>45</v>
      </c>
      <c r="M860">
        <v>1045</v>
      </c>
      <c r="N860">
        <v>1300</v>
      </c>
      <c r="O860" t="s">
        <v>46</v>
      </c>
      <c r="P860">
        <v>228</v>
      </c>
      <c r="Q860" t="s">
        <v>47</v>
      </c>
      <c r="R860" t="s">
        <v>38</v>
      </c>
      <c r="S860" s="1">
        <v>43178</v>
      </c>
      <c r="T860" s="1">
        <v>43214</v>
      </c>
      <c r="U860" t="s">
        <v>397</v>
      </c>
      <c r="V860" t="s">
        <v>39</v>
      </c>
      <c r="W860">
        <v>32</v>
      </c>
      <c r="X860">
        <v>31</v>
      </c>
      <c r="Y860">
        <v>40</v>
      </c>
      <c r="Z860">
        <v>77.5</v>
      </c>
      <c r="AD860">
        <v>0</v>
      </c>
      <c r="AE860">
        <v>77.5</v>
      </c>
      <c r="AF860">
        <v>0</v>
      </c>
      <c r="AG860">
        <v>10</v>
      </c>
      <c r="AH860">
        <v>1.2290000000000001</v>
      </c>
      <c r="AI860">
        <v>1.2290000000000001</v>
      </c>
      <c r="AJ860">
        <v>0.1</v>
      </c>
      <c r="AK860" t="s">
        <v>770</v>
      </c>
      <c r="AL860" t="s">
        <v>810</v>
      </c>
      <c r="AN860">
        <v>45</v>
      </c>
      <c r="AO860">
        <f>Source1718[[#This Row],[TotalFTES]]*525/Source1718[[#This Row],[TotalScheduledHours]]</f>
        <v>14.338333333333335</v>
      </c>
    </row>
    <row r="861" spans="1:41" x14ac:dyDescent="0.25">
      <c r="A861" t="s">
        <v>1770</v>
      </c>
      <c r="B861" t="s">
        <v>32</v>
      </c>
      <c r="C861" t="s">
        <v>40</v>
      </c>
      <c r="D861" t="s">
        <v>41</v>
      </c>
      <c r="E861">
        <v>47634</v>
      </c>
      <c r="F861" t="s">
        <v>68</v>
      </c>
      <c r="G861">
        <v>9938</v>
      </c>
      <c r="H861">
        <v>401</v>
      </c>
      <c r="I861" t="s">
        <v>190</v>
      </c>
      <c r="J861" t="s">
        <v>35</v>
      </c>
      <c r="K861" t="s">
        <v>44</v>
      </c>
      <c r="L861" t="s">
        <v>54</v>
      </c>
      <c r="M861">
        <v>830</v>
      </c>
      <c r="N861">
        <v>1045</v>
      </c>
      <c r="O861" t="s">
        <v>55</v>
      </c>
      <c r="P861">
        <v>1103</v>
      </c>
      <c r="Q861" t="s">
        <v>56</v>
      </c>
      <c r="R861">
        <v>1</v>
      </c>
      <c r="S861" s="1">
        <v>43116</v>
      </c>
      <c r="T861" s="1">
        <v>43243</v>
      </c>
      <c r="U861" t="s">
        <v>386</v>
      </c>
      <c r="V861" t="s">
        <v>39</v>
      </c>
      <c r="W861">
        <v>27</v>
      </c>
      <c r="X861">
        <v>18</v>
      </c>
      <c r="Y861">
        <v>40</v>
      </c>
      <c r="Z861">
        <v>45</v>
      </c>
      <c r="AD861">
        <v>0</v>
      </c>
      <c r="AE861">
        <v>45</v>
      </c>
      <c r="AF861">
        <v>0</v>
      </c>
      <c r="AG861">
        <v>0</v>
      </c>
      <c r="AH861">
        <v>1.171</v>
      </c>
      <c r="AI861">
        <v>1.171</v>
      </c>
      <c r="AJ861">
        <v>0.1</v>
      </c>
      <c r="AK861" t="s">
        <v>764</v>
      </c>
      <c r="AL861" t="s">
        <v>791</v>
      </c>
      <c r="AN861">
        <v>40</v>
      </c>
      <c r="AO861">
        <f>Source1718[[#This Row],[TotalFTES]]*525/Source1718[[#This Row],[TotalScheduledHours]]</f>
        <v>15.369375</v>
      </c>
    </row>
    <row r="862" spans="1:41" x14ac:dyDescent="0.25">
      <c r="A862" t="s">
        <v>1770</v>
      </c>
      <c r="B862" t="s">
        <v>32</v>
      </c>
      <c r="C862" t="s">
        <v>40</v>
      </c>
      <c r="D862" t="s">
        <v>41</v>
      </c>
      <c r="E862">
        <v>47860</v>
      </c>
      <c r="F862" t="s">
        <v>68</v>
      </c>
      <c r="G862">
        <v>9941</v>
      </c>
      <c r="H862">
        <v>501</v>
      </c>
      <c r="I862" t="s">
        <v>825</v>
      </c>
      <c r="J862" t="s">
        <v>35</v>
      </c>
      <c r="K862" t="s">
        <v>44</v>
      </c>
      <c r="L862" t="s">
        <v>54</v>
      </c>
      <c r="M862">
        <v>830</v>
      </c>
      <c r="N862">
        <v>1045</v>
      </c>
      <c r="O862" t="s">
        <v>49</v>
      </c>
      <c r="P862" t="s">
        <v>59</v>
      </c>
      <c r="Q862" t="s">
        <v>51</v>
      </c>
      <c r="R862">
        <v>1</v>
      </c>
      <c r="S862" s="1">
        <v>43116</v>
      </c>
      <c r="T862" s="1">
        <v>43243</v>
      </c>
      <c r="U862" t="s">
        <v>406</v>
      </c>
      <c r="V862" t="s">
        <v>39</v>
      </c>
      <c r="W862">
        <v>23</v>
      </c>
      <c r="X862">
        <v>22</v>
      </c>
      <c r="Y862">
        <v>40</v>
      </c>
      <c r="Z862">
        <v>55</v>
      </c>
      <c r="AD862">
        <v>0</v>
      </c>
      <c r="AE862">
        <v>55</v>
      </c>
      <c r="AF862">
        <v>0</v>
      </c>
      <c r="AG862">
        <v>10</v>
      </c>
      <c r="AH862">
        <v>0.53300000000000003</v>
      </c>
      <c r="AI862">
        <v>0.53300000000000003</v>
      </c>
      <c r="AJ862">
        <v>0.1</v>
      </c>
      <c r="AK862" t="s">
        <v>764</v>
      </c>
      <c r="AL862" t="s">
        <v>773</v>
      </c>
      <c r="AN862">
        <v>40</v>
      </c>
      <c r="AO862">
        <f>Source1718[[#This Row],[TotalFTES]]*525/Source1718[[#This Row],[TotalScheduledHours]]</f>
        <v>6.9956249999999995</v>
      </c>
    </row>
    <row r="863" spans="1:41" x14ac:dyDescent="0.25">
      <c r="A863" t="s">
        <v>1770</v>
      </c>
      <c r="B863" t="s">
        <v>32</v>
      </c>
      <c r="C863" t="s">
        <v>40</v>
      </c>
      <c r="D863" t="s">
        <v>41</v>
      </c>
      <c r="E863">
        <v>47961</v>
      </c>
      <c r="F863" t="s">
        <v>68</v>
      </c>
      <c r="G863">
        <v>9941</v>
      </c>
      <c r="H863">
        <v>701</v>
      </c>
      <c r="I863" t="s">
        <v>825</v>
      </c>
      <c r="J863" t="s">
        <v>35</v>
      </c>
      <c r="K863" t="s">
        <v>44</v>
      </c>
      <c r="L863" t="s">
        <v>72</v>
      </c>
      <c r="M863">
        <v>1315</v>
      </c>
      <c r="N863">
        <v>1530</v>
      </c>
      <c r="O863" t="s">
        <v>64</v>
      </c>
      <c r="P863">
        <v>470</v>
      </c>
      <c r="Q863" t="s">
        <v>65</v>
      </c>
      <c r="R863" t="s">
        <v>38</v>
      </c>
      <c r="S863" s="1">
        <v>43178</v>
      </c>
      <c r="T863" s="1">
        <v>43243</v>
      </c>
      <c r="U863" t="s">
        <v>702</v>
      </c>
      <c r="V863" t="s">
        <v>39</v>
      </c>
      <c r="W863">
        <v>16</v>
      </c>
      <c r="X863">
        <v>14</v>
      </c>
      <c r="Y863">
        <v>40</v>
      </c>
      <c r="Z863">
        <v>35</v>
      </c>
      <c r="AA863" t="s">
        <v>70</v>
      </c>
      <c r="AB863">
        <v>14</v>
      </c>
      <c r="AC863">
        <v>80</v>
      </c>
      <c r="AD863">
        <v>17.5</v>
      </c>
      <c r="AE863">
        <v>17.5</v>
      </c>
      <c r="AF863">
        <v>0</v>
      </c>
      <c r="AG863">
        <v>10</v>
      </c>
      <c r="AH863">
        <v>0.67600000000000005</v>
      </c>
      <c r="AI863">
        <v>0.67600000000000005</v>
      </c>
      <c r="AJ863">
        <v>0.1</v>
      </c>
      <c r="AK863" t="s">
        <v>762</v>
      </c>
      <c r="AL863" t="s">
        <v>795</v>
      </c>
      <c r="AN863">
        <v>45</v>
      </c>
      <c r="AO863">
        <f>Source1718[[#This Row],[TotalFTES]]*525/Source1718[[#This Row],[TotalScheduledHours]]</f>
        <v>7.8866666666666676</v>
      </c>
    </row>
    <row r="864" spans="1:41" x14ac:dyDescent="0.25">
      <c r="A864" t="s">
        <v>1770</v>
      </c>
      <c r="B864" t="s">
        <v>32</v>
      </c>
      <c r="C864" t="s">
        <v>40</v>
      </c>
      <c r="D864" t="s">
        <v>41</v>
      </c>
      <c r="E864">
        <v>47245</v>
      </c>
      <c r="F864" t="s">
        <v>68</v>
      </c>
      <c r="G864">
        <v>9942</v>
      </c>
      <c r="H864">
        <v>201</v>
      </c>
      <c r="I864" t="s">
        <v>83</v>
      </c>
      <c r="J864" t="s">
        <v>35</v>
      </c>
      <c r="K864" t="s">
        <v>44</v>
      </c>
      <c r="L864" t="s">
        <v>72</v>
      </c>
      <c r="M864">
        <v>815</v>
      </c>
      <c r="N864">
        <v>1030</v>
      </c>
      <c r="O864" t="s">
        <v>46</v>
      </c>
      <c r="P864">
        <v>231</v>
      </c>
      <c r="Q864" t="s">
        <v>47</v>
      </c>
      <c r="R864" t="s">
        <v>38</v>
      </c>
      <c r="S864" s="1">
        <v>43117</v>
      </c>
      <c r="T864" s="1">
        <v>43173</v>
      </c>
      <c r="U864" t="s">
        <v>382</v>
      </c>
      <c r="V864" t="s">
        <v>39</v>
      </c>
      <c r="W864">
        <v>15</v>
      </c>
      <c r="X864">
        <v>15</v>
      </c>
      <c r="Y864">
        <v>40</v>
      </c>
      <c r="Z864">
        <v>37.5</v>
      </c>
      <c r="AA864" t="s">
        <v>63</v>
      </c>
      <c r="AB864">
        <v>33</v>
      </c>
      <c r="AC864">
        <v>40</v>
      </c>
      <c r="AD864">
        <v>82.5</v>
      </c>
      <c r="AE864">
        <v>82.5</v>
      </c>
      <c r="AF864">
        <v>0</v>
      </c>
      <c r="AG864">
        <v>10</v>
      </c>
      <c r="AH864">
        <v>0.41</v>
      </c>
      <c r="AI864">
        <v>0.41</v>
      </c>
      <c r="AJ864">
        <v>0.1</v>
      </c>
      <c r="AK864" t="s">
        <v>776</v>
      </c>
      <c r="AL864" t="s">
        <v>763</v>
      </c>
      <c r="AN864">
        <v>40</v>
      </c>
      <c r="AO864">
        <f>Source1718[[#This Row],[TotalFTES]]*525/Source1718[[#This Row],[TotalScheduledHours]]</f>
        <v>5.3812499999999996</v>
      </c>
    </row>
    <row r="865" spans="1:41" x14ac:dyDescent="0.25">
      <c r="A865" t="s">
        <v>1770</v>
      </c>
      <c r="B865" t="s">
        <v>32</v>
      </c>
      <c r="C865" t="s">
        <v>40</v>
      </c>
      <c r="D865" t="s">
        <v>41</v>
      </c>
      <c r="E865">
        <v>47638</v>
      </c>
      <c r="F865" t="s">
        <v>68</v>
      </c>
      <c r="G865">
        <v>9942</v>
      </c>
      <c r="H865">
        <v>202</v>
      </c>
      <c r="I865" t="s">
        <v>83</v>
      </c>
      <c r="J865" t="s">
        <v>35</v>
      </c>
      <c r="K865" t="s">
        <v>44</v>
      </c>
      <c r="L865" t="s">
        <v>72</v>
      </c>
      <c r="M865">
        <v>815</v>
      </c>
      <c r="N865">
        <v>1030</v>
      </c>
      <c r="O865" t="s">
        <v>46</v>
      </c>
      <c r="P865">
        <v>231</v>
      </c>
      <c r="Q865" t="s">
        <v>47</v>
      </c>
      <c r="R865" t="s">
        <v>38</v>
      </c>
      <c r="S865" s="1">
        <v>43178</v>
      </c>
      <c r="T865" s="1">
        <v>43243</v>
      </c>
      <c r="U865" t="s">
        <v>382</v>
      </c>
      <c r="V865" t="s">
        <v>39</v>
      </c>
      <c r="W865">
        <v>7</v>
      </c>
      <c r="X865">
        <v>7</v>
      </c>
      <c r="Y865">
        <v>40</v>
      </c>
      <c r="Z865">
        <v>17.5</v>
      </c>
      <c r="AA865" t="s">
        <v>84</v>
      </c>
      <c r="AB865">
        <v>21</v>
      </c>
      <c r="AC865">
        <v>40</v>
      </c>
      <c r="AD865">
        <v>52.5</v>
      </c>
      <c r="AE865">
        <v>52.5</v>
      </c>
      <c r="AF865">
        <v>0</v>
      </c>
      <c r="AG865">
        <v>10</v>
      </c>
      <c r="AH865">
        <v>0.27600000000000002</v>
      </c>
      <c r="AI865">
        <v>0.27600000000000002</v>
      </c>
      <c r="AJ865">
        <v>0.1</v>
      </c>
      <c r="AK865" t="s">
        <v>776</v>
      </c>
      <c r="AL865" t="s">
        <v>763</v>
      </c>
      <c r="AN865">
        <v>45</v>
      </c>
      <c r="AO865">
        <f>Source1718[[#This Row],[TotalFTES]]*525/Source1718[[#This Row],[TotalScheduledHours]]</f>
        <v>3.22</v>
      </c>
    </row>
    <row r="866" spans="1:41" x14ac:dyDescent="0.25">
      <c r="A866" t="s">
        <v>1770</v>
      </c>
      <c r="B866" t="s">
        <v>32</v>
      </c>
      <c r="C866" t="s">
        <v>40</v>
      </c>
      <c r="D866" t="s">
        <v>41</v>
      </c>
      <c r="E866">
        <v>47639</v>
      </c>
      <c r="F866" t="s">
        <v>68</v>
      </c>
      <c r="G866">
        <v>9942</v>
      </c>
      <c r="H866">
        <v>401</v>
      </c>
      <c r="I866" t="s">
        <v>83</v>
      </c>
      <c r="J866" t="s">
        <v>35</v>
      </c>
      <c r="K866" t="s">
        <v>44</v>
      </c>
      <c r="L866" t="s">
        <v>45</v>
      </c>
      <c r="M866">
        <v>830</v>
      </c>
      <c r="N866">
        <v>1045</v>
      </c>
      <c r="O866" t="s">
        <v>55</v>
      </c>
      <c r="P866">
        <v>1103</v>
      </c>
      <c r="Q866" t="s">
        <v>56</v>
      </c>
      <c r="R866" t="s">
        <v>38</v>
      </c>
      <c r="S866" s="1">
        <v>43116</v>
      </c>
      <c r="T866" s="1">
        <v>43144</v>
      </c>
      <c r="U866" t="s">
        <v>386</v>
      </c>
      <c r="V866" t="s">
        <v>39</v>
      </c>
      <c r="W866">
        <v>6</v>
      </c>
      <c r="X866">
        <v>5</v>
      </c>
      <c r="Y866">
        <v>40</v>
      </c>
      <c r="Z866">
        <v>12.5</v>
      </c>
      <c r="AA866" t="s">
        <v>61</v>
      </c>
      <c r="AB866">
        <v>32</v>
      </c>
      <c r="AC866">
        <v>80</v>
      </c>
      <c r="AD866">
        <v>40</v>
      </c>
      <c r="AE866">
        <v>40</v>
      </c>
      <c r="AF866">
        <v>0</v>
      </c>
      <c r="AG866">
        <v>10</v>
      </c>
      <c r="AH866">
        <v>8.5999999999999993E-2</v>
      </c>
      <c r="AI866">
        <v>8.5999999999999993E-2</v>
      </c>
      <c r="AJ866">
        <v>0</v>
      </c>
      <c r="AK866" t="s">
        <v>764</v>
      </c>
      <c r="AL866" t="s">
        <v>791</v>
      </c>
      <c r="AN866">
        <v>42.5</v>
      </c>
      <c r="AO866">
        <f>Source1718[[#This Row],[TotalFTES]]*525/Source1718[[#This Row],[TotalScheduledHours]]</f>
        <v>1.0623529411764705</v>
      </c>
    </row>
    <row r="867" spans="1:41" x14ac:dyDescent="0.25">
      <c r="A867" t="s">
        <v>1770</v>
      </c>
      <c r="B867" t="s">
        <v>32</v>
      </c>
      <c r="C867" t="s">
        <v>40</v>
      </c>
      <c r="D867" t="s">
        <v>41</v>
      </c>
      <c r="E867">
        <v>47082</v>
      </c>
      <c r="F867" t="s">
        <v>68</v>
      </c>
      <c r="G867">
        <v>9942</v>
      </c>
      <c r="H867">
        <v>501</v>
      </c>
      <c r="I867" t="s">
        <v>83</v>
      </c>
      <c r="J867" t="s">
        <v>76</v>
      </c>
      <c r="K867" t="s">
        <v>44</v>
      </c>
      <c r="L867" t="s">
        <v>189</v>
      </c>
      <c r="M867">
        <v>1730</v>
      </c>
      <c r="N867">
        <v>1945</v>
      </c>
      <c r="O867" t="s">
        <v>49</v>
      </c>
      <c r="P867">
        <v>516</v>
      </c>
      <c r="Q867" t="s">
        <v>51</v>
      </c>
      <c r="R867" t="s">
        <v>38</v>
      </c>
      <c r="S867" s="1">
        <v>43116</v>
      </c>
      <c r="T867" s="1">
        <v>43174</v>
      </c>
      <c r="U867" t="s">
        <v>392</v>
      </c>
      <c r="V867" t="s">
        <v>39</v>
      </c>
      <c r="W867">
        <v>5</v>
      </c>
      <c r="X867">
        <v>5</v>
      </c>
      <c r="Y867">
        <v>40</v>
      </c>
      <c r="Z867">
        <v>12.5</v>
      </c>
      <c r="AA867" t="s">
        <v>101</v>
      </c>
      <c r="AB867">
        <v>53</v>
      </c>
      <c r="AC867">
        <v>45</v>
      </c>
      <c r="AD867">
        <v>117.7778</v>
      </c>
      <c r="AE867">
        <v>117.7778</v>
      </c>
      <c r="AF867">
        <v>0</v>
      </c>
      <c r="AG867">
        <v>10</v>
      </c>
      <c r="AH867">
        <v>1.9E-2</v>
      </c>
      <c r="AI867">
        <v>1.9E-2</v>
      </c>
      <c r="AJ867">
        <v>0</v>
      </c>
      <c r="AK867" t="s">
        <v>804</v>
      </c>
      <c r="AL867" t="s">
        <v>767</v>
      </c>
      <c r="AN867">
        <v>42.5</v>
      </c>
      <c r="AO867">
        <f>Source1718[[#This Row],[TotalFTES]]*525/Source1718[[#This Row],[TotalScheduledHours]]</f>
        <v>0.23470588235294118</v>
      </c>
    </row>
    <row r="868" spans="1:41" x14ac:dyDescent="0.25">
      <c r="A868" t="s">
        <v>1770</v>
      </c>
      <c r="B868" t="s">
        <v>32</v>
      </c>
      <c r="C868" t="s">
        <v>40</v>
      </c>
      <c r="D868" t="s">
        <v>41</v>
      </c>
      <c r="E868">
        <v>47078</v>
      </c>
      <c r="F868" t="s">
        <v>68</v>
      </c>
      <c r="G868">
        <v>9942</v>
      </c>
      <c r="H868">
        <v>502</v>
      </c>
      <c r="I868" t="s">
        <v>83</v>
      </c>
      <c r="J868" t="s">
        <v>76</v>
      </c>
      <c r="K868" t="s">
        <v>44</v>
      </c>
      <c r="L868" t="s">
        <v>189</v>
      </c>
      <c r="M868">
        <v>1730</v>
      </c>
      <c r="N868">
        <v>1945</v>
      </c>
      <c r="O868" t="s">
        <v>49</v>
      </c>
      <c r="P868">
        <v>516</v>
      </c>
      <c r="Q868" t="s">
        <v>51</v>
      </c>
      <c r="R868" t="s">
        <v>38</v>
      </c>
      <c r="S868" s="1">
        <v>43179</v>
      </c>
      <c r="T868" s="1">
        <v>43242</v>
      </c>
      <c r="U868" t="s">
        <v>392</v>
      </c>
      <c r="V868" t="s">
        <v>39</v>
      </c>
      <c r="W868">
        <v>8</v>
      </c>
      <c r="X868">
        <v>8</v>
      </c>
      <c r="Y868">
        <v>40</v>
      </c>
      <c r="Z868">
        <v>20</v>
      </c>
      <c r="AA868" t="s">
        <v>210</v>
      </c>
      <c r="AB868">
        <v>55</v>
      </c>
      <c r="AC868">
        <v>80</v>
      </c>
      <c r="AD868">
        <v>68.75</v>
      </c>
      <c r="AE868">
        <v>68.75</v>
      </c>
      <c r="AF868">
        <v>0</v>
      </c>
      <c r="AG868">
        <v>10</v>
      </c>
      <c r="AH868">
        <v>6.7000000000000004E-2</v>
      </c>
      <c r="AI868">
        <v>6.7000000000000004E-2</v>
      </c>
      <c r="AJ868">
        <v>0</v>
      </c>
      <c r="AK868" t="s">
        <v>804</v>
      </c>
      <c r="AL868" t="s">
        <v>767</v>
      </c>
      <c r="AN868">
        <v>42.5</v>
      </c>
      <c r="AO868">
        <f>Source1718[[#This Row],[TotalFTES]]*525/Source1718[[#This Row],[TotalScheduledHours]]</f>
        <v>0.82764705882352951</v>
      </c>
    </row>
    <row r="869" spans="1:41" x14ac:dyDescent="0.25">
      <c r="A869" t="s">
        <v>1770</v>
      </c>
      <c r="B869" t="s">
        <v>32</v>
      </c>
      <c r="C869" t="s">
        <v>40</v>
      </c>
      <c r="D869" t="s">
        <v>41</v>
      </c>
      <c r="E869">
        <v>47081</v>
      </c>
      <c r="F869" t="s">
        <v>68</v>
      </c>
      <c r="G869">
        <v>9942</v>
      </c>
      <c r="H869">
        <v>503</v>
      </c>
      <c r="I869" t="s">
        <v>83</v>
      </c>
      <c r="J869" t="s">
        <v>35</v>
      </c>
      <c r="K869" t="s">
        <v>44</v>
      </c>
      <c r="L869" t="s">
        <v>54</v>
      </c>
      <c r="M869">
        <v>1100</v>
      </c>
      <c r="N869">
        <v>1315</v>
      </c>
      <c r="O869" t="s">
        <v>49</v>
      </c>
      <c r="P869" t="s">
        <v>50</v>
      </c>
      <c r="Q869" t="s">
        <v>51</v>
      </c>
      <c r="R869">
        <v>1</v>
      </c>
      <c r="S869" s="1">
        <v>43116</v>
      </c>
      <c r="T869" s="1">
        <v>43243</v>
      </c>
      <c r="U869" t="s">
        <v>392</v>
      </c>
      <c r="V869" t="s">
        <v>39</v>
      </c>
      <c r="W869">
        <v>9</v>
      </c>
      <c r="X869">
        <v>8</v>
      </c>
      <c r="Y869">
        <v>40</v>
      </c>
      <c r="Z869">
        <v>20</v>
      </c>
      <c r="AA869" t="s">
        <v>219</v>
      </c>
      <c r="AB869">
        <v>60</v>
      </c>
      <c r="AC869">
        <v>80</v>
      </c>
      <c r="AD869">
        <v>75</v>
      </c>
      <c r="AE869">
        <v>75</v>
      </c>
      <c r="AF869">
        <v>0</v>
      </c>
      <c r="AG869">
        <v>10</v>
      </c>
      <c r="AH869">
        <v>4.8000000000000001E-2</v>
      </c>
      <c r="AI869">
        <v>4.8000000000000001E-2</v>
      </c>
      <c r="AJ869">
        <v>0.1</v>
      </c>
      <c r="AK869" t="s">
        <v>768</v>
      </c>
      <c r="AL869" t="s">
        <v>792</v>
      </c>
      <c r="AN869">
        <v>40</v>
      </c>
      <c r="AO869">
        <f>Source1718[[#This Row],[TotalFTES]]*525/Source1718[[#This Row],[TotalScheduledHours]]</f>
        <v>0.63</v>
      </c>
    </row>
    <row r="870" spans="1:41" x14ac:dyDescent="0.25">
      <c r="A870" t="s">
        <v>1770</v>
      </c>
      <c r="B870" t="s">
        <v>32</v>
      </c>
      <c r="C870" t="s">
        <v>40</v>
      </c>
      <c r="D870" t="s">
        <v>41</v>
      </c>
      <c r="E870">
        <v>47083</v>
      </c>
      <c r="F870" t="s">
        <v>68</v>
      </c>
      <c r="G870">
        <v>9942</v>
      </c>
      <c r="H870">
        <v>504</v>
      </c>
      <c r="I870" t="s">
        <v>83</v>
      </c>
      <c r="J870" t="s">
        <v>35</v>
      </c>
      <c r="K870" t="s">
        <v>44</v>
      </c>
      <c r="L870" t="s">
        <v>72</v>
      </c>
      <c r="M870">
        <v>1030</v>
      </c>
      <c r="N870">
        <v>1245</v>
      </c>
      <c r="O870" t="s">
        <v>49</v>
      </c>
      <c r="P870" t="s">
        <v>59</v>
      </c>
      <c r="Q870" t="s">
        <v>51</v>
      </c>
      <c r="R870" t="s">
        <v>38</v>
      </c>
      <c r="S870" s="1">
        <v>43117</v>
      </c>
      <c r="T870" s="1">
        <v>43173</v>
      </c>
      <c r="U870" t="s">
        <v>388</v>
      </c>
      <c r="V870" t="s">
        <v>39</v>
      </c>
      <c r="W870">
        <v>14</v>
      </c>
      <c r="X870">
        <v>14</v>
      </c>
      <c r="Y870">
        <v>40</v>
      </c>
      <c r="Z870">
        <v>35</v>
      </c>
      <c r="AA870" t="s">
        <v>364</v>
      </c>
      <c r="AB870">
        <v>55</v>
      </c>
      <c r="AC870">
        <v>40</v>
      </c>
      <c r="AD870">
        <v>137.5</v>
      </c>
      <c r="AE870">
        <v>137.5</v>
      </c>
      <c r="AF870">
        <v>0</v>
      </c>
      <c r="AG870">
        <v>10</v>
      </c>
      <c r="AH870">
        <v>0.29499999999999998</v>
      </c>
      <c r="AI870">
        <v>0.29499999999999998</v>
      </c>
      <c r="AJ870">
        <v>0.1</v>
      </c>
      <c r="AK870" t="s">
        <v>766</v>
      </c>
      <c r="AL870" t="s">
        <v>773</v>
      </c>
      <c r="AN870">
        <v>40</v>
      </c>
      <c r="AO870">
        <f>Source1718[[#This Row],[TotalFTES]]*525/Source1718[[#This Row],[TotalScheduledHours]]</f>
        <v>3.8718750000000002</v>
      </c>
    </row>
    <row r="871" spans="1:41" x14ac:dyDescent="0.25">
      <c r="A871" t="s">
        <v>1770</v>
      </c>
      <c r="B871" t="s">
        <v>32</v>
      </c>
      <c r="C871" t="s">
        <v>40</v>
      </c>
      <c r="D871" t="s">
        <v>41</v>
      </c>
      <c r="E871">
        <v>47640</v>
      </c>
      <c r="F871" t="s">
        <v>68</v>
      </c>
      <c r="G871">
        <v>9942</v>
      </c>
      <c r="H871">
        <v>505</v>
      </c>
      <c r="I871" t="s">
        <v>83</v>
      </c>
      <c r="J871" t="s">
        <v>35</v>
      </c>
      <c r="K871" t="s">
        <v>44</v>
      </c>
      <c r="L871" t="s">
        <v>72</v>
      </c>
      <c r="M871">
        <v>1030</v>
      </c>
      <c r="N871">
        <v>1245</v>
      </c>
      <c r="O871" t="s">
        <v>49</v>
      </c>
      <c r="P871" t="s">
        <v>59</v>
      </c>
      <c r="Q871" t="s">
        <v>51</v>
      </c>
      <c r="R871" t="s">
        <v>38</v>
      </c>
      <c r="S871" s="1">
        <v>43178</v>
      </c>
      <c r="T871" s="1">
        <v>43243</v>
      </c>
      <c r="U871" t="s">
        <v>388</v>
      </c>
      <c r="V871" t="s">
        <v>39</v>
      </c>
      <c r="W871">
        <v>11</v>
      </c>
      <c r="X871">
        <v>11</v>
      </c>
      <c r="Y871">
        <v>40</v>
      </c>
      <c r="Z871">
        <v>27.5</v>
      </c>
      <c r="AA871" t="s">
        <v>363</v>
      </c>
      <c r="AB871">
        <v>54</v>
      </c>
      <c r="AC871">
        <v>45</v>
      </c>
      <c r="AD871">
        <v>120</v>
      </c>
      <c r="AE871">
        <v>120</v>
      </c>
      <c r="AF871">
        <v>0</v>
      </c>
      <c r="AG871">
        <v>10</v>
      </c>
      <c r="AH871">
        <v>0.252</v>
      </c>
      <c r="AI871">
        <v>0.252</v>
      </c>
      <c r="AJ871">
        <v>0.1</v>
      </c>
      <c r="AK871" t="s">
        <v>766</v>
      </c>
      <c r="AL871" t="s">
        <v>773</v>
      </c>
      <c r="AN871">
        <v>45</v>
      </c>
      <c r="AO871">
        <f>Source1718[[#This Row],[TotalFTES]]*525/Source1718[[#This Row],[TotalScheduledHours]]</f>
        <v>2.9400000000000004</v>
      </c>
    </row>
    <row r="872" spans="1:41" x14ac:dyDescent="0.25">
      <c r="A872" t="s">
        <v>1770</v>
      </c>
      <c r="B872" t="s">
        <v>32</v>
      </c>
      <c r="C872" t="s">
        <v>40</v>
      </c>
      <c r="D872" t="s">
        <v>41</v>
      </c>
      <c r="E872">
        <v>47086</v>
      </c>
      <c r="F872" t="s">
        <v>68</v>
      </c>
      <c r="G872">
        <v>9942</v>
      </c>
      <c r="H872">
        <v>701</v>
      </c>
      <c r="I872" t="s">
        <v>83</v>
      </c>
      <c r="J872" t="s">
        <v>73</v>
      </c>
      <c r="K872" t="s">
        <v>44</v>
      </c>
      <c r="L872" t="s">
        <v>74</v>
      </c>
      <c r="M872">
        <v>900</v>
      </c>
      <c r="N872">
        <v>1350</v>
      </c>
      <c r="O872" t="s">
        <v>64</v>
      </c>
      <c r="P872">
        <v>471</v>
      </c>
      <c r="Q872" t="s">
        <v>65</v>
      </c>
      <c r="R872" t="s">
        <v>38</v>
      </c>
      <c r="S872" s="1">
        <v>43116</v>
      </c>
      <c r="T872" s="1">
        <v>43176</v>
      </c>
      <c r="U872" t="s">
        <v>407</v>
      </c>
      <c r="V872" t="s">
        <v>39</v>
      </c>
      <c r="W872">
        <v>4</v>
      </c>
      <c r="X872">
        <v>4</v>
      </c>
      <c r="Y872">
        <v>40</v>
      </c>
      <c r="Z872">
        <v>10</v>
      </c>
      <c r="AA872" t="s">
        <v>365</v>
      </c>
      <c r="AB872">
        <v>26</v>
      </c>
      <c r="AC872">
        <v>80</v>
      </c>
      <c r="AD872">
        <v>32.5</v>
      </c>
      <c r="AE872">
        <v>32.5</v>
      </c>
      <c r="AF872">
        <v>0</v>
      </c>
      <c r="AG872">
        <v>10</v>
      </c>
      <c r="AH872">
        <v>7.5999999999999998E-2</v>
      </c>
      <c r="AI872">
        <v>7.5999999999999998E-2</v>
      </c>
      <c r="AJ872">
        <v>0</v>
      </c>
      <c r="AK872" t="s">
        <v>826</v>
      </c>
      <c r="AL872" t="s">
        <v>769</v>
      </c>
      <c r="AN872">
        <v>40</v>
      </c>
      <c r="AO872">
        <f>Source1718[[#This Row],[TotalFTES]]*525/Source1718[[#This Row],[TotalScheduledHours]]</f>
        <v>0.99749999999999994</v>
      </c>
    </row>
    <row r="873" spans="1:41" x14ac:dyDescent="0.25">
      <c r="A873" t="s">
        <v>1770</v>
      </c>
      <c r="B873" t="s">
        <v>32</v>
      </c>
      <c r="C873" t="s">
        <v>40</v>
      </c>
      <c r="D873" t="s">
        <v>41</v>
      </c>
      <c r="E873">
        <v>47303</v>
      </c>
      <c r="F873" t="s">
        <v>68</v>
      </c>
      <c r="G873">
        <v>9942</v>
      </c>
      <c r="H873">
        <v>702</v>
      </c>
      <c r="I873" t="s">
        <v>83</v>
      </c>
      <c r="J873" t="s">
        <v>35</v>
      </c>
      <c r="K873" t="s">
        <v>44</v>
      </c>
      <c r="L873" t="s">
        <v>54</v>
      </c>
      <c r="M873">
        <v>900</v>
      </c>
      <c r="N873">
        <v>1350</v>
      </c>
      <c r="O873" t="s">
        <v>64</v>
      </c>
      <c r="P873">
        <v>471</v>
      </c>
      <c r="Q873" t="s">
        <v>65</v>
      </c>
      <c r="R873" t="s">
        <v>38</v>
      </c>
      <c r="S873" s="1">
        <v>43178</v>
      </c>
      <c r="T873" s="1">
        <v>43243</v>
      </c>
      <c r="U873" t="s">
        <v>407</v>
      </c>
      <c r="V873" t="s">
        <v>39</v>
      </c>
      <c r="W873">
        <v>26</v>
      </c>
      <c r="X873">
        <v>24</v>
      </c>
      <c r="Y873">
        <v>35</v>
      </c>
      <c r="Z873">
        <v>68.571399999999997</v>
      </c>
      <c r="AD873">
        <v>0</v>
      </c>
      <c r="AE873">
        <v>68.571399999999997</v>
      </c>
      <c r="AF873">
        <v>0</v>
      </c>
      <c r="AG873">
        <v>10</v>
      </c>
      <c r="AH873">
        <v>1.01</v>
      </c>
      <c r="AI873">
        <v>1.01</v>
      </c>
      <c r="AJ873">
        <v>0.1</v>
      </c>
      <c r="AK873" t="s">
        <v>826</v>
      </c>
      <c r="AL873" t="s">
        <v>769</v>
      </c>
      <c r="AN873">
        <v>40</v>
      </c>
      <c r="AO873">
        <f>Source1718[[#This Row],[TotalFTES]]*525/Source1718[[#This Row],[TotalScheduledHours]]</f>
        <v>13.25625</v>
      </c>
    </row>
    <row r="874" spans="1:41" x14ac:dyDescent="0.25">
      <c r="A874" t="s">
        <v>1770</v>
      </c>
      <c r="B874" t="s">
        <v>32</v>
      </c>
      <c r="C874" t="s">
        <v>40</v>
      </c>
      <c r="D874" t="s">
        <v>41</v>
      </c>
      <c r="E874">
        <v>47085</v>
      </c>
      <c r="F874" t="s">
        <v>68</v>
      </c>
      <c r="G874">
        <v>9942</v>
      </c>
      <c r="H874">
        <v>703</v>
      </c>
      <c r="I874" t="s">
        <v>83</v>
      </c>
      <c r="J874" t="s">
        <v>35</v>
      </c>
      <c r="K874" t="s">
        <v>44</v>
      </c>
      <c r="L874" t="s">
        <v>54</v>
      </c>
      <c r="M874">
        <v>900</v>
      </c>
      <c r="N874">
        <v>1350</v>
      </c>
      <c r="O874" t="s">
        <v>64</v>
      </c>
      <c r="P874">
        <v>471</v>
      </c>
      <c r="Q874" t="s">
        <v>65</v>
      </c>
      <c r="R874" t="s">
        <v>38</v>
      </c>
      <c r="S874" s="1">
        <v>43116</v>
      </c>
      <c r="T874" s="1">
        <v>43175</v>
      </c>
      <c r="U874" t="s">
        <v>407</v>
      </c>
      <c r="V874" t="s">
        <v>39</v>
      </c>
      <c r="W874">
        <v>26</v>
      </c>
      <c r="X874">
        <v>24</v>
      </c>
      <c r="Y874">
        <v>40</v>
      </c>
      <c r="Z874">
        <v>60</v>
      </c>
      <c r="AD874">
        <v>0</v>
      </c>
      <c r="AE874">
        <v>60</v>
      </c>
      <c r="AF874">
        <v>0</v>
      </c>
      <c r="AG874">
        <v>10</v>
      </c>
      <c r="AH874">
        <v>0.55200000000000005</v>
      </c>
      <c r="AI874">
        <v>0.55200000000000005</v>
      </c>
      <c r="AJ874">
        <v>0.1</v>
      </c>
      <c r="AK874" t="s">
        <v>826</v>
      </c>
      <c r="AL874" t="s">
        <v>769</v>
      </c>
      <c r="AN874">
        <v>40</v>
      </c>
      <c r="AO874">
        <f>Source1718[[#This Row],[TotalFTES]]*525/Source1718[[#This Row],[TotalScheduledHours]]</f>
        <v>7.2450000000000001</v>
      </c>
    </row>
    <row r="875" spans="1:41" x14ac:dyDescent="0.25">
      <c r="A875" t="s">
        <v>1770</v>
      </c>
      <c r="B875" t="s">
        <v>32</v>
      </c>
      <c r="C875" t="s">
        <v>40</v>
      </c>
      <c r="D875" t="s">
        <v>41</v>
      </c>
      <c r="E875">
        <v>47087</v>
      </c>
      <c r="F875" t="s">
        <v>68</v>
      </c>
      <c r="G875">
        <v>9942</v>
      </c>
      <c r="H875">
        <v>704</v>
      </c>
      <c r="I875" t="s">
        <v>83</v>
      </c>
      <c r="J875" t="s">
        <v>73</v>
      </c>
      <c r="K875" t="s">
        <v>44</v>
      </c>
      <c r="L875" t="s">
        <v>74</v>
      </c>
      <c r="M875">
        <v>900</v>
      </c>
      <c r="N875">
        <v>1350</v>
      </c>
      <c r="O875" t="s">
        <v>64</v>
      </c>
      <c r="P875">
        <v>471</v>
      </c>
      <c r="Q875" t="s">
        <v>65</v>
      </c>
      <c r="R875" t="s">
        <v>38</v>
      </c>
      <c r="S875" s="1">
        <v>43183</v>
      </c>
      <c r="T875" s="1">
        <v>43239</v>
      </c>
      <c r="U875" t="s">
        <v>407</v>
      </c>
      <c r="V875" t="s">
        <v>39</v>
      </c>
      <c r="W875">
        <v>5</v>
      </c>
      <c r="X875">
        <v>4</v>
      </c>
      <c r="Y875">
        <v>40</v>
      </c>
      <c r="Z875">
        <v>10</v>
      </c>
      <c r="AA875" t="s">
        <v>77</v>
      </c>
      <c r="AB875">
        <v>26</v>
      </c>
      <c r="AC875">
        <v>80</v>
      </c>
      <c r="AD875">
        <v>32.5</v>
      </c>
      <c r="AE875">
        <v>32.5</v>
      </c>
      <c r="AF875">
        <v>0</v>
      </c>
      <c r="AG875">
        <v>10</v>
      </c>
      <c r="AH875">
        <v>0.25700000000000001</v>
      </c>
      <c r="AI875">
        <v>0.25700000000000001</v>
      </c>
      <c r="AJ875">
        <v>0</v>
      </c>
      <c r="AK875" t="s">
        <v>826</v>
      </c>
      <c r="AL875" t="s">
        <v>769</v>
      </c>
      <c r="AN875">
        <v>40</v>
      </c>
      <c r="AO875">
        <f>Source1718[[#This Row],[TotalFTES]]*525/Source1718[[#This Row],[TotalScheduledHours]]</f>
        <v>3.3731250000000004</v>
      </c>
    </row>
    <row r="876" spans="1:41" x14ac:dyDescent="0.25">
      <c r="A876" t="s">
        <v>1770</v>
      </c>
      <c r="B876" t="s">
        <v>32</v>
      </c>
      <c r="C876" t="s">
        <v>40</v>
      </c>
      <c r="D876" t="s">
        <v>41</v>
      </c>
      <c r="E876">
        <v>47962</v>
      </c>
      <c r="F876" t="s">
        <v>68</v>
      </c>
      <c r="G876">
        <v>9942</v>
      </c>
      <c r="H876">
        <v>705</v>
      </c>
      <c r="I876" t="s">
        <v>83</v>
      </c>
      <c r="J876" t="s">
        <v>76</v>
      </c>
      <c r="K876" t="s">
        <v>44</v>
      </c>
      <c r="L876" t="s">
        <v>72</v>
      </c>
      <c r="M876">
        <v>1830</v>
      </c>
      <c r="N876">
        <v>2045</v>
      </c>
      <c r="O876" t="s">
        <v>64</v>
      </c>
      <c r="P876">
        <v>470</v>
      </c>
      <c r="Q876" t="s">
        <v>65</v>
      </c>
      <c r="R876" t="s">
        <v>38</v>
      </c>
      <c r="S876" s="1">
        <v>43116</v>
      </c>
      <c r="T876" s="1">
        <v>43174</v>
      </c>
      <c r="U876" t="s">
        <v>395</v>
      </c>
      <c r="V876" t="s">
        <v>39</v>
      </c>
      <c r="W876">
        <v>6</v>
      </c>
      <c r="X876">
        <v>5</v>
      </c>
      <c r="Y876">
        <v>35</v>
      </c>
      <c r="Z876">
        <v>14.2857</v>
      </c>
      <c r="AA876" t="s">
        <v>226</v>
      </c>
      <c r="AB876">
        <v>27</v>
      </c>
      <c r="AC876">
        <v>40</v>
      </c>
      <c r="AD876">
        <v>67.5</v>
      </c>
      <c r="AE876">
        <v>67.5</v>
      </c>
      <c r="AF876">
        <v>0</v>
      </c>
      <c r="AG876">
        <v>10</v>
      </c>
      <c r="AH876">
        <v>0.1</v>
      </c>
      <c r="AI876">
        <v>0.1</v>
      </c>
      <c r="AJ876">
        <v>0</v>
      </c>
      <c r="AK876" t="s">
        <v>811</v>
      </c>
      <c r="AL876" t="s">
        <v>795</v>
      </c>
      <c r="AN876">
        <v>40</v>
      </c>
      <c r="AO876">
        <f>Source1718[[#This Row],[TotalFTES]]*525/Source1718[[#This Row],[TotalScheduledHours]]</f>
        <v>1.3125</v>
      </c>
    </row>
    <row r="877" spans="1:41" x14ac:dyDescent="0.25">
      <c r="A877" t="s">
        <v>1770</v>
      </c>
      <c r="B877" t="s">
        <v>32</v>
      </c>
      <c r="C877" t="s">
        <v>40</v>
      </c>
      <c r="D877" t="s">
        <v>41</v>
      </c>
      <c r="E877">
        <v>47963</v>
      </c>
      <c r="F877" t="s">
        <v>68</v>
      </c>
      <c r="G877">
        <v>9942</v>
      </c>
      <c r="H877">
        <v>706</v>
      </c>
      <c r="I877" t="s">
        <v>83</v>
      </c>
      <c r="J877" t="s">
        <v>76</v>
      </c>
      <c r="K877" t="s">
        <v>44</v>
      </c>
      <c r="L877" t="s">
        <v>189</v>
      </c>
      <c r="M877">
        <v>1830</v>
      </c>
      <c r="N877">
        <v>2045</v>
      </c>
      <c r="O877" t="s">
        <v>64</v>
      </c>
      <c r="P877">
        <v>470</v>
      </c>
      <c r="Q877" t="s">
        <v>65</v>
      </c>
      <c r="R877" t="s">
        <v>38</v>
      </c>
      <c r="S877" s="1">
        <v>43179</v>
      </c>
      <c r="T877" s="1">
        <v>43242</v>
      </c>
      <c r="U877" t="s">
        <v>395</v>
      </c>
      <c r="V877" t="s">
        <v>39</v>
      </c>
      <c r="W877">
        <v>8</v>
      </c>
      <c r="X877">
        <v>7</v>
      </c>
      <c r="Y877">
        <v>35</v>
      </c>
      <c r="Z877">
        <v>20</v>
      </c>
      <c r="AA877" t="s">
        <v>213</v>
      </c>
      <c r="AB877">
        <v>27</v>
      </c>
      <c r="AC877">
        <v>40</v>
      </c>
      <c r="AD877">
        <v>67.5</v>
      </c>
      <c r="AE877">
        <v>67.5</v>
      </c>
      <c r="AF877">
        <v>0</v>
      </c>
      <c r="AG877">
        <v>10</v>
      </c>
      <c r="AH877">
        <v>8.5999999999999993E-2</v>
      </c>
      <c r="AI877">
        <v>8.5999999999999993E-2</v>
      </c>
      <c r="AJ877">
        <v>0</v>
      </c>
      <c r="AK877" t="s">
        <v>811</v>
      </c>
      <c r="AL877" t="s">
        <v>795</v>
      </c>
      <c r="AN877">
        <v>42.5</v>
      </c>
      <c r="AO877">
        <f>Source1718[[#This Row],[TotalFTES]]*525/Source1718[[#This Row],[TotalScheduledHours]]</f>
        <v>1.0623529411764705</v>
      </c>
    </row>
    <row r="878" spans="1:41" x14ac:dyDescent="0.25">
      <c r="A878" t="s">
        <v>1770</v>
      </c>
      <c r="B878" t="s">
        <v>32</v>
      </c>
      <c r="C878" t="s">
        <v>40</v>
      </c>
      <c r="D878" t="s">
        <v>41</v>
      </c>
      <c r="E878">
        <v>46274</v>
      </c>
      <c r="F878" t="s">
        <v>68</v>
      </c>
      <c r="G878">
        <v>9947</v>
      </c>
      <c r="H878">
        <v>401</v>
      </c>
      <c r="I878" t="s">
        <v>85</v>
      </c>
      <c r="J878" t="s">
        <v>35</v>
      </c>
      <c r="K878" t="s">
        <v>44</v>
      </c>
      <c r="L878" t="s">
        <v>72</v>
      </c>
      <c r="M878">
        <v>1230</v>
      </c>
      <c r="N878">
        <v>1445</v>
      </c>
      <c r="O878" t="s">
        <v>55</v>
      </c>
      <c r="P878">
        <v>1203</v>
      </c>
      <c r="Q878" t="s">
        <v>56</v>
      </c>
      <c r="R878" t="s">
        <v>38</v>
      </c>
      <c r="S878" s="1">
        <v>43157</v>
      </c>
      <c r="T878" s="1">
        <v>43173</v>
      </c>
      <c r="U878" t="s">
        <v>404</v>
      </c>
      <c r="V878" t="s">
        <v>39</v>
      </c>
      <c r="W878">
        <v>26</v>
      </c>
      <c r="X878">
        <v>26</v>
      </c>
      <c r="Y878">
        <v>40</v>
      </c>
      <c r="Z878">
        <v>65</v>
      </c>
      <c r="AD878">
        <v>0</v>
      </c>
      <c r="AE878">
        <v>65</v>
      </c>
      <c r="AF878">
        <v>0</v>
      </c>
      <c r="AG878">
        <v>10</v>
      </c>
      <c r="AH878">
        <v>0.32400000000000001</v>
      </c>
      <c r="AI878">
        <v>0.32400000000000001</v>
      </c>
      <c r="AJ878">
        <v>3.3300000000000003E-2</v>
      </c>
      <c r="AK878" t="s">
        <v>827</v>
      </c>
      <c r="AL878" t="s">
        <v>807</v>
      </c>
      <c r="AN878">
        <v>15</v>
      </c>
      <c r="AO878">
        <f>Source1718[[#This Row],[TotalFTES]]*525/Source1718[[#This Row],[TotalScheduledHours]]</f>
        <v>11.34</v>
      </c>
    </row>
    <row r="879" spans="1:41" x14ac:dyDescent="0.25">
      <c r="A879" t="s">
        <v>1770</v>
      </c>
      <c r="B879" t="s">
        <v>32</v>
      </c>
      <c r="C879" t="s">
        <v>40</v>
      </c>
      <c r="D879" t="s">
        <v>41</v>
      </c>
      <c r="E879">
        <v>47252</v>
      </c>
      <c r="F879" t="s">
        <v>68</v>
      </c>
      <c r="G879">
        <v>9952</v>
      </c>
      <c r="H879">
        <v>401</v>
      </c>
      <c r="I879" t="s">
        <v>87</v>
      </c>
      <c r="J879" t="s">
        <v>35</v>
      </c>
      <c r="K879" t="s">
        <v>44</v>
      </c>
      <c r="L879" t="s">
        <v>45</v>
      </c>
      <c r="M879">
        <v>1100</v>
      </c>
      <c r="N879">
        <v>1350</v>
      </c>
      <c r="O879" t="s">
        <v>55</v>
      </c>
      <c r="Q879" t="s">
        <v>56</v>
      </c>
      <c r="R879" t="s">
        <v>38</v>
      </c>
      <c r="S879" s="1">
        <v>43137</v>
      </c>
      <c r="T879" s="1">
        <v>43144</v>
      </c>
      <c r="U879" t="s">
        <v>395</v>
      </c>
      <c r="V879" t="s">
        <v>39</v>
      </c>
      <c r="W879">
        <v>21</v>
      </c>
      <c r="X879">
        <v>20</v>
      </c>
      <c r="Y879">
        <v>40</v>
      </c>
      <c r="Z879">
        <v>50</v>
      </c>
      <c r="AD879">
        <v>0</v>
      </c>
      <c r="AE879">
        <v>50</v>
      </c>
      <c r="AF879">
        <v>0</v>
      </c>
      <c r="AG879">
        <v>10</v>
      </c>
      <c r="AH879">
        <v>0.41099999999999998</v>
      </c>
      <c r="AI879">
        <v>0.41099999999999998</v>
      </c>
      <c r="AJ879">
        <v>3.3300000000000003E-2</v>
      </c>
      <c r="AK879" t="s">
        <v>828</v>
      </c>
      <c r="AL879" t="s">
        <v>829</v>
      </c>
      <c r="AN879">
        <v>15</v>
      </c>
      <c r="AO879">
        <f>Source1718[[#This Row],[TotalFTES]]*525/Source1718[[#This Row],[TotalScheduledHours]]</f>
        <v>14.384999999999998</v>
      </c>
    </row>
    <row r="880" spans="1:41" x14ac:dyDescent="0.25">
      <c r="A880" t="s">
        <v>1770</v>
      </c>
      <c r="B880" t="s">
        <v>32</v>
      </c>
      <c r="C880" t="s">
        <v>40</v>
      </c>
      <c r="D880" t="s">
        <v>41</v>
      </c>
      <c r="E880">
        <v>47645</v>
      </c>
      <c r="F880" t="s">
        <v>68</v>
      </c>
      <c r="G880">
        <v>9959</v>
      </c>
      <c r="H880">
        <v>201</v>
      </c>
      <c r="I880" t="s">
        <v>229</v>
      </c>
      <c r="J880" t="s">
        <v>35</v>
      </c>
      <c r="K880" t="s">
        <v>44</v>
      </c>
      <c r="L880" t="s">
        <v>45</v>
      </c>
      <c r="M880">
        <v>1045</v>
      </c>
      <c r="N880">
        <v>1300</v>
      </c>
      <c r="O880" t="s">
        <v>46</v>
      </c>
      <c r="P880">
        <v>228</v>
      </c>
      <c r="Q880" t="s">
        <v>47</v>
      </c>
      <c r="R880" t="s">
        <v>38</v>
      </c>
      <c r="S880" s="1">
        <v>43116</v>
      </c>
      <c r="T880" s="1">
        <v>43144</v>
      </c>
      <c r="U880" t="s">
        <v>397</v>
      </c>
      <c r="V880" t="s">
        <v>39</v>
      </c>
      <c r="W880">
        <v>29</v>
      </c>
      <c r="X880">
        <v>29</v>
      </c>
      <c r="Y880">
        <v>40</v>
      </c>
      <c r="Z880">
        <v>72.5</v>
      </c>
      <c r="AD880">
        <v>0</v>
      </c>
      <c r="AE880">
        <v>72.5</v>
      </c>
      <c r="AF880">
        <v>0</v>
      </c>
      <c r="AG880">
        <v>0</v>
      </c>
      <c r="AH880">
        <v>1.633</v>
      </c>
      <c r="AI880">
        <v>1.633</v>
      </c>
      <c r="AJ880">
        <v>0.1</v>
      </c>
      <c r="AK880" t="s">
        <v>770</v>
      </c>
      <c r="AL880" t="s">
        <v>810</v>
      </c>
      <c r="AN880">
        <v>42.5</v>
      </c>
      <c r="AO880">
        <f>Source1718[[#This Row],[TotalFTES]]*525/Source1718[[#This Row],[TotalScheduledHours]]</f>
        <v>20.17235294117647</v>
      </c>
    </row>
    <row r="881" spans="1:41" x14ac:dyDescent="0.25">
      <c r="A881" t="s">
        <v>1770</v>
      </c>
      <c r="B881" t="s">
        <v>32</v>
      </c>
      <c r="C881" t="s">
        <v>40</v>
      </c>
      <c r="D881" t="s">
        <v>41</v>
      </c>
      <c r="E881">
        <v>47964</v>
      </c>
      <c r="F881" t="s">
        <v>68</v>
      </c>
      <c r="G881">
        <v>9959</v>
      </c>
      <c r="H881">
        <v>501</v>
      </c>
      <c r="I881" t="s">
        <v>229</v>
      </c>
      <c r="J881" t="s">
        <v>35</v>
      </c>
      <c r="K881" t="s">
        <v>44</v>
      </c>
      <c r="L881" t="s">
        <v>72</v>
      </c>
      <c r="M881">
        <v>1030</v>
      </c>
      <c r="N881">
        <v>1245</v>
      </c>
      <c r="O881" t="s">
        <v>49</v>
      </c>
      <c r="P881" t="s">
        <v>59</v>
      </c>
      <c r="Q881" t="s">
        <v>51</v>
      </c>
      <c r="R881" t="s">
        <v>38</v>
      </c>
      <c r="S881" s="1">
        <v>43117</v>
      </c>
      <c r="T881" s="1">
        <v>43173</v>
      </c>
      <c r="U881" t="s">
        <v>388</v>
      </c>
      <c r="V881" t="s">
        <v>39</v>
      </c>
      <c r="W881">
        <v>44</v>
      </c>
      <c r="X881">
        <v>41</v>
      </c>
      <c r="Y881">
        <v>40</v>
      </c>
      <c r="Z881">
        <v>102.5</v>
      </c>
      <c r="AA881" t="s">
        <v>364</v>
      </c>
      <c r="AB881">
        <v>55</v>
      </c>
      <c r="AC881">
        <v>40</v>
      </c>
      <c r="AD881">
        <v>137.5</v>
      </c>
      <c r="AE881">
        <v>137.5</v>
      </c>
      <c r="AF881">
        <v>0</v>
      </c>
      <c r="AG881">
        <v>0</v>
      </c>
      <c r="AH881">
        <v>1.776</v>
      </c>
      <c r="AI881">
        <v>1.776</v>
      </c>
      <c r="AJ881">
        <v>0</v>
      </c>
      <c r="AK881" t="s">
        <v>766</v>
      </c>
      <c r="AL881" t="s">
        <v>773</v>
      </c>
      <c r="AN881">
        <v>40</v>
      </c>
      <c r="AO881">
        <f>Source1718[[#This Row],[TotalFTES]]*525/Source1718[[#This Row],[TotalScheduledHours]]</f>
        <v>23.31</v>
      </c>
    </row>
    <row r="882" spans="1:41" x14ac:dyDescent="0.25">
      <c r="A882" t="s">
        <v>1770</v>
      </c>
      <c r="B882" t="s">
        <v>32</v>
      </c>
      <c r="C882" t="s">
        <v>40</v>
      </c>
      <c r="D882" t="s">
        <v>41</v>
      </c>
      <c r="E882">
        <v>47648</v>
      </c>
      <c r="F882" t="s">
        <v>68</v>
      </c>
      <c r="G882">
        <v>9959</v>
      </c>
      <c r="H882">
        <v>701</v>
      </c>
      <c r="I882" t="s">
        <v>229</v>
      </c>
      <c r="J882" t="s">
        <v>35</v>
      </c>
      <c r="K882" t="s">
        <v>44</v>
      </c>
      <c r="L882" t="s">
        <v>189</v>
      </c>
      <c r="M882">
        <v>1300</v>
      </c>
      <c r="N882">
        <v>1515</v>
      </c>
      <c r="O882" t="s">
        <v>64</v>
      </c>
      <c r="P882">
        <v>475</v>
      </c>
      <c r="Q882" t="s">
        <v>65</v>
      </c>
      <c r="R882" t="s">
        <v>38</v>
      </c>
      <c r="S882" s="1">
        <v>43116</v>
      </c>
      <c r="T882" s="1">
        <v>43174</v>
      </c>
      <c r="U882" t="s">
        <v>398</v>
      </c>
      <c r="V882" t="s">
        <v>39</v>
      </c>
      <c r="W882">
        <v>29</v>
      </c>
      <c r="X882">
        <v>27</v>
      </c>
      <c r="Y882">
        <v>40</v>
      </c>
      <c r="Z882">
        <v>67.5</v>
      </c>
      <c r="AD882">
        <v>0</v>
      </c>
      <c r="AE882">
        <v>67.5</v>
      </c>
      <c r="AF882">
        <v>0</v>
      </c>
      <c r="AG882">
        <v>0</v>
      </c>
      <c r="AH882">
        <v>1.1379999999999999</v>
      </c>
      <c r="AI882">
        <v>1.1379999999999999</v>
      </c>
      <c r="AJ882">
        <v>0.1</v>
      </c>
      <c r="AK882" t="s">
        <v>779</v>
      </c>
      <c r="AL882" t="s">
        <v>816</v>
      </c>
      <c r="AN882">
        <v>42.5</v>
      </c>
      <c r="AO882">
        <f>Source1718[[#This Row],[TotalFTES]]*525/Source1718[[#This Row],[TotalScheduledHours]]</f>
        <v>14.057647058823528</v>
      </c>
    </row>
    <row r="883" spans="1:41" x14ac:dyDescent="0.25">
      <c r="A883" t="s">
        <v>1770</v>
      </c>
      <c r="B883" t="s">
        <v>32</v>
      </c>
      <c r="C883" t="s">
        <v>40</v>
      </c>
      <c r="D883" t="s">
        <v>41</v>
      </c>
      <c r="E883">
        <v>47649</v>
      </c>
      <c r="F883" t="s">
        <v>68</v>
      </c>
      <c r="G883">
        <v>9959</v>
      </c>
      <c r="H883">
        <v>702</v>
      </c>
      <c r="I883" t="s">
        <v>229</v>
      </c>
      <c r="J883" t="s">
        <v>35</v>
      </c>
      <c r="K883" t="s">
        <v>44</v>
      </c>
      <c r="L883" t="s">
        <v>189</v>
      </c>
      <c r="M883">
        <v>1300</v>
      </c>
      <c r="N883">
        <v>1515</v>
      </c>
      <c r="O883" t="s">
        <v>64</v>
      </c>
      <c r="P883">
        <v>475</v>
      </c>
      <c r="Q883" t="s">
        <v>65</v>
      </c>
      <c r="R883" t="s">
        <v>38</v>
      </c>
      <c r="S883" s="1">
        <v>43179</v>
      </c>
      <c r="T883" s="1">
        <v>43242</v>
      </c>
      <c r="U883" t="s">
        <v>398</v>
      </c>
      <c r="V883" t="s">
        <v>39</v>
      </c>
      <c r="W883">
        <v>33</v>
      </c>
      <c r="X883">
        <v>32</v>
      </c>
      <c r="Y883">
        <v>40</v>
      </c>
      <c r="Z883">
        <v>80</v>
      </c>
      <c r="AD883">
        <v>0</v>
      </c>
      <c r="AE883">
        <v>80</v>
      </c>
      <c r="AF883">
        <v>0</v>
      </c>
      <c r="AG883">
        <v>0</v>
      </c>
      <c r="AH883">
        <v>0.97599999999999998</v>
      </c>
      <c r="AI883">
        <v>0.97599999999999998</v>
      </c>
      <c r="AJ883">
        <v>0.1</v>
      </c>
      <c r="AK883" t="s">
        <v>779</v>
      </c>
      <c r="AL883" t="s">
        <v>816</v>
      </c>
      <c r="AN883">
        <v>42.5</v>
      </c>
      <c r="AO883">
        <f>Source1718[[#This Row],[TotalFTES]]*525/Source1718[[#This Row],[TotalScheduledHours]]</f>
        <v>12.056470588235294</v>
      </c>
    </row>
    <row r="884" spans="1:41" x14ac:dyDescent="0.25">
      <c r="A884" t="s">
        <v>1770</v>
      </c>
      <c r="B884" t="s">
        <v>32</v>
      </c>
      <c r="C884" t="s">
        <v>40</v>
      </c>
      <c r="D884" t="s">
        <v>41</v>
      </c>
      <c r="E884">
        <v>47965</v>
      </c>
      <c r="F884" t="s">
        <v>68</v>
      </c>
      <c r="G884">
        <v>9967</v>
      </c>
      <c r="H884">
        <v>401</v>
      </c>
      <c r="I884" t="s">
        <v>830</v>
      </c>
      <c r="J884" t="s">
        <v>35</v>
      </c>
      <c r="K884" t="s">
        <v>44</v>
      </c>
      <c r="L884" t="s">
        <v>189</v>
      </c>
      <c r="M884">
        <v>1500</v>
      </c>
      <c r="N884">
        <v>1715</v>
      </c>
      <c r="O884" t="s">
        <v>55</v>
      </c>
      <c r="P884">
        <v>1102</v>
      </c>
      <c r="Q884" t="s">
        <v>56</v>
      </c>
      <c r="R884" t="s">
        <v>38</v>
      </c>
      <c r="S884" s="1">
        <v>43116</v>
      </c>
      <c r="T884" s="1">
        <v>43174</v>
      </c>
      <c r="U884" t="s">
        <v>383</v>
      </c>
      <c r="V884" t="s">
        <v>39</v>
      </c>
      <c r="W884">
        <v>38</v>
      </c>
      <c r="X884">
        <v>37</v>
      </c>
      <c r="Y884">
        <v>40</v>
      </c>
      <c r="Z884">
        <v>92.5</v>
      </c>
      <c r="AD884">
        <v>0</v>
      </c>
      <c r="AE884">
        <v>92.5</v>
      </c>
      <c r="AF884">
        <v>0</v>
      </c>
      <c r="AG884">
        <v>0</v>
      </c>
      <c r="AH884">
        <v>1.6379999999999999</v>
      </c>
      <c r="AI884">
        <v>1.6379999999999999</v>
      </c>
      <c r="AJ884">
        <v>0.10290000000000001</v>
      </c>
      <c r="AK884" t="s">
        <v>803</v>
      </c>
      <c r="AL884" t="s">
        <v>765</v>
      </c>
      <c r="AN884">
        <v>42.5</v>
      </c>
      <c r="AO884">
        <f>Source1718[[#This Row],[TotalFTES]]*525/Source1718[[#This Row],[TotalScheduledHours]]</f>
        <v>20.23411764705882</v>
      </c>
    </row>
    <row r="885" spans="1:41" x14ac:dyDescent="0.25">
      <c r="A885" t="s">
        <v>1770</v>
      </c>
      <c r="B885" t="s">
        <v>32</v>
      </c>
      <c r="C885" t="s">
        <v>40</v>
      </c>
      <c r="D885" t="s">
        <v>41</v>
      </c>
      <c r="E885">
        <v>46498</v>
      </c>
      <c r="F885" t="s">
        <v>68</v>
      </c>
      <c r="G885">
        <v>9967</v>
      </c>
      <c r="H885">
        <v>501</v>
      </c>
      <c r="I885" t="s">
        <v>830</v>
      </c>
      <c r="J885" t="s">
        <v>73</v>
      </c>
      <c r="K885" t="s">
        <v>44</v>
      </c>
      <c r="L885" t="s">
        <v>74</v>
      </c>
      <c r="M885">
        <v>1115</v>
      </c>
      <c r="N885">
        <v>1330</v>
      </c>
      <c r="O885" t="s">
        <v>49</v>
      </c>
      <c r="P885">
        <v>516</v>
      </c>
      <c r="Q885" t="s">
        <v>51</v>
      </c>
      <c r="R885">
        <v>1</v>
      </c>
      <c r="S885" s="1">
        <v>43116</v>
      </c>
      <c r="T885" s="1">
        <v>43243</v>
      </c>
      <c r="U885" t="s">
        <v>406</v>
      </c>
      <c r="V885" t="s">
        <v>39</v>
      </c>
      <c r="W885">
        <v>43</v>
      </c>
      <c r="X885">
        <v>39</v>
      </c>
      <c r="Y885">
        <v>40</v>
      </c>
      <c r="Z885">
        <v>97.5</v>
      </c>
      <c r="AD885">
        <v>0</v>
      </c>
      <c r="AE885">
        <v>97.5</v>
      </c>
      <c r="AF885">
        <v>0</v>
      </c>
      <c r="AG885">
        <v>0</v>
      </c>
      <c r="AH885">
        <v>1.0189999999999999</v>
      </c>
      <c r="AI885">
        <v>1.0189999999999999</v>
      </c>
      <c r="AJ885">
        <v>0.10290000000000001</v>
      </c>
      <c r="AK885" t="s">
        <v>772</v>
      </c>
      <c r="AL885" t="s">
        <v>767</v>
      </c>
      <c r="AN885">
        <v>40</v>
      </c>
      <c r="AO885">
        <f>Source1718[[#This Row],[TotalFTES]]*525/Source1718[[#This Row],[TotalScheduledHours]]</f>
        <v>13.374374999999997</v>
      </c>
    </row>
    <row r="886" spans="1:41" x14ac:dyDescent="0.25">
      <c r="A886" t="s">
        <v>1770</v>
      </c>
      <c r="B886" t="s">
        <v>32</v>
      </c>
      <c r="C886" t="s">
        <v>40</v>
      </c>
      <c r="D886" t="s">
        <v>41</v>
      </c>
      <c r="E886">
        <v>47966</v>
      </c>
      <c r="F886" t="s">
        <v>68</v>
      </c>
      <c r="G886">
        <v>9968</v>
      </c>
      <c r="H886">
        <v>401</v>
      </c>
      <c r="I886" t="s">
        <v>831</v>
      </c>
      <c r="J886" t="s">
        <v>35</v>
      </c>
      <c r="K886" t="s">
        <v>44</v>
      </c>
      <c r="L886" t="s">
        <v>189</v>
      </c>
      <c r="M886">
        <v>1500</v>
      </c>
      <c r="N886">
        <v>1715</v>
      </c>
      <c r="O886" t="s">
        <v>55</v>
      </c>
      <c r="P886">
        <v>1102</v>
      </c>
      <c r="Q886" t="s">
        <v>56</v>
      </c>
      <c r="R886" t="s">
        <v>38</v>
      </c>
      <c r="S886" s="1">
        <v>43179</v>
      </c>
      <c r="T886" s="1">
        <v>43242</v>
      </c>
      <c r="U886" t="s">
        <v>383</v>
      </c>
      <c r="V886" t="s">
        <v>39</v>
      </c>
      <c r="W886">
        <v>51</v>
      </c>
      <c r="X886">
        <v>49</v>
      </c>
      <c r="Y886">
        <v>40</v>
      </c>
      <c r="Z886">
        <v>122.5</v>
      </c>
      <c r="AD886">
        <v>0</v>
      </c>
      <c r="AE886">
        <v>122.5</v>
      </c>
      <c r="AF886">
        <v>0</v>
      </c>
      <c r="AG886">
        <v>0</v>
      </c>
      <c r="AH886">
        <v>1.524</v>
      </c>
      <c r="AI886">
        <v>1.524</v>
      </c>
      <c r="AJ886">
        <v>0.10290000000000001</v>
      </c>
      <c r="AK886" t="s">
        <v>803</v>
      </c>
      <c r="AL886" t="s">
        <v>765</v>
      </c>
      <c r="AN886">
        <v>42.5</v>
      </c>
      <c r="AO886">
        <f>Source1718[[#This Row],[TotalFTES]]*525/Source1718[[#This Row],[TotalScheduledHours]]</f>
        <v>18.825882352941179</v>
      </c>
    </row>
    <row r="887" spans="1:41" x14ac:dyDescent="0.25">
      <c r="A887" t="s">
        <v>1770</v>
      </c>
      <c r="B887" t="s">
        <v>32</v>
      </c>
      <c r="C887" t="s">
        <v>40</v>
      </c>
      <c r="D887" t="s">
        <v>41</v>
      </c>
      <c r="E887">
        <v>47277</v>
      </c>
      <c r="F887" t="s">
        <v>68</v>
      </c>
      <c r="G887">
        <v>9975</v>
      </c>
      <c r="H887">
        <v>701</v>
      </c>
      <c r="I887" t="s">
        <v>164</v>
      </c>
      <c r="J887" t="s">
        <v>73</v>
      </c>
      <c r="K887" t="s">
        <v>44</v>
      </c>
      <c r="L887" t="s">
        <v>74</v>
      </c>
      <c r="M887">
        <v>900</v>
      </c>
      <c r="N887">
        <v>1350</v>
      </c>
      <c r="O887" t="s">
        <v>64</v>
      </c>
      <c r="P887">
        <v>471</v>
      </c>
      <c r="Q887" t="s">
        <v>65</v>
      </c>
      <c r="R887" t="s">
        <v>38</v>
      </c>
      <c r="S887" s="1">
        <v>43116</v>
      </c>
      <c r="T887" s="1">
        <v>43176</v>
      </c>
      <c r="U887" t="s">
        <v>407</v>
      </c>
      <c r="V887" t="s">
        <v>39</v>
      </c>
      <c r="W887">
        <v>23</v>
      </c>
      <c r="X887">
        <v>22</v>
      </c>
      <c r="Y887">
        <v>40</v>
      </c>
      <c r="Z887">
        <v>55</v>
      </c>
      <c r="AA887" t="s">
        <v>365</v>
      </c>
      <c r="AB887">
        <v>26</v>
      </c>
      <c r="AC887">
        <v>80</v>
      </c>
      <c r="AD887">
        <v>32.5</v>
      </c>
      <c r="AE887">
        <v>32.5</v>
      </c>
      <c r="AF887">
        <v>0</v>
      </c>
      <c r="AG887">
        <v>10</v>
      </c>
      <c r="AH887">
        <v>0.32400000000000001</v>
      </c>
      <c r="AI887">
        <v>0.32400000000000001</v>
      </c>
      <c r="AJ887">
        <v>0.10290000000000001</v>
      </c>
      <c r="AK887" t="s">
        <v>826</v>
      </c>
      <c r="AL887" t="s">
        <v>769</v>
      </c>
      <c r="AN887">
        <v>40</v>
      </c>
      <c r="AO887">
        <f>Source1718[[#This Row],[TotalFTES]]*525/Source1718[[#This Row],[TotalScheduledHours]]</f>
        <v>4.2524999999999995</v>
      </c>
    </row>
    <row r="888" spans="1:41" x14ac:dyDescent="0.25">
      <c r="A888" t="s">
        <v>1770</v>
      </c>
      <c r="B888" t="s">
        <v>32</v>
      </c>
      <c r="C888" t="s">
        <v>40</v>
      </c>
      <c r="D888" t="s">
        <v>41</v>
      </c>
      <c r="E888">
        <v>47278</v>
      </c>
      <c r="F888" t="s">
        <v>68</v>
      </c>
      <c r="G888">
        <v>9975</v>
      </c>
      <c r="H888">
        <v>801</v>
      </c>
      <c r="I888" t="s">
        <v>164</v>
      </c>
      <c r="J888" t="s">
        <v>35</v>
      </c>
      <c r="K888" t="s">
        <v>44</v>
      </c>
      <c r="L888" t="s">
        <v>189</v>
      </c>
      <c r="M888">
        <v>1200</v>
      </c>
      <c r="N888">
        <v>1415</v>
      </c>
      <c r="O888" t="s">
        <v>112</v>
      </c>
      <c r="P888">
        <v>233</v>
      </c>
      <c r="Q888" t="s">
        <v>113</v>
      </c>
      <c r="R888" t="s">
        <v>38</v>
      </c>
      <c r="S888" s="1">
        <v>43116</v>
      </c>
      <c r="T888" s="1">
        <v>43174</v>
      </c>
      <c r="U888" t="s">
        <v>407</v>
      </c>
      <c r="V888" t="s">
        <v>39</v>
      </c>
      <c r="W888">
        <v>17</v>
      </c>
      <c r="X888">
        <v>17</v>
      </c>
      <c r="Y888">
        <v>40</v>
      </c>
      <c r="Z888">
        <v>42.5</v>
      </c>
      <c r="AA888" t="s">
        <v>832</v>
      </c>
      <c r="AB888">
        <v>28</v>
      </c>
      <c r="AC888">
        <v>40</v>
      </c>
      <c r="AD888">
        <v>70</v>
      </c>
      <c r="AE888">
        <v>70</v>
      </c>
      <c r="AF888">
        <v>0</v>
      </c>
      <c r="AG888">
        <v>10</v>
      </c>
      <c r="AH888">
        <v>0.86499999999999999</v>
      </c>
      <c r="AI888">
        <v>0.86499999999999999</v>
      </c>
      <c r="AJ888">
        <v>0.10290000000000001</v>
      </c>
      <c r="AK888" t="s">
        <v>833</v>
      </c>
      <c r="AL888" t="s">
        <v>834</v>
      </c>
      <c r="AN888">
        <v>42.5</v>
      </c>
      <c r="AO888">
        <f>Source1718[[#This Row],[TotalFTES]]*525/Source1718[[#This Row],[TotalScheduledHours]]</f>
        <v>10.685294117647059</v>
      </c>
    </row>
    <row r="889" spans="1:41" x14ac:dyDescent="0.25">
      <c r="A889" t="s">
        <v>1770</v>
      </c>
      <c r="B889" t="s">
        <v>32</v>
      </c>
      <c r="C889" t="s">
        <v>40</v>
      </c>
      <c r="D889" t="s">
        <v>41</v>
      </c>
      <c r="E889">
        <v>48017</v>
      </c>
      <c r="F889" t="s">
        <v>68</v>
      </c>
      <c r="G889">
        <v>9976</v>
      </c>
      <c r="H889">
        <v>702</v>
      </c>
      <c r="I889" t="s">
        <v>191</v>
      </c>
      <c r="J889" t="s">
        <v>73</v>
      </c>
      <c r="K889" t="s">
        <v>44</v>
      </c>
      <c r="L889" t="s">
        <v>74</v>
      </c>
      <c r="M889">
        <v>900</v>
      </c>
      <c r="N889">
        <v>1350</v>
      </c>
      <c r="O889" t="s">
        <v>64</v>
      </c>
      <c r="P889">
        <v>471</v>
      </c>
      <c r="Q889" t="s">
        <v>65</v>
      </c>
      <c r="R889" t="s">
        <v>38</v>
      </c>
      <c r="S889" s="1">
        <v>43183</v>
      </c>
      <c r="T889" s="1">
        <v>43239</v>
      </c>
      <c r="U889" t="s">
        <v>407</v>
      </c>
      <c r="V889" t="s">
        <v>39</v>
      </c>
      <c r="W889">
        <v>22</v>
      </c>
      <c r="X889">
        <v>22</v>
      </c>
      <c r="Y889">
        <v>40</v>
      </c>
      <c r="Z889">
        <v>55</v>
      </c>
      <c r="AA889" t="s">
        <v>77</v>
      </c>
      <c r="AB889">
        <v>26</v>
      </c>
      <c r="AC889">
        <v>80</v>
      </c>
      <c r="AD889">
        <v>32.5</v>
      </c>
      <c r="AE889">
        <v>32.5</v>
      </c>
      <c r="AF889">
        <v>0</v>
      </c>
      <c r="AG889">
        <v>10</v>
      </c>
      <c r="AH889">
        <v>1.4</v>
      </c>
      <c r="AI889">
        <v>1.4</v>
      </c>
      <c r="AJ889">
        <v>0.10290000000000001</v>
      </c>
      <c r="AK889" t="s">
        <v>826</v>
      </c>
      <c r="AL889" t="s">
        <v>769</v>
      </c>
      <c r="AN889">
        <v>40</v>
      </c>
      <c r="AO889">
        <f>Source1718[[#This Row],[TotalFTES]]*525/Source1718[[#This Row],[TotalScheduledHours]]</f>
        <v>18.375</v>
      </c>
    </row>
    <row r="890" spans="1:41" x14ac:dyDescent="0.25">
      <c r="A890" t="s">
        <v>1770</v>
      </c>
      <c r="B890" t="s">
        <v>32</v>
      </c>
      <c r="C890" t="s">
        <v>40</v>
      </c>
      <c r="D890" t="s">
        <v>41</v>
      </c>
      <c r="E890">
        <v>47097</v>
      </c>
      <c r="F890" t="s">
        <v>68</v>
      </c>
      <c r="G890">
        <v>9976</v>
      </c>
      <c r="H890">
        <v>801</v>
      </c>
      <c r="I890" t="s">
        <v>191</v>
      </c>
      <c r="J890" t="s">
        <v>35</v>
      </c>
      <c r="K890" t="s">
        <v>44</v>
      </c>
      <c r="L890" t="s">
        <v>189</v>
      </c>
      <c r="M890">
        <v>1200</v>
      </c>
      <c r="N890">
        <v>1415</v>
      </c>
      <c r="O890" t="s">
        <v>112</v>
      </c>
      <c r="P890">
        <v>253</v>
      </c>
      <c r="Q890" t="s">
        <v>113</v>
      </c>
      <c r="R890" t="s">
        <v>38</v>
      </c>
      <c r="S890" s="1">
        <v>43179</v>
      </c>
      <c r="T890" s="1">
        <v>43242</v>
      </c>
      <c r="U890" t="s">
        <v>407</v>
      </c>
      <c r="V890" t="s">
        <v>39</v>
      </c>
      <c r="W890">
        <v>11</v>
      </c>
      <c r="X890">
        <v>11</v>
      </c>
      <c r="Y890">
        <v>40</v>
      </c>
      <c r="Z890">
        <v>27.5</v>
      </c>
      <c r="AA890" t="s">
        <v>832</v>
      </c>
      <c r="AB890">
        <v>28</v>
      </c>
      <c r="AC890">
        <v>40</v>
      </c>
      <c r="AD890">
        <v>70</v>
      </c>
      <c r="AE890">
        <v>70</v>
      </c>
      <c r="AF890">
        <v>0</v>
      </c>
      <c r="AG890">
        <v>10</v>
      </c>
      <c r="AH890">
        <v>0.876</v>
      </c>
      <c r="AI890">
        <v>0.876</v>
      </c>
      <c r="AJ890">
        <v>0.10290000000000001</v>
      </c>
      <c r="AK890" t="s">
        <v>833</v>
      </c>
      <c r="AL890" t="s">
        <v>835</v>
      </c>
      <c r="AN890">
        <v>42.5</v>
      </c>
      <c r="AO890">
        <f>Source1718[[#This Row],[TotalFTES]]*525/Source1718[[#This Row],[TotalScheduledHours]]</f>
        <v>10.821176470588235</v>
      </c>
    </row>
    <row r="891" spans="1:41" x14ac:dyDescent="0.25">
      <c r="A891" t="s">
        <v>1770</v>
      </c>
      <c r="B891" t="s">
        <v>32</v>
      </c>
      <c r="C891" t="s">
        <v>40</v>
      </c>
      <c r="D891" t="s">
        <v>41</v>
      </c>
      <c r="E891">
        <v>47863</v>
      </c>
      <c r="F891" t="s">
        <v>68</v>
      </c>
      <c r="G891">
        <v>9977</v>
      </c>
      <c r="H891">
        <v>501</v>
      </c>
      <c r="I891" t="s">
        <v>836</v>
      </c>
      <c r="J891" t="s">
        <v>35</v>
      </c>
      <c r="K891" t="s">
        <v>44</v>
      </c>
      <c r="L891" t="s">
        <v>189</v>
      </c>
      <c r="M891">
        <v>1030</v>
      </c>
      <c r="N891">
        <v>1245</v>
      </c>
      <c r="O891" t="s">
        <v>49</v>
      </c>
      <c r="P891">
        <v>514</v>
      </c>
      <c r="Q891" t="s">
        <v>51</v>
      </c>
      <c r="R891" t="s">
        <v>38</v>
      </c>
      <c r="S891" s="1">
        <v>43179</v>
      </c>
      <c r="T891" s="1">
        <v>43242</v>
      </c>
      <c r="U891" t="s">
        <v>406</v>
      </c>
      <c r="V891" t="s">
        <v>39</v>
      </c>
      <c r="W891">
        <v>24</v>
      </c>
      <c r="X891">
        <v>24</v>
      </c>
      <c r="Y891">
        <v>40</v>
      </c>
      <c r="Z891">
        <v>60</v>
      </c>
      <c r="AD891">
        <v>0</v>
      </c>
      <c r="AE891">
        <v>60</v>
      </c>
      <c r="AF891">
        <v>0</v>
      </c>
      <c r="AG891">
        <v>10</v>
      </c>
      <c r="AH891">
        <v>1</v>
      </c>
      <c r="AI891">
        <v>1</v>
      </c>
      <c r="AJ891">
        <v>0.1</v>
      </c>
      <c r="AK891" t="s">
        <v>766</v>
      </c>
      <c r="AL891" t="s">
        <v>774</v>
      </c>
      <c r="AN891">
        <v>42.5</v>
      </c>
      <c r="AO891">
        <f>Source1718[[#This Row],[TotalFTES]]*525/Source1718[[#This Row],[TotalScheduledHours]]</f>
        <v>12.352941176470589</v>
      </c>
    </row>
    <row r="892" spans="1:41" x14ac:dyDescent="0.25">
      <c r="A892" t="s">
        <v>1770</v>
      </c>
      <c r="B892" t="s">
        <v>32</v>
      </c>
      <c r="C892" t="s">
        <v>40</v>
      </c>
      <c r="D892" t="s">
        <v>41</v>
      </c>
      <c r="E892">
        <v>40383</v>
      </c>
      <c r="F892" t="s">
        <v>231</v>
      </c>
      <c r="G892">
        <v>9419</v>
      </c>
      <c r="H892">
        <v>501</v>
      </c>
      <c r="I892" t="s">
        <v>232</v>
      </c>
      <c r="J892" t="s">
        <v>76</v>
      </c>
      <c r="K892" t="s">
        <v>44</v>
      </c>
      <c r="L892" t="s">
        <v>67</v>
      </c>
      <c r="M892">
        <v>1800</v>
      </c>
      <c r="N892">
        <v>2050</v>
      </c>
      <c r="O892" t="s">
        <v>49</v>
      </c>
      <c r="P892">
        <v>514</v>
      </c>
      <c r="Q892" t="s">
        <v>51</v>
      </c>
      <c r="R892" t="s">
        <v>38</v>
      </c>
      <c r="S892" s="1">
        <v>43195</v>
      </c>
      <c r="T892" s="1">
        <v>43230</v>
      </c>
      <c r="U892" t="s">
        <v>408</v>
      </c>
      <c r="V892" t="s">
        <v>39</v>
      </c>
      <c r="W892">
        <v>56</v>
      </c>
      <c r="X892">
        <v>53</v>
      </c>
      <c r="Y892">
        <v>40</v>
      </c>
      <c r="Z892">
        <v>132.5</v>
      </c>
      <c r="AD892">
        <v>0</v>
      </c>
      <c r="AE892">
        <v>132.5</v>
      </c>
      <c r="AF892">
        <v>0</v>
      </c>
      <c r="AG892">
        <v>10</v>
      </c>
      <c r="AH892">
        <v>0.66300000000000003</v>
      </c>
      <c r="AI892">
        <v>0.66300000000000003</v>
      </c>
      <c r="AJ892">
        <v>4.1099999999999998E-2</v>
      </c>
      <c r="AK892" t="s">
        <v>837</v>
      </c>
      <c r="AL892" t="s">
        <v>774</v>
      </c>
      <c r="AN892">
        <v>18</v>
      </c>
      <c r="AO892">
        <f>Source1718[[#This Row],[TotalFTES]]*525/Source1718[[#This Row],[TotalScheduledHours]]</f>
        <v>19.337500000000002</v>
      </c>
    </row>
    <row r="893" spans="1:41" x14ac:dyDescent="0.25">
      <c r="A893" t="s">
        <v>1770</v>
      </c>
      <c r="B893" t="s">
        <v>32</v>
      </c>
      <c r="C893" t="s">
        <v>40</v>
      </c>
      <c r="D893" t="s">
        <v>41</v>
      </c>
      <c r="E893">
        <v>40411</v>
      </c>
      <c r="F893" t="s">
        <v>231</v>
      </c>
      <c r="G893">
        <v>9467</v>
      </c>
      <c r="H893">
        <v>501</v>
      </c>
      <c r="I893" t="s">
        <v>233</v>
      </c>
      <c r="J893" t="s">
        <v>76</v>
      </c>
      <c r="K893" t="s">
        <v>44</v>
      </c>
      <c r="L893" t="s">
        <v>75</v>
      </c>
      <c r="M893">
        <v>1800</v>
      </c>
      <c r="N893">
        <v>2050</v>
      </c>
      <c r="O893" t="s">
        <v>49</v>
      </c>
      <c r="P893">
        <v>318</v>
      </c>
      <c r="Q893" t="s">
        <v>51</v>
      </c>
      <c r="R893" t="s">
        <v>38</v>
      </c>
      <c r="S893" s="1">
        <v>43116</v>
      </c>
      <c r="T893" s="1">
        <v>43151</v>
      </c>
      <c r="U893" t="s">
        <v>409</v>
      </c>
      <c r="V893" t="s">
        <v>39</v>
      </c>
      <c r="W893">
        <v>48</v>
      </c>
      <c r="X893">
        <v>45</v>
      </c>
      <c r="Y893">
        <v>40</v>
      </c>
      <c r="Z893">
        <v>112.5</v>
      </c>
      <c r="AD893">
        <v>0</v>
      </c>
      <c r="AE893">
        <v>112.5</v>
      </c>
      <c r="AF893">
        <v>0</v>
      </c>
      <c r="AG893">
        <v>0</v>
      </c>
      <c r="AH893">
        <v>0.81699999999999995</v>
      </c>
      <c r="AI893">
        <v>0.81699999999999995</v>
      </c>
      <c r="AJ893">
        <v>0.04</v>
      </c>
      <c r="AK893" t="s">
        <v>837</v>
      </c>
      <c r="AL893" t="s">
        <v>838</v>
      </c>
      <c r="AN893">
        <v>18</v>
      </c>
      <c r="AO893">
        <f>Source1718[[#This Row],[TotalFTES]]*525/Source1718[[#This Row],[TotalScheduledHours]]</f>
        <v>23.829166666666666</v>
      </c>
    </row>
    <row r="894" spans="1:41" x14ac:dyDescent="0.25">
      <c r="A894" t="s">
        <v>1770</v>
      </c>
      <c r="B894" t="s">
        <v>32</v>
      </c>
      <c r="C894" t="s">
        <v>40</v>
      </c>
      <c r="D894" t="s">
        <v>41</v>
      </c>
      <c r="E894">
        <v>44853</v>
      </c>
      <c r="F894" t="s">
        <v>231</v>
      </c>
      <c r="G894">
        <v>9476</v>
      </c>
      <c r="H894">
        <v>501</v>
      </c>
      <c r="I894" t="s">
        <v>234</v>
      </c>
      <c r="J894" t="s">
        <v>76</v>
      </c>
      <c r="K894" t="s">
        <v>44</v>
      </c>
      <c r="L894" t="s">
        <v>86</v>
      </c>
      <c r="M894">
        <v>1800</v>
      </c>
      <c r="N894">
        <v>2050</v>
      </c>
      <c r="O894" t="s">
        <v>49</v>
      </c>
      <c r="P894">
        <v>318</v>
      </c>
      <c r="Q894" t="s">
        <v>51</v>
      </c>
      <c r="R894" t="s">
        <v>38</v>
      </c>
      <c r="S894" s="1">
        <v>43157</v>
      </c>
      <c r="T894" s="1">
        <v>43199</v>
      </c>
      <c r="U894" t="s">
        <v>410</v>
      </c>
      <c r="V894" t="s">
        <v>39</v>
      </c>
      <c r="W894">
        <v>22</v>
      </c>
      <c r="X894">
        <v>20</v>
      </c>
      <c r="Y894">
        <v>40</v>
      </c>
      <c r="Z894">
        <v>50</v>
      </c>
      <c r="AD894">
        <v>0</v>
      </c>
      <c r="AE894">
        <v>50</v>
      </c>
      <c r="AF894">
        <v>0</v>
      </c>
      <c r="AG894">
        <v>0</v>
      </c>
      <c r="AH894">
        <v>0.25700000000000001</v>
      </c>
      <c r="AI894">
        <v>0.25700000000000001</v>
      </c>
      <c r="AJ894">
        <v>4.1099999999999998E-2</v>
      </c>
      <c r="AK894" t="s">
        <v>837</v>
      </c>
      <c r="AL894" t="s">
        <v>838</v>
      </c>
      <c r="AN894">
        <v>18</v>
      </c>
      <c r="AO894">
        <f>Source1718[[#This Row],[TotalFTES]]*525/Source1718[[#This Row],[TotalScheduledHours]]</f>
        <v>7.4958333333333336</v>
      </c>
    </row>
    <row r="895" spans="1:41" x14ac:dyDescent="0.25">
      <c r="A895" t="s">
        <v>1770</v>
      </c>
      <c r="B895" t="s">
        <v>32</v>
      </c>
      <c r="C895" t="s">
        <v>40</v>
      </c>
      <c r="D895" t="s">
        <v>41</v>
      </c>
      <c r="E895">
        <v>40423</v>
      </c>
      <c r="F895" t="s">
        <v>231</v>
      </c>
      <c r="G895">
        <v>9792</v>
      </c>
      <c r="H895">
        <v>501</v>
      </c>
      <c r="I895" t="s">
        <v>235</v>
      </c>
      <c r="J895" t="s">
        <v>76</v>
      </c>
      <c r="K895" t="s">
        <v>44</v>
      </c>
      <c r="L895" t="s">
        <v>67</v>
      </c>
      <c r="M895">
        <v>1800</v>
      </c>
      <c r="N895">
        <v>2050</v>
      </c>
      <c r="O895" t="s">
        <v>49</v>
      </c>
      <c r="P895">
        <v>514</v>
      </c>
      <c r="Q895" t="s">
        <v>51</v>
      </c>
      <c r="R895" t="s">
        <v>38</v>
      </c>
      <c r="S895" s="1">
        <v>43118</v>
      </c>
      <c r="T895" s="1">
        <v>43153</v>
      </c>
      <c r="U895" t="s">
        <v>385</v>
      </c>
      <c r="V895" t="s">
        <v>39</v>
      </c>
      <c r="W895">
        <v>45</v>
      </c>
      <c r="X895">
        <v>32</v>
      </c>
      <c r="Y895">
        <v>40</v>
      </c>
      <c r="Z895">
        <v>80</v>
      </c>
      <c r="AD895">
        <v>0</v>
      </c>
      <c r="AE895">
        <v>80</v>
      </c>
      <c r="AF895">
        <v>0</v>
      </c>
      <c r="AG895">
        <v>10</v>
      </c>
      <c r="AH895">
        <v>0.503</v>
      </c>
      <c r="AI895">
        <v>0.503</v>
      </c>
      <c r="AJ895">
        <v>4.1099999999999998E-2</v>
      </c>
      <c r="AK895" t="s">
        <v>837</v>
      </c>
      <c r="AL895" t="s">
        <v>774</v>
      </c>
      <c r="AN895">
        <v>18</v>
      </c>
      <c r="AO895">
        <f>Source1718[[#This Row],[TotalFTES]]*525/Source1718[[#This Row],[TotalScheduledHours]]</f>
        <v>14.670833333333333</v>
      </c>
    </row>
    <row r="896" spans="1:41" x14ac:dyDescent="0.25">
      <c r="A896" t="s">
        <v>1770</v>
      </c>
      <c r="B896" t="s">
        <v>32</v>
      </c>
      <c r="C896" t="s">
        <v>40</v>
      </c>
      <c r="D896" t="s">
        <v>41</v>
      </c>
      <c r="E896">
        <v>40424</v>
      </c>
      <c r="F896" t="s">
        <v>231</v>
      </c>
      <c r="G896">
        <v>9793</v>
      </c>
      <c r="H896">
        <v>501</v>
      </c>
      <c r="I896" t="s">
        <v>236</v>
      </c>
      <c r="J896" t="s">
        <v>76</v>
      </c>
      <c r="K896" t="s">
        <v>44</v>
      </c>
      <c r="L896" t="s">
        <v>75</v>
      </c>
      <c r="M896">
        <v>1800</v>
      </c>
      <c r="N896">
        <v>2015</v>
      </c>
      <c r="O896" t="s">
        <v>49</v>
      </c>
      <c r="P896">
        <v>318</v>
      </c>
      <c r="Q896" t="s">
        <v>51</v>
      </c>
      <c r="R896" t="s">
        <v>38</v>
      </c>
      <c r="S896" s="1">
        <v>43200</v>
      </c>
      <c r="T896" s="1">
        <v>43242</v>
      </c>
      <c r="U896" t="s">
        <v>381</v>
      </c>
      <c r="V896" t="s">
        <v>39</v>
      </c>
      <c r="W896">
        <v>52</v>
      </c>
      <c r="X896">
        <v>48</v>
      </c>
      <c r="Y896">
        <v>40</v>
      </c>
      <c r="Z896">
        <v>120</v>
      </c>
      <c r="AD896">
        <v>0</v>
      </c>
      <c r="AE896">
        <v>120</v>
      </c>
      <c r="AF896">
        <v>0</v>
      </c>
      <c r="AG896">
        <v>10</v>
      </c>
      <c r="AH896">
        <v>0.52900000000000003</v>
      </c>
      <c r="AI896">
        <v>0.52900000000000003</v>
      </c>
      <c r="AJ896">
        <v>4.1099999999999998E-2</v>
      </c>
      <c r="AK896" t="s">
        <v>818</v>
      </c>
      <c r="AL896" t="s">
        <v>838</v>
      </c>
      <c r="AN896">
        <v>17.5</v>
      </c>
      <c r="AO896">
        <f>Source1718[[#This Row],[TotalFTES]]*525/Source1718[[#This Row],[TotalScheduledHours]]</f>
        <v>15.870000000000001</v>
      </c>
    </row>
    <row r="897" spans="1:41" x14ac:dyDescent="0.25">
      <c r="A897" t="s">
        <v>1770</v>
      </c>
      <c r="B897" t="s">
        <v>32</v>
      </c>
      <c r="C897" t="s">
        <v>40</v>
      </c>
      <c r="D897" t="s">
        <v>41</v>
      </c>
      <c r="E897">
        <v>48039</v>
      </c>
      <c r="F897" t="s">
        <v>231</v>
      </c>
      <c r="G897">
        <v>9799</v>
      </c>
      <c r="H897">
        <v>501</v>
      </c>
      <c r="I897" t="s">
        <v>237</v>
      </c>
      <c r="J897" t="s">
        <v>76</v>
      </c>
      <c r="K897" t="s">
        <v>44</v>
      </c>
      <c r="L897" t="s">
        <v>73</v>
      </c>
      <c r="M897">
        <v>1800</v>
      </c>
      <c r="N897">
        <v>2015</v>
      </c>
      <c r="O897" t="s">
        <v>49</v>
      </c>
      <c r="P897">
        <v>516</v>
      </c>
      <c r="Q897" t="s">
        <v>51</v>
      </c>
      <c r="R897" t="s">
        <v>38</v>
      </c>
      <c r="S897" s="1">
        <v>43166</v>
      </c>
      <c r="T897" s="1">
        <v>43201</v>
      </c>
      <c r="U897" t="s">
        <v>401</v>
      </c>
      <c r="V897" t="s">
        <v>39</v>
      </c>
      <c r="W897">
        <v>19</v>
      </c>
      <c r="X897">
        <v>19</v>
      </c>
      <c r="Y897">
        <v>40</v>
      </c>
      <c r="Z897">
        <v>47.5</v>
      </c>
      <c r="AD897">
        <v>0</v>
      </c>
      <c r="AE897">
        <v>47.5</v>
      </c>
      <c r="AF897">
        <v>0</v>
      </c>
      <c r="AG897">
        <v>0</v>
      </c>
      <c r="AH897">
        <v>0.13300000000000001</v>
      </c>
      <c r="AI897">
        <v>0.13300000000000001</v>
      </c>
      <c r="AJ897">
        <v>4.1000000000000002E-2</v>
      </c>
      <c r="AK897" t="s">
        <v>818</v>
      </c>
      <c r="AL897" t="s">
        <v>767</v>
      </c>
      <c r="AN897">
        <v>12.5</v>
      </c>
      <c r="AO897">
        <f>Source1718[[#This Row],[TotalFTES]]*525/Source1718[[#This Row],[TotalScheduledHours]]</f>
        <v>5.5860000000000003</v>
      </c>
    </row>
    <row r="898" spans="1:41" x14ac:dyDescent="0.25">
      <c r="A898" t="s">
        <v>1770</v>
      </c>
      <c r="B898" t="s">
        <v>32</v>
      </c>
      <c r="C898" t="s">
        <v>40</v>
      </c>
      <c r="D898" t="s">
        <v>41</v>
      </c>
      <c r="E898">
        <v>47864</v>
      </c>
      <c r="F898" t="s">
        <v>91</v>
      </c>
      <c r="G898">
        <v>9990</v>
      </c>
      <c r="H898">
        <v>201</v>
      </c>
      <c r="I898" t="s">
        <v>709</v>
      </c>
      <c r="J898" t="s">
        <v>35</v>
      </c>
      <c r="K898" t="s">
        <v>44</v>
      </c>
      <c r="L898" t="s">
        <v>72</v>
      </c>
      <c r="M898">
        <v>815</v>
      </c>
      <c r="N898">
        <v>1030</v>
      </c>
      <c r="O898" t="s">
        <v>46</v>
      </c>
      <c r="P898">
        <v>228</v>
      </c>
      <c r="Q898" t="s">
        <v>47</v>
      </c>
      <c r="R898">
        <v>1</v>
      </c>
      <c r="S898" s="1">
        <v>43116</v>
      </c>
      <c r="T898" s="1">
        <v>43243</v>
      </c>
      <c r="U898" t="s">
        <v>397</v>
      </c>
      <c r="V898" t="s">
        <v>39</v>
      </c>
      <c r="W898">
        <v>26</v>
      </c>
      <c r="X898">
        <v>24</v>
      </c>
      <c r="Y898">
        <v>40</v>
      </c>
      <c r="Z898">
        <v>60</v>
      </c>
      <c r="AD898">
        <v>0</v>
      </c>
      <c r="AE898">
        <v>60</v>
      </c>
      <c r="AF898">
        <v>0</v>
      </c>
      <c r="AG898">
        <v>10</v>
      </c>
      <c r="AH898">
        <v>2.3239999999999998</v>
      </c>
      <c r="AI898">
        <v>2.3239999999999998</v>
      </c>
      <c r="AJ898">
        <v>0.2</v>
      </c>
      <c r="AK898" t="s">
        <v>776</v>
      </c>
      <c r="AL898" t="s">
        <v>810</v>
      </c>
      <c r="AN898">
        <v>85</v>
      </c>
      <c r="AO898">
        <f>Source1718[[#This Row],[TotalFTES]]*525/Source1718[[#This Row],[TotalScheduledHours]]</f>
        <v>14.354117647058823</v>
      </c>
    </row>
    <row r="899" spans="1:41" x14ac:dyDescent="0.25">
      <c r="A899" t="s">
        <v>1770</v>
      </c>
      <c r="B899" t="s">
        <v>32</v>
      </c>
      <c r="C899" t="s">
        <v>40</v>
      </c>
      <c r="D899" t="s">
        <v>41</v>
      </c>
      <c r="E899">
        <v>47866</v>
      </c>
      <c r="F899" t="s">
        <v>91</v>
      </c>
      <c r="G899">
        <v>9990</v>
      </c>
      <c r="H899">
        <v>701</v>
      </c>
      <c r="I899" t="s">
        <v>709</v>
      </c>
      <c r="J899" t="s">
        <v>35</v>
      </c>
      <c r="K899" t="s">
        <v>44</v>
      </c>
      <c r="L899" t="s">
        <v>189</v>
      </c>
      <c r="M899">
        <v>1600</v>
      </c>
      <c r="N899">
        <v>1815</v>
      </c>
      <c r="O899" t="s">
        <v>64</v>
      </c>
      <c r="P899">
        <v>476</v>
      </c>
      <c r="Q899" t="s">
        <v>65</v>
      </c>
      <c r="R899">
        <v>1</v>
      </c>
      <c r="S899" s="1">
        <v>43116</v>
      </c>
      <c r="T899" s="1">
        <v>43243</v>
      </c>
      <c r="U899" t="s">
        <v>395</v>
      </c>
      <c r="V899" t="s">
        <v>39</v>
      </c>
      <c r="W899">
        <v>32</v>
      </c>
      <c r="X899">
        <v>29</v>
      </c>
      <c r="Y899">
        <v>40</v>
      </c>
      <c r="Z899">
        <v>72.5</v>
      </c>
      <c r="AD899">
        <v>0</v>
      </c>
      <c r="AE899">
        <v>72.5</v>
      </c>
      <c r="AF899">
        <v>0</v>
      </c>
      <c r="AG899">
        <v>10</v>
      </c>
      <c r="AH899">
        <v>2.605</v>
      </c>
      <c r="AI899">
        <v>2.605</v>
      </c>
      <c r="AJ899">
        <v>0.2</v>
      </c>
      <c r="AK899" t="s">
        <v>839</v>
      </c>
      <c r="AL899" t="s">
        <v>789</v>
      </c>
      <c r="AN899">
        <v>85</v>
      </c>
      <c r="AO899">
        <f>Source1718[[#This Row],[TotalFTES]]*525/Source1718[[#This Row],[TotalScheduledHours]]</f>
        <v>16.089705882352941</v>
      </c>
    </row>
    <row r="900" spans="1:41" x14ac:dyDescent="0.25">
      <c r="A900" t="s">
        <v>1770</v>
      </c>
      <c r="B900" t="s">
        <v>32</v>
      </c>
      <c r="C900" t="s">
        <v>40</v>
      </c>
      <c r="D900" t="s">
        <v>41</v>
      </c>
      <c r="E900">
        <v>47867</v>
      </c>
      <c r="F900" t="s">
        <v>91</v>
      </c>
      <c r="G900">
        <v>9995</v>
      </c>
      <c r="H900">
        <v>401</v>
      </c>
      <c r="I900" t="s">
        <v>840</v>
      </c>
      <c r="J900" t="s">
        <v>76</v>
      </c>
      <c r="K900" t="s">
        <v>44</v>
      </c>
      <c r="L900" t="s">
        <v>72</v>
      </c>
      <c r="M900">
        <v>1730</v>
      </c>
      <c r="N900">
        <v>1945</v>
      </c>
      <c r="O900" t="s">
        <v>55</v>
      </c>
      <c r="P900">
        <v>1103</v>
      </c>
      <c r="Q900" t="s">
        <v>56</v>
      </c>
      <c r="R900" t="s">
        <v>38</v>
      </c>
      <c r="S900" s="1">
        <v>43117</v>
      </c>
      <c r="T900" s="1">
        <v>43173</v>
      </c>
      <c r="U900" t="s">
        <v>404</v>
      </c>
      <c r="V900" t="s">
        <v>39</v>
      </c>
      <c r="W900">
        <v>26</v>
      </c>
      <c r="X900">
        <v>10</v>
      </c>
      <c r="Y900">
        <v>40</v>
      </c>
      <c r="Z900">
        <v>25</v>
      </c>
      <c r="AD900">
        <v>0</v>
      </c>
      <c r="AE900">
        <v>25</v>
      </c>
      <c r="AF900">
        <v>0</v>
      </c>
      <c r="AG900">
        <v>10</v>
      </c>
      <c r="AH900">
        <v>0.69499999999999995</v>
      </c>
      <c r="AI900">
        <v>0.69499999999999995</v>
      </c>
      <c r="AJ900">
        <v>0.1</v>
      </c>
      <c r="AK900" t="s">
        <v>804</v>
      </c>
      <c r="AL900" t="s">
        <v>791</v>
      </c>
      <c r="AN900">
        <v>40</v>
      </c>
      <c r="AO900">
        <f>Source1718[[#This Row],[TotalFTES]]*525/Source1718[[#This Row],[TotalScheduledHours]]</f>
        <v>9.1218749999999993</v>
      </c>
    </row>
    <row r="901" spans="1:41" x14ac:dyDescent="0.25">
      <c r="A901" t="s">
        <v>1770</v>
      </c>
      <c r="B901" t="s">
        <v>32</v>
      </c>
      <c r="C901" t="s">
        <v>40</v>
      </c>
      <c r="D901" t="s">
        <v>41</v>
      </c>
      <c r="E901">
        <v>47653</v>
      </c>
      <c r="F901" t="s">
        <v>91</v>
      </c>
      <c r="G901">
        <v>9995</v>
      </c>
      <c r="H901">
        <v>701</v>
      </c>
      <c r="I901" t="s">
        <v>840</v>
      </c>
      <c r="J901" t="s">
        <v>35</v>
      </c>
      <c r="K901" t="s">
        <v>44</v>
      </c>
      <c r="L901" t="s">
        <v>45</v>
      </c>
      <c r="M901">
        <v>800</v>
      </c>
      <c r="N901">
        <v>1015</v>
      </c>
      <c r="O901" t="s">
        <v>64</v>
      </c>
      <c r="P901">
        <v>471</v>
      </c>
      <c r="Q901" t="s">
        <v>65</v>
      </c>
      <c r="R901" t="s">
        <v>38</v>
      </c>
      <c r="S901" s="1">
        <v>43178</v>
      </c>
      <c r="T901" s="1">
        <v>43214</v>
      </c>
      <c r="U901" t="s">
        <v>390</v>
      </c>
      <c r="V901" t="s">
        <v>39</v>
      </c>
      <c r="W901">
        <v>27</v>
      </c>
      <c r="X901">
        <v>27</v>
      </c>
      <c r="Y901">
        <v>40</v>
      </c>
      <c r="Z901">
        <v>67.5</v>
      </c>
      <c r="AD901">
        <v>0</v>
      </c>
      <c r="AE901">
        <v>67.5</v>
      </c>
      <c r="AF901">
        <v>0</v>
      </c>
      <c r="AG901">
        <v>10</v>
      </c>
      <c r="AH901">
        <v>1.4379999999999999</v>
      </c>
      <c r="AI901">
        <v>1.4379999999999999</v>
      </c>
      <c r="AJ901">
        <v>0.1</v>
      </c>
      <c r="AK901" t="s">
        <v>809</v>
      </c>
      <c r="AL901" t="s">
        <v>769</v>
      </c>
      <c r="AN901">
        <v>45</v>
      </c>
      <c r="AO901">
        <f>Source1718[[#This Row],[TotalFTES]]*525/Source1718[[#This Row],[TotalScheduledHours]]</f>
        <v>16.776666666666664</v>
      </c>
    </row>
    <row r="902" spans="1:41" x14ac:dyDescent="0.25">
      <c r="A902" t="s">
        <v>1770</v>
      </c>
      <c r="B902" t="s">
        <v>32</v>
      </c>
      <c r="C902" t="s">
        <v>40</v>
      </c>
      <c r="D902" t="s">
        <v>41</v>
      </c>
      <c r="E902">
        <v>48021</v>
      </c>
      <c r="F902" t="s">
        <v>91</v>
      </c>
      <c r="G902">
        <v>9995</v>
      </c>
      <c r="H902">
        <v>702</v>
      </c>
      <c r="I902" t="s">
        <v>840</v>
      </c>
      <c r="J902" t="s">
        <v>35</v>
      </c>
      <c r="K902" t="s">
        <v>44</v>
      </c>
      <c r="L902" t="s">
        <v>45</v>
      </c>
      <c r="M902">
        <v>1030</v>
      </c>
      <c r="N902">
        <v>1245</v>
      </c>
      <c r="O902" t="s">
        <v>64</v>
      </c>
      <c r="P902">
        <v>476</v>
      </c>
      <c r="Q902" t="s">
        <v>65</v>
      </c>
      <c r="R902" t="s">
        <v>38</v>
      </c>
      <c r="S902" s="1">
        <v>43215</v>
      </c>
      <c r="T902" s="1">
        <v>43243</v>
      </c>
      <c r="U902" t="s">
        <v>390</v>
      </c>
      <c r="V902" t="s">
        <v>39</v>
      </c>
      <c r="W902">
        <v>15</v>
      </c>
      <c r="X902">
        <v>15</v>
      </c>
      <c r="Y902">
        <v>40</v>
      </c>
      <c r="Z902">
        <v>37.5</v>
      </c>
      <c r="AD902">
        <v>0</v>
      </c>
      <c r="AE902">
        <v>37.5</v>
      </c>
      <c r="AF902">
        <v>0</v>
      </c>
      <c r="AG902">
        <v>10</v>
      </c>
      <c r="AH902">
        <v>1.1140000000000001</v>
      </c>
      <c r="AI902">
        <v>1.1140000000000001</v>
      </c>
      <c r="AJ902">
        <v>0.1</v>
      </c>
      <c r="AK902" t="s">
        <v>766</v>
      </c>
      <c r="AL902" t="s">
        <v>789</v>
      </c>
      <c r="AN902">
        <v>42.5</v>
      </c>
      <c r="AO902">
        <f>Source1718[[#This Row],[TotalFTES]]*525/Source1718[[#This Row],[TotalScheduledHours]]</f>
        <v>13.761176470588236</v>
      </c>
    </row>
    <row r="903" spans="1:41" x14ac:dyDescent="0.25">
      <c r="A903" t="s">
        <v>1770</v>
      </c>
      <c r="B903" t="s">
        <v>32</v>
      </c>
      <c r="C903" t="s">
        <v>40</v>
      </c>
      <c r="D903" t="s">
        <v>41</v>
      </c>
      <c r="E903">
        <v>47967</v>
      </c>
      <c r="F903" t="s">
        <v>91</v>
      </c>
      <c r="G903">
        <v>9996</v>
      </c>
      <c r="H903">
        <v>401</v>
      </c>
      <c r="I903" t="s">
        <v>841</v>
      </c>
      <c r="J903" t="s">
        <v>76</v>
      </c>
      <c r="K903" t="s">
        <v>44</v>
      </c>
      <c r="L903" t="s">
        <v>72</v>
      </c>
      <c r="M903">
        <v>1730</v>
      </c>
      <c r="N903">
        <v>1945</v>
      </c>
      <c r="O903" t="s">
        <v>55</v>
      </c>
      <c r="P903">
        <v>1103</v>
      </c>
      <c r="Q903" t="s">
        <v>56</v>
      </c>
      <c r="R903" t="s">
        <v>38</v>
      </c>
      <c r="S903" s="1">
        <v>43178</v>
      </c>
      <c r="T903" s="1">
        <v>43243</v>
      </c>
      <c r="U903" t="s">
        <v>392</v>
      </c>
      <c r="V903" t="s">
        <v>39</v>
      </c>
      <c r="W903">
        <v>29</v>
      </c>
      <c r="X903">
        <v>27</v>
      </c>
      <c r="Y903">
        <v>40</v>
      </c>
      <c r="Z903">
        <v>67.5</v>
      </c>
      <c r="AD903">
        <v>0</v>
      </c>
      <c r="AE903">
        <v>67.5</v>
      </c>
      <c r="AF903">
        <v>0</v>
      </c>
      <c r="AG903">
        <v>0</v>
      </c>
      <c r="AH903">
        <v>1.0900000000000001</v>
      </c>
      <c r="AI903">
        <v>1.0900000000000001</v>
      </c>
      <c r="AJ903">
        <v>0.1</v>
      </c>
      <c r="AK903" t="s">
        <v>804</v>
      </c>
      <c r="AL903" t="s">
        <v>791</v>
      </c>
      <c r="AN903">
        <v>45</v>
      </c>
      <c r="AO903">
        <f>Source1718[[#This Row],[TotalFTES]]*525/Source1718[[#This Row],[TotalScheduledHours]]</f>
        <v>12.716666666666667</v>
      </c>
    </row>
    <row r="904" spans="1:41" x14ac:dyDescent="0.25">
      <c r="A904" t="s">
        <v>1770</v>
      </c>
      <c r="B904" t="s">
        <v>32</v>
      </c>
      <c r="C904" t="s">
        <v>40</v>
      </c>
      <c r="D904" t="s">
        <v>165</v>
      </c>
      <c r="E904">
        <v>47739</v>
      </c>
      <c r="F904" t="s">
        <v>166</v>
      </c>
      <c r="G904">
        <v>9000</v>
      </c>
      <c r="H904">
        <v>101</v>
      </c>
      <c r="I904" t="s">
        <v>842</v>
      </c>
      <c r="J904" t="s">
        <v>35</v>
      </c>
      <c r="K904" t="s">
        <v>44</v>
      </c>
      <c r="L904" t="s">
        <v>108</v>
      </c>
      <c r="M904">
        <v>900</v>
      </c>
      <c r="N904">
        <v>1450</v>
      </c>
      <c r="O904" t="s">
        <v>55</v>
      </c>
      <c r="P904" t="s">
        <v>240</v>
      </c>
      <c r="Q904" t="s">
        <v>56</v>
      </c>
      <c r="R904" t="s">
        <v>38</v>
      </c>
      <c r="S904" s="1">
        <v>43122</v>
      </c>
      <c r="T904" s="1">
        <v>43185</v>
      </c>
      <c r="U904" t="s">
        <v>843</v>
      </c>
      <c r="V904" t="s">
        <v>39</v>
      </c>
      <c r="W904">
        <v>10</v>
      </c>
      <c r="X904">
        <v>10</v>
      </c>
      <c r="Y904">
        <v>20</v>
      </c>
      <c r="Z904">
        <v>50</v>
      </c>
      <c r="AD904">
        <v>0</v>
      </c>
      <c r="AE904">
        <v>50</v>
      </c>
      <c r="AF904">
        <v>0</v>
      </c>
      <c r="AG904">
        <v>10</v>
      </c>
      <c r="AH904">
        <v>3.8980000000000001</v>
      </c>
      <c r="AI904">
        <v>3.8980000000000001</v>
      </c>
      <c r="AJ904">
        <v>0.57140000000000002</v>
      </c>
      <c r="AK904" t="s">
        <v>844</v>
      </c>
      <c r="AL904" t="s">
        <v>845</v>
      </c>
      <c r="AN904">
        <v>252</v>
      </c>
      <c r="AO904">
        <f>Source1718[[#This Row],[TotalFTES]]*525/Source1718[[#This Row],[TotalScheduledHours]]</f>
        <v>8.1208333333333336</v>
      </c>
    </row>
    <row r="905" spans="1:41" x14ac:dyDescent="0.25">
      <c r="A905" t="s">
        <v>1770</v>
      </c>
      <c r="B905" t="s">
        <v>32</v>
      </c>
      <c r="C905" t="s">
        <v>40</v>
      </c>
      <c r="D905" t="s">
        <v>165</v>
      </c>
      <c r="E905">
        <v>45468</v>
      </c>
      <c r="F905" t="s">
        <v>238</v>
      </c>
      <c r="G905">
        <v>9650</v>
      </c>
      <c r="H905">
        <v>501</v>
      </c>
      <c r="I905" t="s">
        <v>239</v>
      </c>
      <c r="J905" t="s">
        <v>35</v>
      </c>
      <c r="K905" t="s">
        <v>44</v>
      </c>
      <c r="L905" t="s">
        <v>108</v>
      </c>
      <c r="M905">
        <v>600</v>
      </c>
      <c r="N905">
        <v>1150</v>
      </c>
      <c r="O905" t="s">
        <v>49</v>
      </c>
      <c r="P905" t="s">
        <v>240</v>
      </c>
      <c r="Q905" t="s">
        <v>51</v>
      </c>
      <c r="R905">
        <v>1</v>
      </c>
      <c r="S905" s="1">
        <v>43116</v>
      </c>
      <c r="T905" s="1">
        <v>43243</v>
      </c>
      <c r="U905" t="s">
        <v>412</v>
      </c>
      <c r="V905" t="s">
        <v>39</v>
      </c>
      <c r="W905">
        <v>25</v>
      </c>
      <c r="X905">
        <v>15</v>
      </c>
      <c r="Y905">
        <v>15</v>
      </c>
      <c r="Z905">
        <v>100</v>
      </c>
      <c r="AA905" t="s">
        <v>846</v>
      </c>
      <c r="AB905">
        <v>47</v>
      </c>
      <c r="AC905">
        <v>30</v>
      </c>
      <c r="AD905">
        <v>156.66669999999999</v>
      </c>
      <c r="AE905">
        <v>156.66669999999999</v>
      </c>
      <c r="AF905">
        <v>0</v>
      </c>
      <c r="AG905">
        <v>0</v>
      </c>
      <c r="AH905">
        <v>13.119</v>
      </c>
      <c r="AI905">
        <v>13.119</v>
      </c>
      <c r="AJ905">
        <v>0</v>
      </c>
      <c r="AK905" t="s">
        <v>847</v>
      </c>
      <c r="AL905" t="s">
        <v>848</v>
      </c>
      <c r="AN905">
        <v>504</v>
      </c>
      <c r="AO905">
        <f>Source1718[[#This Row],[TotalFTES]]*525/Source1718[[#This Row],[TotalScheduledHours]]</f>
        <v>13.665624999999999</v>
      </c>
    </row>
    <row r="906" spans="1:41" x14ac:dyDescent="0.25">
      <c r="A906" t="s">
        <v>1770</v>
      </c>
      <c r="B906" t="s">
        <v>32</v>
      </c>
      <c r="C906" t="s">
        <v>40</v>
      </c>
      <c r="D906" t="s">
        <v>165</v>
      </c>
      <c r="E906">
        <v>45469</v>
      </c>
      <c r="F906" t="s">
        <v>238</v>
      </c>
      <c r="G906">
        <v>9651</v>
      </c>
      <c r="H906">
        <v>501</v>
      </c>
      <c r="I906" t="s">
        <v>241</v>
      </c>
      <c r="J906" t="s">
        <v>35</v>
      </c>
      <c r="K906" t="s">
        <v>44</v>
      </c>
      <c r="L906" t="s">
        <v>503</v>
      </c>
      <c r="M906" t="s">
        <v>849</v>
      </c>
      <c r="N906" t="s">
        <v>850</v>
      </c>
      <c r="O906" t="s">
        <v>712</v>
      </c>
      <c r="P906" t="s">
        <v>240</v>
      </c>
      <c r="Q906" t="s">
        <v>51</v>
      </c>
      <c r="R906">
        <v>1</v>
      </c>
      <c r="S906" s="1">
        <v>43116</v>
      </c>
      <c r="T906" s="1">
        <v>43243</v>
      </c>
      <c r="U906" t="s">
        <v>851</v>
      </c>
      <c r="V906" t="s">
        <v>39</v>
      </c>
      <c r="W906">
        <v>23</v>
      </c>
      <c r="X906">
        <v>19</v>
      </c>
      <c r="Y906">
        <v>15</v>
      </c>
      <c r="Z906">
        <v>126.66670000000001</v>
      </c>
      <c r="AA906" t="s">
        <v>846</v>
      </c>
      <c r="AB906">
        <v>47</v>
      </c>
      <c r="AC906">
        <v>30</v>
      </c>
      <c r="AD906">
        <v>156.66669999999999</v>
      </c>
      <c r="AE906">
        <v>156.66669999999999</v>
      </c>
      <c r="AF906">
        <v>0</v>
      </c>
      <c r="AG906">
        <v>0</v>
      </c>
      <c r="AH906">
        <v>14.172000000000001</v>
      </c>
      <c r="AI906">
        <v>14.172000000000001</v>
      </c>
      <c r="AJ906">
        <v>1.1657</v>
      </c>
      <c r="AK906" t="s">
        <v>852</v>
      </c>
      <c r="AL906" t="s">
        <v>853</v>
      </c>
      <c r="AN906">
        <v>504</v>
      </c>
      <c r="AO906">
        <f>Source1718[[#This Row],[TotalFTES]]*525/Source1718[[#This Row],[TotalScheduledHours]]</f>
        <v>14.762500000000001</v>
      </c>
    </row>
    <row r="907" spans="1:41" x14ac:dyDescent="0.25">
      <c r="A907" t="s">
        <v>1770</v>
      </c>
      <c r="B907" t="s">
        <v>32</v>
      </c>
      <c r="C907" t="s">
        <v>40</v>
      </c>
      <c r="D907" t="s">
        <v>165</v>
      </c>
      <c r="E907">
        <v>46128</v>
      </c>
      <c r="F907" t="s">
        <v>238</v>
      </c>
      <c r="G907">
        <v>9660</v>
      </c>
      <c r="H907">
        <v>381</v>
      </c>
      <c r="I907" t="s">
        <v>854</v>
      </c>
      <c r="J907" t="s">
        <v>35</v>
      </c>
      <c r="K907" t="s">
        <v>44</v>
      </c>
      <c r="L907" t="s">
        <v>503</v>
      </c>
      <c r="M907" t="s">
        <v>855</v>
      </c>
      <c r="N907" t="s">
        <v>704</v>
      </c>
      <c r="O907" t="s">
        <v>712</v>
      </c>
      <c r="P907" t="s">
        <v>357</v>
      </c>
      <c r="Q907" t="s">
        <v>51</v>
      </c>
      <c r="R907">
        <v>1</v>
      </c>
      <c r="S907" s="1">
        <v>43116</v>
      </c>
      <c r="T907" s="1">
        <v>43243</v>
      </c>
      <c r="U907" t="s">
        <v>713</v>
      </c>
      <c r="V907" t="s">
        <v>39</v>
      </c>
      <c r="W907">
        <v>18</v>
      </c>
      <c r="X907">
        <v>7</v>
      </c>
      <c r="Y907">
        <v>25</v>
      </c>
      <c r="Z907">
        <v>28</v>
      </c>
      <c r="AD907">
        <v>0</v>
      </c>
      <c r="AE907">
        <v>28</v>
      </c>
      <c r="AF907">
        <v>0</v>
      </c>
      <c r="AG907">
        <v>0</v>
      </c>
      <c r="AH907">
        <v>8.44</v>
      </c>
      <c r="AI907">
        <v>8.44</v>
      </c>
      <c r="AJ907">
        <v>1.1657</v>
      </c>
      <c r="AK907" t="s">
        <v>856</v>
      </c>
      <c r="AL907" t="s">
        <v>857</v>
      </c>
      <c r="AN907">
        <v>504</v>
      </c>
      <c r="AO907">
        <f>Source1718[[#This Row],[TotalFTES]]*525/Source1718[[#This Row],[TotalScheduledHours]]</f>
        <v>8.7916666666666661</v>
      </c>
    </row>
    <row r="908" spans="1:41" x14ac:dyDescent="0.25">
      <c r="A908" t="s">
        <v>1770</v>
      </c>
      <c r="B908" t="s">
        <v>32</v>
      </c>
      <c r="C908" t="s">
        <v>40</v>
      </c>
      <c r="D908" t="s">
        <v>165</v>
      </c>
      <c r="E908">
        <v>46129</v>
      </c>
      <c r="F908" t="s">
        <v>238</v>
      </c>
      <c r="G908">
        <v>9661</v>
      </c>
      <c r="H908">
        <v>381</v>
      </c>
      <c r="I908" t="s">
        <v>858</v>
      </c>
      <c r="J908" t="s">
        <v>35</v>
      </c>
      <c r="K908" t="s">
        <v>44</v>
      </c>
      <c r="L908" t="s">
        <v>503</v>
      </c>
      <c r="M908" t="s">
        <v>855</v>
      </c>
      <c r="N908" t="s">
        <v>704</v>
      </c>
      <c r="O908" t="s">
        <v>712</v>
      </c>
      <c r="P908" t="s">
        <v>240</v>
      </c>
      <c r="Q908" t="s">
        <v>51</v>
      </c>
      <c r="R908">
        <v>1</v>
      </c>
      <c r="S908" s="1">
        <v>43116</v>
      </c>
      <c r="T908" s="1">
        <v>43243</v>
      </c>
      <c r="U908" t="s">
        <v>859</v>
      </c>
      <c r="V908" t="s">
        <v>39</v>
      </c>
      <c r="W908">
        <v>19</v>
      </c>
      <c r="X908">
        <v>12</v>
      </c>
      <c r="Y908">
        <v>15</v>
      </c>
      <c r="Z908">
        <v>80</v>
      </c>
      <c r="AD908">
        <v>0</v>
      </c>
      <c r="AE908">
        <v>80</v>
      </c>
      <c r="AF908">
        <v>0</v>
      </c>
      <c r="AG908">
        <v>0</v>
      </c>
      <c r="AH908">
        <v>10.061999999999999</v>
      </c>
      <c r="AI908">
        <v>10.061999999999999</v>
      </c>
      <c r="AJ908">
        <v>1.1657</v>
      </c>
      <c r="AK908" t="s">
        <v>856</v>
      </c>
      <c r="AL908" t="s">
        <v>853</v>
      </c>
      <c r="AN908">
        <v>504</v>
      </c>
      <c r="AO908">
        <f>Source1718[[#This Row],[TotalFTES]]*525/Source1718[[#This Row],[TotalScheduledHours]]</f>
        <v>10.481249999999999</v>
      </c>
    </row>
    <row r="909" spans="1:41" x14ac:dyDescent="0.25">
      <c r="A909" t="s">
        <v>1770</v>
      </c>
      <c r="B909" t="s">
        <v>32</v>
      </c>
      <c r="C909" t="s">
        <v>40</v>
      </c>
      <c r="D909" t="s">
        <v>242</v>
      </c>
      <c r="E909">
        <v>47153</v>
      </c>
      <c r="F909" t="s">
        <v>243</v>
      </c>
      <c r="G909">
        <v>6008</v>
      </c>
      <c r="H909">
        <v>201</v>
      </c>
      <c r="I909" t="s">
        <v>244</v>
      </c>
      <c r="J909" t="s">
        <v>35</v>
      </c>
      <c r="K909" t="s">
        <v>44</v>
      </c>
      <c r="L909" t="s">
        <v>54</v>
      </c>
      <c r="M909">
        <v>930</v>
      </c>
      <c r="N909">
        <v>1345</v>
      </c>
      <c r="O909" t="s">
        <v>46</v>
      </c>
      <c r="P909">
        <v>64</v>
      </c>
      <c r="Q909" t="s">
        <v>47</v>
      </c>
      <c r="R909">
        <v>1</v>
      </c>
      <c r="S909" s="1">
        <v>43116</v>
      </c>
      <c r="T909" s="1">
        <v>43243</v>
      </c>
      <c r="U909" t="s">
        <v>413</v>
      </c>
      <c r="V909" t="s">
        <v>39</v>
      </c>
      <c r="W909">
        <v>38</v>
      </c>
      <c r="X909">
        <v>31</v>
      </c>
      <c r="Y909">
        <v>25</v>
      </c>
      <c r="Z909">
        <v>124</v>
      </c>
      <c r="AD909">
        <v>0</v>
      </c>
      <c r="AE909">
        <v>124</v>
      </c>
      <c r="AF909">
        <v>0</v>
      </c>
      <c r="AG909">
        <v>0</v>
      </c>
      <c r="AH909">
        <v>2.5819999999999999</v>
      </c>
      <c r="AI909">
        <v>2.5819999999999999</v>
      </c>
      <c r="AJ909">
        <v>0.16</v>
      </c>
      <c r="AK909" t="s">
        <v>860</v>
      </c>
      <c r="AL909" t="s">
        <v>861</v>
      </c>
      <c r="AN909">
        <v>72</v>
      </c>
      <c r="AO909">
        <f>Source1718[[#This Row],[TotalFTES]]*525/Source1718[[#This Row],[TotalScheduledHours]]</f>
        <v>18.827083333333334</v>
      </c>
    </row>
    <row r="910" spans="1:41" x14ac:dyDescent="0.25">
      <c r="A910" t="s">
        <v>1770</v>
      </c>
      <c r="B910" t="s">
        <v>32</v>
      </c>
      <c r="C910" t="s">
        <v>40</v>
      </c>
      <c r="D910" t="s">
        <v>242</v>
      </c>
      <c r="E910">
        <v>47062</v>
      </c>
      <c r="F910" t="s">
        <v>243</v>
      </c>
      <c r="G910">
        <v>6025</v>
      </c>
      <c r="H910">
        <v>401</v>
      </c>
      <c r="I910" t="s">
        <v>245</v>
      </c>
      <c r="J910" t="s">
        <v>73</v>
      </c>
      <c r="K910" t="s">
        <v>44</v>
      </c>
      <c r="L910" t="s">
        <v>48</v>
      </c>
      <c r="M910">
        <v>900</v>
      </c>
      <c r="N910">
        <v>1150</v>
      </c>
      <c r="O910" t="s">
        <v>55</v>
      </c>
      <c r="P910">
        <v>701</v>
      </c>
      <c r="Q910" t="s">
        <v>56</v>
      </c>
      <c r="R910">
        <v>1</v>
      </c>
      <c r="S910" s="1">
        <v>43116</v>
      </c>
      <c r="T910" s="1">
        <v>43243</v>
      </c>
      <c r="U910" t="s">
        <v>414</v>
      </c>
      <c r="V910" t="s">
        <v>39</v>
      </c>
      <c r="W910">
        <v>37</v>
      </c>
      <c r="X910">
        <v>34</v>
      </c>
      <c r="Y910">
        <v>30</v>
      </c>
      <c r="Z910">
        <v>113.33329999999999</v>
      </c>
      <c r="AD910">
        <v>0</v>
      </c>
      <c r="AE910">
        <v>113.33329999999999</v>
      </c>
      <c r="AF910">
        <v>0</v>
      </c>
      <c r="AG910">
        <v>10</v>
      </c>
      <c r="AH910">
        <v>1.6</v>
      </c>
      <c r="AI910">
        <v>1.6</v>
      </c>
      <c r="AJ910">
        <v>0.12</v>
      </c>
      <c r="AK910" t="s">
        <v>862</v>
      </c>
      <c r="AL910" t="s">
        <v>863</v>
      </c>
      <c r="AN910">
        <v>48</v>
      </c>
      <c r="AO910">
        <f>Source1718[[#This Row],[TotalFTES]]*525/Source1718[[#This Row],[TotalScheduledHours]]</f>
        <v>17.5</v>
      </c>
    </row>
    <row r="911" spans="1:41" x14ac:dyDescent="0.25">
      <c r="A911" t="s">
        <v>1770</v>
      </c>
      <c r="B911" t="s">
        <v>32</v>
      </c>
      <c r="C911" t="s">
        <v>40</v>
      </c>
      <c r="D911" t="s">
        <v>242</v>
      </c>
      <c r="E911">
        <v>47154</v>
      </c>
      <c r="F911" t="s">
        <v>243</v>
      </c>
      <c r="G911">
        <v>6055</v>
      </c>
      <c r="H911">
        <v>801</v>
      </c>
      <c r="I911" t="s">
        <v>367</v>
      </c>
      <c r="J911" t="s">
        <v>73</v>
      </c>
      <c r="K911" t="s">
        <v>44</v>
      </c>
      <c r="L911" t="s">
        <v>74</v>
      </c>
      <c r="M911">
        <v>1010</v>
      </c>
      <c r="N911">
        <v>1400</v>
      </c>
      <c r="O911" t="s">
        <v>112</v>
      </c>
      <c r="P911">
        <v>232</v>
      </c>
      <c r="Q911" t="s">
        <v>113</v>
      </c>
      <c r="R911">
        <v>1</v>
      </c>
      <c r="S911" s="1">
        <v>43116</v>
      </c>
      <c r="T911" s="1">
        <v>43243</v>
      </c>
      <c r="U911" t="s">
        <v>415</v>
      </c>
      <c r="V911" t="s">
        <v>39</v>
      </c>
      <c r="W911">
        <v>28</v>
      </c>
      <c r="X911">
        <v>25</v>
      </c>
      <c r="Y911">
        <v>25</v>
      </c>
      <c r="Z911">
        <v>100</v>
      </c>
      <c r="AD911">
        <v>0</v>
      </c>
      <c r="AE911">
        <v>100</v>
      </c>
      <c r="AF911">
        <v>0</v>
      </c>
      <c r="AG911">
        <v>10</v>
      </c>
      <c r="AH911">
        <v>2.5299999999999998</v>
      </c>
      <c r="AI911">
        <v>2.5299999999999998</v>
      </c>
      <c r="AJ911">
        <v>0.16</v>
      </c>
      <c r="AK911" t="s">
        <v>864</v>
      </c>
      <c r="AL911" t="s">
        <v>865</v>
      </c>
      <c r="AN911">
        <v>64</v>
      </c>
      <c r="AO911">
        <f>Source1718[[#This Row],[TotalFTES]]*525/Source1718[[#This Row],[TotalScheduledHours]]</f>
        <v>20.75390625</v>
      </c>
    </row>
    <row r="912" spans="1:41" x14ac:dyDescent="0.25">
      <c r="A912" t="s">
        <v>1770</v>
      </c>
      <c r="B912" t="s">
        <v>32</v>
      </c>
      <c r="C912" t="s">
        <v>40</v>
      </c>
      <c r="D912" t="s">
        <v>242</v>
      </c>
      <c r="E912">
        <v>48022</v>
      </c>
      <c r="F912" t="s">
        <v>243</v>
      </c>
      <c r="G912">
        <v>6055</v>
      </c>
      <c r="H912">
        <v>802</v>
      </c>
      <c r="I912" t="s">
        <v>367</v>
      </c>
      <c r="J912" t="s">
        <v>76</v>
      </c>
      <c r="K912" t="s">
        <v>44</v>
      </c>
      <c r="L912" t="s">
        <v>73</v>
      </c>
      <c r="M912">
        <v>1630</v>
      </c>
      <c r="N912">
        <v>2020</v>
      </c>
      <c r="O912" t="s">
        <v>112</v>
      </c>
      <c r="P912">
        <v>232</v>
      </c>
      <c r="Q912" t="s">
        <v>113</v>
      </c>
      <c r="R912" t="s">
        <v>38</v>
      </c>
      <c r="S912" s="1">
        <v>43117</v>
      </c>
      <c r="T912" s="1">
        <v>43236</v>
      </c>
      <c r="U912" t="s">
        <v>415</v>
      </c>
      <c r="V912" t="s">
        <v>39</v>
      </c>
      <c r="W912">
        <v>26</v>
      </c>
      <c r="X912">
        <v>20</v>
      </c>
      <c r="Y912">
        <v>25</v>
      </c>
      <c r="Z912">
        <v>80</v>
      </c>
      <c r="AD912">
        <v>0</v>
      </c>
      <c r="AE912">
        <v>80</v>
      </c>
      <c r="AF912">
        <v>0</v>
      </c>
      <c r="AG912">
        <v>0</v>
      </c>
      <c r="AH912">
        <v>2.5680000000000001</v>
      </c>
      <c r="AI912">
        <v>2.5680000000000001</v>
      </c>
      <c r="AJ912">
        <v>0.2</v>
      </c>
      <c r="AK912" t="s">
        <v>866</v>
      </c>
      <c r="AL912" t="s">
        <v>865</v>
      </c>
      <c r="AN912">
        <v>68</v>
      </c>
      <c r="AO912">
        <f>Source1718[[#This Row],[TotalFTES]]*525/Source1718[[#This Row],[TotalScheduledHours]]</f>
        <v>19.826470588235296</v>
      </c>
    </row>
    <row r="913" spans="1:41" x14ac:dyDescent="0.25">
      <c r="A913" t="s">
        <v>1770</v>
      </c>
      <c r="B913" t="s">
        <v>32</v>
      </c>
      <c r="C913" t="s">
        <v>40</v>
      </c>
      <c r="D913" t="s">
        <v>242</v>
      </c>
      <c r="E913">
        <v>47155</v>
      </c>
      <c r="F913" t="s">
        <v>243</v>
      </c>
      <c r="G913">
        <v>6056</v>
      </c>
      <c r="H913">
        <v>801</v>
      </c>
      <c r="I913" t="s">
        <v>368</v>
      </c>
      <c r="J913" t="s">
        <v>76</v>
      </c>
      <c r="K913" t="s">
        <v>44</v>
      </c>
      <c r="L913" t="s">
        <v>189</v>
      </c>
      <c r="M913">
        <v>1800</v>
      </c>
      <c r="N913">
        <v>1950</v>
      </c>
      <c r="O913" t="s">
        <v>112</v>
      </c>
      <c r="P913">
        <v>232</v>
      </c>
      <c r="Q913" t="s">
        <v>113</v>
      </c>
      <c r="R913">
        <v>1</v>
      </c>
      <c r="S913" s="1">
        <v>43116</v>
      </c>
      <c r="T913" s="1">
        <v>43243</v>
      </c>
      <c r="U913" t="s">
        <v>415</v>
      </c>
      <c r="V913" t="s">
        <v>39</v>
      </c>
      <c r="W913">
        <v>24</v>
      </c>
      <c r="X913">
        <v>23</v>
      </c>
      <c r="Y913">
        <v>25</v>
      </c>
      <c r="Z913">
        <v>92</v>
      </c>
      <c r="AD913">
        <v>0</v>
      </c>
      <c r="AE913">
        <v>92</v>
      </c>
      <c r="AF913">
        <v>0</v>
      </c>
      <c r="AG913">
        <v>0</v>
      </c>
      <c r="AH913">
        <v>2.6019999999999999</v>
      </c>
      <c r="AI913">
        <v>2.6019999999999999</v>
      </c>
      <c r="AJ913">
        <v>0.16</v>
      </c>
      <c r="AK913" t="s">
        <v>867</v>
      </c>
      <c r="AL913" t="s">
        <v>865</v>
      </c>
      <c r="AN913">
        <v>68</v>
      </c>
      <c r="AO913">
        <f>Source1718[[#This Row],[TotalFTES]]*525/Source1718[[#This Row],[TotalScheduledHours]]</f>
        <v>20.088970588235295</v>
      </c>
    </row>
    <row r="914" spans="1:41" x14ac:dyDescent="0.25">
      <c r="A914" t="s">
        <v>1770</v>
      </c>
      <c r="B914" t="s">
        <v>32</v>
      </c>
      <c r="C914" t="s">
        <v>92</v>
      </c>
      <c r="D914" t="s">
        <v>93</v>
      </c>
      <c r="E914">
        <v>47918</v>
      </c>
      <c r="F914" t="s">
        <v>281</v>
      </c>
      <c r="G914">
        <v>3180</v>
      </c>
      <c r="H914">
        <v>101</v>
      </c>
      <c r="I914" t="s">
        <v>868</v>
      </c>
      <c r="J914" t="s">
        <v>35</v>
      </c>
      <c r="K914" t="s">
        <v>44</v>
      </c>
      <c r="L914" t="s">
        <v>869</v>
      </c>
      <c r="M914" t="s">
        <v>614</v>
      </c>
      <c r="N914" t="s">
        <v>870</v>
      </c>
      <c r="O914" t="s">
        <v>871</v>
      </c>
      <c r="P914" t="s">
        <v>872</v>
      </c>
      <c r="Q914" t="s">
        <v>37</v>
      </c>
      <c r="R914">
        <v>1</v>
      </c>
      <c r="S914" s="1">
        <v>43116</v>
      </c>
      <c r="T914" s="1">
        <v>43243</v>
      </c>
      <c r="U914" t="s">
        <v>873</v>
      </c>
      <c r="V914" t="s">
        <v>39</v>
      </c>
      <c r="W914">
        <v>94</v>
      </c>
      <c r="X914">
        <v>53</v>
      </c>
      <c r="Y914">
        <v>100</v>
      </c>
      <c r="Z914">
        <v>53</v>
      </c>
      <c r="AD914">
        <v>0</v>
      </c>
      <c r="AE914">
        <v>53</v>
      </c>
      <c r="AF914">
        <v>0</v>
      </c>
      <c r="AG914">
        <v>0</v>
      </c>
      <c r="AH914">
        <v>12.138</v>
      </c>
      <c r="AI914">
        <v>12.138</v>
      </c>
      <c r="AJ914">
        <v>0.4</v>
      </c>
      <c r="AK914" t="s">
        <v>874</v>
      </c>
      <c r="AL914" t="s">
        <v>875</v>
      </c>
      <c r="AN914">
        <v>170</v>
      </c>
      <c r="AO914">
        <f>Source1718[[#This Row],[TotalFTES]]*525/Source1718[[#This Row],[TotalScheduledHours]]</f>
        <v>37.484999999999999</v>
      </c>
    </row>
    <row r="915" spans="1:41" x14ac:dyDescent="0.25">
      <c r="A915" t="s">
        <v>1770</v>
      </c>
      <c r="B915" t="s">
        <v>32</v>
      </c>
      <c r="C915" t="s">
        <v>92</v>
      </c>
      <c r="D915" t="s">
        <v>93</v>
      </c>
      <c r="E915">
        <v>47983</v>
      </c>
      <c r="F915" t="s">
        <v>281</v>
      </c>
      <c r="G915">
        <v>3180</v>
      </c>
      <c r="H915">
        <v>102</v>
      </c>
      <c r="I915" t="s">
        <v>868</v>
      </c>
      <c r="J915" t="s">
        <v>35</v>
      </c>
      <c r="K915" t="s">
        <v>44</v>
      </c>
      <c r="L915" t="s">
        <v>45</v>
      </c>
      <c r="M915">
        <v>1310</v>
      </c>
      <c r="N915">
        <v>1525</v>
      </c>
      <c r="O915" t="s">
        <v>307</v>
      </c>
      <c r="P915">
        <v>714</v>
      </c>
      <c r="Q915" t="s">
        <v>37</v>
      </c>
      <c r="R915">
        <v>1</v>
      </c>
      <c r="S915" s="1">
        <v>43116</v>
      </c>
      <c r="T915" s="1">
        <v>43243</v>
      </c>
      <c r="U915" t="s">
        <v>876</v>
      </c>
      <c r="V915" t="s">
        <v>39</v>
      </c>
      <c r="W915">
        <v>69</v>
      </c>
      <c r="X915">
        <v>42</v>
      </c>
      <c r="Y915">
        <v>100</v>
      </c>
      <c r="Z915">
        <v>42</v>
      </c>
      <c r="AD915">
        <v>0</v>
      </c>
      <c r="AE915">
        <v>42</v>
      </c>
      <c r="AF915">
        <v>0</v>
      </c>
      <c r="AG915">
        <v>0</v>
      </c>
      <c r="AH915">
        <v>8.99</v>
      </c>
      <c r="AI915">
        <v>8.99</v>
      </c>
      <c r="AJ915">
        <v>0.4</v>
      </c>
      <c r="AK915" t="s">
        <v>877</v>
      </c>
      <c r="AL915" t="s">
        <v>878</v>
      </c>
      <c r="AN915">
        <v>170</v>
      </c>
      <c r="AO915">
        <f>Source1718[[#This Row],[TotalFTES]]*525/Source1718[[#This Row],[TotalScheduledHours]]</f>
        <v>27.763235294117646</v>
      </c>
    </row>
    <row r="916" spans="1:41" x14ac:dyDescent="0.25">
      <c r="A916" t="s">
        <v>1770</v>
      </c>
      <c r="B916" t="s">
        <v>32</v>
      </c>
      <c r="C916" t="s">
        <v>92</v>
      </c>
      <c r="D916" t="s">
        <v>93</v>
      </c>
      <c r="E916">
        <v>47984</v>
      </c>
      <c r="F916" t="s">
        <v>281</v>
      </c>
      <c r="G916">
        <v>3180</v>
      </c>
      <c r="H916">
        <v>103</v>
      </c>
      <c r="I916" t="s">
        <v>868</v>
      </c>
      <c r="J916" t="s">
        <v>76</v>
      </c>
      <c r="K916" t="s">
        <v>44</v>
      </c>
      <c r="L916" t="s">
        <v>45</v>
      </c>
      <c r="M916">
        <v>1840</v>
      </c>
      <c r="N916">
        <v>2055</v>
      </c>
      <c r="O916" t="s">
        <v>200</v>
      </c>
      <c r="P916">
        <v>288</v>
      </c>
      <c r="Q916" t="s">
        <v>37</v>
      </c>
      <c r="R916">
        <v>1</v>
      </c>
      <c r="S916" s="1">
        <v>43116</v>
      </c>
      <c r="T916" s="1">
        <v>43243</v>
      </c>
      <c r="U916" t="s">
        <v>879</v>
      </c>
      <c r="V916" t="s">
        <v>39</v>
      </c>
      <c r="W916">
        <v>62</v>
      </c>
      <c r="X916">
        <v>52</v>
      </c>
      <c r="Y916">
        <v>100</v>
      </c>
      <c r="Z916">
        <v>52</v>
      </c>
      <c r="AD916">
        <v>0</v>
      </c>
      <c r="AE916">
        <v>52</v>
      </c>
      <c r="AF916">
        <v>0</v>
      </c>
      <c r="AG916">
        <v>0</v>
      </c>
      <c r="AH916">
        <v>5.9950000000000001</v>
      </c>
      <c r="AI916">
        <v>5.9950000000000001</v>
      </c>
      <c r="AJ916">
        <v>0.4</v>
      </c>
      <c r="AK916" t="s">
        <v>880</v>
      </c>
      <c r="AL916" t="s">
        <v>881</v>
      </c>
      <c r="AN916">
        <v>170</v>
      </c>
      <c r="AO916">
        <f>Source1718[[#This Row],[TotalFTES]]*525/Source1718[[#This Row],[TotalScheduledHours]]</f>
        <v>18.513970588235296</v>
      </c>
    </row>
    <row r="917" spans="1:41" x14ac:dyDescent="0.25">
      <c r="A917" t="s">
        <v>1770</v>
      </c>
      <c r="B917" t="s">
        <v>32</v>
      </c>
      <c r="C917" t="s">
        <v>92</v>
      </c>
      <c r="D917" t="s">
        <v>93</v>
      </c>
      <c r="E917">
        <v>47919</v>
      </c>
      <c r="F917" t="s">
        <v>281</v>
      </c>
      <c r="G917">
        <v>3180</v>
      </c>
      <c r="H917">
        <v>501</v>
      </c>
      <c r="I917" t="s">
        <v>868</v>
      </c>
      <c r="J917" t="s">
        <v>35</v>
      </c>
      <c r="K917" t="s">
        <v>44</v>
      </c>
      <c r="L917" t="s">
        <v>108</v>
      </c>
      <c r="M917">
        <v>1000</v>
      </c>
      <c r="N917">
        <v>1150</v>
      </c>
      <c r="O917" t="s">
        <v>49</v>
      </c>
      <c r="P917">
        <v>318</v>
      </c>
      <c r="Q917" t="s">
        <v>51</v>
      </c>
      <c r="R917">
        <v>1</v>
      </c>
      <c r="S917" s="1">
        <v>43116</v>
      </c>
      <c r="T917" s="1">
        <v>43243</v>
      </c>
      <c r="U917" t="s">
        <v>882</v>
      </c>
      <c r="V917" t="s">
        <v>39</v>
      </c>
      <c r="W917">
        <v>48</v>
      </c>
      <c r="X917">
        <v>33</v>
      </c>
      <c r="Y917">
        <v>150</v>
      </c>
      <c r="Z917">
        <v>22</v>
      </c>
      <c r="AD917">
        <v>0</v>
      </c>
      <c r="AE917">
        <v>22</v>
      </c>
      <c r="AF917">
        <v>0</v>
      </c>
      <c r="AG917">
        <v>0</v>
      </c>
      <c r="AH917">
        <v>5.97</v>
      </c>
      <c r="AI917">
        <v>5.97</v>
      </c>
      <c r="AJ917">
        <v>0.4</v>
      </c>
      <c r="AK917" t="s">
        <v>883</v>
      </c>
      <c r="AL917" t="s">
        <v>838</v>
      </c>
      <c r="AN917">
        <v>168</v>
      </c>
      <c r="AO917">
        <f>Source1718[[#This Row],[TotalFTES]]*525/Source1718[[#This Row],[TotalScheduledHours]]</f>
        <v>18.65625</v>
      </c>
    </row>
    <row r="918" spans="1:41" x14ac:dyDescent="0.25">
      <c r="A918" t="s">
        <v>1770</v>
      </c>
      <c r="B918" t="s">
        <v>32</v>
      </c>
      <c r="C918" t="s">
        <v>92</v>
      </c>
      <c r="D918" t="s">
        <v>93</v>
      </c>
      <c r="E918">
        <v>47544</v>
      </c>
      <c r="F918" t="s">
        <v>94</v>
      </c>
      <c r="G918">
        <v>3821</v>
      </c>
      <c r="H918">
        <v>503</v>
      </c>
      <c r="I918" t="s">
        <v>884</v>
      </c>
      <c r="J918" t="s">
        <v>35</v>
      </c>
      <c r="K918" t="s">
        <v>44</v>
      </c>
      <c r="L918" t="s">
        <v>108</v>
      </c>
      <c r="M918">
        <v>800</v>
      </c>
      <c r="N918">
        <v>950</v>
      </c>
      <c r="O918" t="s">
        <v>49</v>
      </c>
      <c r="P918">
        <v>325</v>
      </c>
      <c r="Q918" t="s">
        <v>51</v>
      </c>
      <c r="R918" t="s">
        <v>38</v>
      </c>
      <c r="S918" s="1">
        <v>43116</v>
      </c>
      <c r="T918" s="1">
        <v>43178</v>
      </c>
      <c r="U918" t="s">
        <v>394</v>
      </c>
      <c r="V918" t="s">
        <v>39</v>
      </c>
      <c r="W918">
        <v>25</v>
      </c>
      <c r="X918">
        <v>22</v>
      </c>
      <c r="Y918">
        <v>49</v>
      </c>
      <c r="Z918">
        <v>44.898000000000003</v>
      </c>
      <c r="AD918">
        <v>0</v>
      </c>
      <c r="AE918">
        <v>44.898000000000003</v>
      </c>
      <c r="AF918">
        <v>0</v>
      </c>
      <c r="AG918">
        <v>10</v>
      </c>
      <c r="AH918">
        <v>3.3559999999999999</v>
      </c>
      <c r="AI918">
        <v>3.3559999999999999</v>
      </c>
      <c r="AJ918">
        <v>0.1943</v>
      </c>
      <c r="AK918" t="s">
        <v>885</v>
      </c>
      <c r="AL918" t="s">
        <v>886</v>
      </c>
      <c r="AN918">
        <v>84</v>
      </c>
      <c r="AO918">
        <f>Source1718[[#This Row],[TotalFTES]]*525/Source1718[[#This Row],[TotalScheduledHours]]</f>
        <v>20.974999999999998</v>
      </c>
    </row>
    <row r="919" spans="1:41" x14ac:dyDescent="0.25">
      <c r="A919" t="s">
        <v>1770</v>
      </c>
      <c r="B919" t="s">
        <v>32</v>
      </c>
      <c r="C919" t="s">
        <v>92</v>
      </c>
      <c r="D919" t="s">
        <v>93</v>
      </c>
      <c r="E919">
        <v>43187</v>
      </c>
      <c r="F919" t="s">
        <v>94</v>
      </c>
      <c r="G919">
        <v>4821</v>
      </c>
      <c r="H919">
        <v>401</v>
      </c>
      <c r="I919" t="s">
        <v>887</v>
      </c>
      <c r="J919" t="s">
        <v>73</v>
      </c>
      <c r="K919" t="s">
        <v>44</v>
      </c>
      <c r="L919" t="s">
        <v>74</v>
      </c>
      <c r="M919">
        <v>1040</v>
      </c>
      <c r="N919">
        <v>1255</v>
      </c>
      <c r="O919" t="s">
        <v>55</v>
      </c>
      <c r="P919">
        <v>803</v>
      </c>
      <c r="Q919" t="s">
        <v>56</v>
      </c>
      <c r="R919">
        <v>1</v>
      </c>
      <c r="S919" s="1">
        <v>43116</v>
      </c>
      <c r="T919" s="1">
        <v>43243</v>
      </c>
      <c r="U919" t="s">
        <v>888</v>
      </c>
      <c r="V919" t="s">
        <v>39</v>
      </c>
      <c r="W919">
        <v>76</v>
      </c>
      <c r="X919">
        <v>75</v>
      </c>
      <c r="Y919">
        <v>500</v>
      </c>
      <c r="Z919">
        <v>15</v>
      </c>
      <c r="AD919">
        <v>0</v>
      </c>
      <c r="AE919">
        <v>15</v>
      </c>
      <c r="AF919">
        <v>0</v>
      </c>
      <c r="AG919">
        <v>0</v>
      </c>
      <c r="AH919">
        <v>2.4</v>
      </c>
      <c r="AI919">
        <v>2.4</v>
      </c>
      <c r="AJ919">
        <v>0.1</v>
      </c>
      <c r="AK919" t="s">
        <v>889</v>
      </c>
      <c r="AL919" t="s">
        <v>890</v>
      </c>
      <c r="AN919">
        <v>40</v>
      </c>
      <c r="AO919">
        <f>Source1718[[#This Row],[TotalFTES]]*525/Source1718[[#This Row],[TotalScheduledHours]]</f>
        <v>31.5</v>
      </c>
    </row>
    <row r="920" spans="1:41" x14ac:dyDescent="0.25">
      <c r="A920" t="s">
        <v>1770</v>
      </c>
      <c r="B920" t="s">
        <v>32</v>
      </c>
      <c r="C920" t="s">
        <v>92</v>
      </c>
      <c r="D920" t="s">
        <v>93</v>
      </c>
      <c r="E920">
        <v>44938</v>
      </c>
      <c r="F920" t="s">
        <v>94</v>
      </c>
      <c r="G920">
        <v>4822</v>
      </c>
      <c r="H920">
        <v>401</v>
      </c>
      <c r="I920" t="s">
        <v>283</v>
      </c>
      <c r="J920" t="s">
        <v>35</v>
      </c>
      <c r="K920" t="s">
        <v>44</v>
      </c>
      <c r="L920" t="s">
        <v>45</v>
      </c>
      <c r="M920">
        <v>1220</v>
      </c>
      <c r="N920">
        <v>1325</v>
      </c>
      <c r="O920" t="s">
        <v>55</v>
      </c>
      <c r="P920">
        <v>802</v>
      </c>
      <c r="Q920" t="s">
        <v>56</v>
      </c>
      <c r="R920">
        <v>1</v>
      </c>
      <c r="S920" s="1">
        <v>43116</v>
      </c>
      <c r="T920" s="1">
        <v>43243</v>
      </c>
      <c r="U920" t="s">
        <v>420</v>
      </c>
      <c r="V920" t="s">
        <v>39</v>
      </c>
      <c r="W920">
        <v>55</v>
      </c>
      <c r="X920">
        <v>20</v>
      </c>
      <c r="Y920">
        <v>500</v>
      </c>
      <c r="Z920">
        <v>4</v>
      </c>
      <c r="AD920">
        <v>0</v>
      </c>
      <c r="AE920">
        <v>4</v>
      </c>
      <c r="AF920">
        <v>0</v>
      </c>
      <c r="AG920">
        <v>0</v>
      </c>
      <c r="AH920">
        <v>3.1280000000000001</v>
      </c>
      <c r="AI920">
        <v>3.1280000000000001</v>
      </c>
      <c r="AJ920">
        <v>0.2</v>
      </c>
      <c r="AK920" t="s">
        <v>891</v>
      </c>
      <c r="AL920" t="s">
        <v>892</v>
      </c>
      <c r="AN920">
        <v>88.4</v>
      </c>
      <c r="AO920">
        <f>Source1718[[#This Row],[TotalFTES]]*525/Source1718[[#This Row],[TotalScheduledHours]]</f>
        <v>18.576923076923077</v>
      </c>
    </row>
    <row r="921" spans="1:41" x14ac:dyDescent="0.25">
      <c r="A921" t="s">
        <v>1770</v>
      </c>
      <c r="B921" t="s">
        <v>32</v>
      </c>
      <c r="C921" t="s">
        <v>92</v>
      </c>
      <c r="D921" t="s">
        <v>93</v>
      </c>
      <c r="E921">
        <v>47691</v>
      </c>
      <c r="F921" t="s">
        <v>94</v>
      </c>
      <c r="G921">
        <v>4822</v>
      </c>
      <c r="H921">
        <v>402</v>
      </c>
      <c r="I921" t="s">
        <v>283</v>
      </c>
      <c r="J921" t="s">
        <v>35</v>
      </c>
      <c r="K921" t="s">
        <v>44</v>
      </c>
      <c r="L921" t="s">
        <v>108</v>
      </c>
      <c r="M921">
        <v>820</v>
      </c>
      <c r="N921">
        <v>910</v>
      </c>
      <c r="O921" t="s">
        <v>55</v>
      </c>
      <c r="P921">
        <v>803</v>
      </c>
      <c r="Q921" t="s">
        <v>56</v>
      </c>
      <c r="R921">
        <v>1</v>
      </c>
      <c r="S921" s="1">
        <v>43116</v>
      </c>
      <c r="T921" s="1">
        <v>43243</v>
      </c>
      <c r="U921" t="s">
        <v>420</v>
      </c>
      <c r="V921" t="s">
        <v>39</v>
      </c>
      <c r="W921">
        <v>64</v>
      </c>
      <c r="X921">
        <v>28</v>
      </c>
      <c r="Y921">
        <v>500</v>
      </c>
      <c r="Z921">
        <v>5.6</v>
      </c>
      <c r="AD921">
        <v>0</v>
      </c>
      <c r="AE921">
        <v>5.6</v>
      </c>
      <c r="AF921">
        <v>0</v>
      </c>
      <c r="AG921">
        <v>0</v>
      </c>
      <c r="AH921">
        <v>4.2759999999999998</v>
      </c>
      <c r="AI921">
        <v>4.2759999999999998</v>
      </c>
      <c r="AJ921">
        <v>0.2</v>
      </c>
      <c r="AK921" t="s">
        <v>893</v>
      </c>
      <c r="AL921" t="s">
        <v>890</v>
      </c>
      <c r="AN921">
        <v>84</v>
      </c>
      <c r="AO921">
        <f>Source1718[[#This Row],[TotalFTES]]*525/Source1718[[#This Row],[TotalScheduledHours]]</f>
        <v>26.725000000000001</v>
      </c>
    </row>
    <row r="922" spans="1:41" x14ac:dyDescent="0.25">
      <c r="A922" t="s">
        <v>1770</v>
      </c>
      <c r="B922" t="s">
        <v>32</v>
      </c>
      <c r="C922" t="s">
        <v>92</v>
      </c>
      <c r="D922" t="s">
        <v>93</v>
      </c>
      <c r="E922">
        <v>47920</v>
      </c>
      <c r="F922" t="s">
        <v>94</v>
      </c>
      <c r="G922">
        <v>4822</v>
      </c>
      <c r="H922">
        <v>501</v>
      </c>
      <c r="I922" t="s">
        <v>283</v>
      </c>
      <c r="J922" t="s">
        <v>35</v>
      </c>
      <c r="K922" t="s">
        <v>44</v>
      </c>
      <c r="L922" t="s">
        <v>45</v>
      </c>
      <c r="M922">
        <v>1200</v>
      </c>
      <c r="N922">
        <v>1305</v>
      </c>
      <c r="O922" t="s">
        <v>49</v>
      </c>
      <c r="P922">
        <v>325</v>
      </c>
      <c r="Q922" t="s">
        <v>51</v>
      </c>
      <c r="R922">
        <v>1</v>
      </c>
      <c r="S922" s="1">
        <v>43116</v>
      </c>
      <c r="T922" s="1">
        <v>43243</v>
      </c>
      <c r="U922" t="s">
        <v>394</v>
      </c>
      <c r="V922" t="s">
        <v>39</v>
      </c>
      <c r="W922">
        <v>28</v>
      </c>
      <c r="X922">
        <v>26</v>
      </c>
      <c r="Y922">
        <v>49</v>
      </c>
      <c r="Z922">
        <v>53.061199999999999</v>
      </c>
      <c r="AD922">
        <v>0</v>
      </c>
      <c r="AE922">
        <v>53.061199999999999</v>
      </c>
      <c r="AF922">
        <v>0</v>
      </c>
      <c r="AG922">
        <v>0</v>
      </c>
      <c r="AH922">
        <v>2.9510000000000001</v>
      </c>
      <c r="AI922">
        <v>2.9510000000000001</v>
      </c>
      <c r="AJ922">
        <v>0.2</v>
      </c>
      <c r="AK922" t="s">
        <v>894</v>
      </c>
      <c r="AL922" t="s">
        <v>886</v>
      </c>
      <c r="AN922">
        <v>88.4</v>
      </c>
      <c r="AO922">
        <f>Source1718[[#This Row],[TotalFTES]]*525/Source1718[[#This Row],[TotalScheduledHours]]</f>
        <v>17.525735294117649</v>
      </c>
    </row>
    <row r="923" spans="1:41" x14ac:dyDescent="0.25">
      <c r="A923" t="s">
        <v>1770</v>
      </c>
      <c r="B923" t="s">
        <v>32</v>
      </c>
      <c r="C923" t="s">
        <v>92</v>
      </c>
      <c r="D923" t="s">
        <v>93</v>
      </c>
      <c r="E923">
        <v>47180</v>
      </c>
      <c r="F923" t="s">
        <v>98</v>
      </c>
      <c r="G923">
        <v>3031</v>
      </c>
      <c r="H923">
        <v>401</v>
      </c>
      <c r="I923" t="s">
        <v>895</v>
      </c>
      <c r="J923" t="s">
        <v>73</v>
      </c>
      <c r="K923" t="s">
        <v>44</v>
      </c>
      <c r="L923" t="s">
        <v>48</v>
      </c>
      <c r="M923">
        <v>810</v>
      </c>
      <c r="N923">
        <v>1300</v>
      </c>
      <c r="O923" t="s">
        <v>55</v>
      </c>
      <c r="Q923" t="s">
        <v>56</v>
      </c>
      <c r="R923">
        <v>1</v>
      </c>
      <c r="S923" s="1">
        <v>43116</v>
      </c>
      <c r="T923" s="1">
        <v>43243</v>
      </c>
      <c r="U923" t="s">
        <v>421</v>
      </c>
      <c r="V923" t="s">
        <v>39</v>
      </c>
      <c r="W923">
        <v>99</v>
      </c>
      <c r="X923">
        <v>97</v>
      </c>
      <c r="Y923">
        <v>500</v>
      </c>
      <c r="Z923">
        <v>19.399999999999999</v>
      </c>
      <c r="AD923">
        <v>0</v>
      </c>
      <c r="AE923">
        <v>19.399999999999999</v>
      </c>
      <c r="AF923">
        <v>0</v>
      </c>
      <c r="AG923">
        <v>0</v>
      </c>
      <c r="AH923">
        <v>6.6859999999999999</v>
      </c>
      <c r="AI923">
        <v>6.6859999999999999</v>
      </c>
      <c r="AJ923">
        <v>0.2</v>
      </c>
      <c r="AK923" t="s">
        <v>896</v>
      </c>
      <c r="AL923" t="s">
        <v>829</v>
      </c>
      <c r="AN923">
        <v>80</v>
      </c>
      <c r="AO923">
        <f>Source1718[[#This Row],[TotalFTES]]*525/Source1718[[#This Row],[TotalScheduledHours]]</f>
        <v>43.876874999999998</v>
      </c>
    </row>
    <row r="924" spans="1:41" x14ac:dyDescent="0.25">
      <c r="A924" t="s">
        <v>1770</v>
      </c>
      <c r="B924" t="s">
        <v>32</v>
      </c>
      <c r="C924" t="s">
        <v>92</v>
      </c>
      <c r="D924" t="s">
        <v>93</v>
      </c>
      <c r="E924">
        <v>47181</v>
      </c>
      <c r="F924" t="s">
        <v>98</v>
      </c>
      <c r="G924">
        <v>3031</v>
      </c>
      <c r="H924">
        <v>402</v>
      </c>
      <c r="I924" t="s">
        <v>895</v>
      </c>
      <c r="J924" t="s">
        <v>35</v>
      </c>
      <c r="K924" t="s">
        <v>44</v>
      </c>
      <c r="L924" t="s">
        <v>108</v>
      </c>
      <c r="M924">
        <v>820</v>
      </c>
      <c r="N924">
        <v>1010</v>
      </c>
      <c r="O924" t="s">
        <v>55</v>
      </c>
      <c r="Q924" t="s">
        <v>56</v>
      </c>
      <c r="R924" t="s">
        <v>38</v>
      </c>
      <c r="S924" s="1">
        <v>43116</v>
      </c>
      <c r="T924" s="1">
        <v>43178</v>
      </c>
      <c r="U924" t="s">
        <v>423</v>
      </c>
      <c r="V924" t="s">
        <v>39</v>
      </c>
      <c r="W924">
        <v>90</v>
      </c>
      <c r="X924">
        <v>90</v>
      </c>
      <c r="Y924">
        <v>500</v>
      </c>
      <c r="Z924">
        <v>18</v>
      </c>
      <c r="AD924">
        <v>0</v>
      </c>
      <c r="AE924">
        <v>18</v>
      </c>
      <c r="AF924">
        <v>0</v>
      </c>
      <c r="AG924">
        <v>0</v>
      </c>
      <c r="AH924">
        <v>7.68</v>
      </c>
      <c r="AI924">
        <v>7.68</v>
      </c>
      <c r="AJ924">
        <v>0.1943</v>
      </c>
      <c r="AK924" t="s">
        <v>897</v>
      </c>
      <c r="AL924" t="s">
        <v>829</v>
      </c>
      <c r="AN924">
        <v>84</v>
      </c>
      <c r="AO924">
        <f>Source1718[[#This Row],[TotalFTES]]*525/Source1718[[#This Row],[TotalScheduledHours]]</f>
        <v>48</v>
      </c>
    </row>
    <row r="925" spans="1:41" x14ac:dyDescent="0.25">
      <c r="A925" t="s">
        <v>1770</v>
      </c>
      <c r="B925" t="s">
        <v>32</v>
      </c>
      <c r="C925" t="s">
        <v>92</v>
      </c>
      <c r="D925" t="s">
        <v>93</v>
      </c>
      <c r="E925">
        <v>47182</v>
      </c>
      <c r="F925" t="s">
        <v>98</v>
      </c>
      <c r="G925">
        <v>3031</v>
      </c>
      <c r="H925">
        <v>403</v>
      </c>
      <c r="I925" t="s">
        <v>895</v>
      </c>
      <c r="J925" t="s">
        <v>35</v>
      </c>
      <c r="K925" t="s">
        <v>44</v>
      </c>
      <c r="L925" t="s">
        <v>108</v>
      </c>
      <c r="M925">
        <v>820</v>
      </c>
      <c r="N925">
        <v>1010</v>
      </c>
      <c r="O925" t="s">
        <v>55</v>
      </c>
      <c r="Q925" t="s">
        <v>56</v>
      </c>
      <c r="R925" t="s">
        <v>38</v>
      </c>
      <c r="S925" s="1">
        <v>43179</v>
      </c>
      <c r="T925" s="1">
        <v>43243</v>
      </c>
      <c r="U925" t="s">
        <v>423</v>
      </c>
      <c r="V925" t="s">
        <v>39</v>
      </c>
      <c r="W925">
        <v>136</v>
      </c>
      <c r="X925">
        <v>136</v>
      </c>
      <c r="Y925">
        <v>500</v>
      </c>
      <c r="Z925">
        <v>27.2</v>
      </c>
      <c r="AD925">
        <v>0</v>
      </c>
      <c r="AE925">
        <v>27.2</v>
      </c>
      <c r="AF925">
        <v>0</v>
      </c>
      <c r="AG925">
        <v>0</v>
      </c>
      <c r="AH925">
        <v>6.9180000000000001</v>
      </c>
      <c r="AI925">
        <v>6.9180000000000001</v>
      </c>
      <c r="AJ925">
        <v>0.1943</v>
      </c>
      <c r="AK925" t="s">
        <v>897</v>
      </c>
      <c r="AL925" t="s">
        <v>829</v>
      </c>
      <c r="AN925">
        <v>168</v>
      </c>
      <c r="AO925">
        <f>Source1718[[#This Row],[TotalFTES]]*525/Source1718[[#This Row],[TotalScheduledHours]]</f>
        <v>21.618750000000002</v>
      </c>
    </row>
    <row r="926" spans="1:41" x14ac:dyDescent="0.25">
      <c r="A926" t="s">
        <v>1770</v>
      </c>
      <c r="B926" t="s">
        <v>32</v>
      </c>
      <c r="C926" t="s">
        <v>92</v>
      </c>
      <c r="D926" t="s">
        <v>93</v>
      </c>
      <c r="E926">
        <v>47183</v>
      </c>
      <c r="F926" t="s">
        <v>98</v>
      </c>
      <c r="G926">
        <v>3031</v>
      </c>
      <c r="H926">
        <v>404</v>
      </c>
      <c r="I926" t="s">
        <v>895</v>
      </c>
      <c r="J926" t="s">
        <v>35</v>
      </c>
      <c r="K926" t="s">
        <v>44</v>
      </c>
      <c r="L926" t="s">
        <v>108</v>
      </c>
      <c r="M926">
        <v>820</v>
      </c>
      <c r="N926">
        <v>1010</v>
      </c>
      <c r="O926" t="s">
        <v>55</v>
      </c>
      <c r="Q926" t="s">
        <v>56</v>
      </c>
      <c r="R926" t="s">
        <v>38</v>
      </c>
      <c r="S926" s="1">
        <v>43116</v>
      </c>
      <c r="T926" s="1">
        <v>43178</v>
      </c>
      <c r="U926" t="s">
        <v>419</v>
      </c>
      <c r="V926" t="s">
        <v>39</v>
      </c>
      <c r="W926">
        <v>77</v>
      </c>
      <c r="X926">
        <v>76</v>
      </c>
      <c r="Y926">
        <v>500</v>
      </c>
      <c r="Z926">
        <v>15.2</v>
      </c>
      <c r="AD926">
        <v>0</v>
      </c>
      <c r="AE926">
        <v>15.2</v>
      </c>
      <c r="AF926">
        <v>0</v>
      </c>
      <c r="AG926">
        <v>0</v>
      </c>
      <c r="AH926">
        <v>3.1429999999999998</v>
      </c>
      <c r="AI926">
        <v>3.1429999999999998</v>
      </c>
      <c r="AJ926">
        <v>0.2</v>
      </c>
      <c r="AK926" t="s">
        <v>897</v>
      </c>
      <c r="AL926" t="s">
        <v>829</v>
      </c>
      <c r="AN926">
        <v>84</v>
      </c>
      <c r="AO926">
        <f>Source1718[[#This Row],[TotalFTES]]*525/Source1718[[#This Row],[TotalScheduledHours]]</f>
        <v>19.643749999999997</v>
      </c>
    </row>
    <row r="927" spans="1:41" x14ac:dyDescent="0.25">
      <c r="A927" t="s">
        <v>1770</v>
      </c>
      <c r="B927" t="s">
        <v>32</v>
      </c>
      <c r="C927" t="s">
        <v>92</v>
      </c>
      <c r="D927" t="s">
        <v>93</v>
      </c>
      <c r="E927">
        <v>47187</v>
      </c>
      <c r="F927" t="s">
        <v>98</v>
      </c>
      <c r="G927">
        <v>3031</v>
      </c>
      <c r="H927">
        <v>408</v>
      </c>
      <c r="I927" t="s">
        <v>895</v>
      </c>
      <c r="J927" t="s">
        <v>35</v>
      </c>
      <c r="K927" t="s">
        <v>44</v>
      </c>
      <c r="L927" t="s">
        <v>108</v>
      </c>
      <c r="M927">
        <v>1020</v>
      </c>
      <c r="N927">
        <v>1210</v>
      </c>
      <c r="O927" t="s">
        <v>55</v>
      </c>
      <c r="Q927" t="s">
        <v>56</v>
      </c>
      <c r="R927" t="s">
        <v>38</v>
      </c>
      <c r="S927" s="1">
        <v>43116</v>
      </c>
      <c r="T927" s="1">
        <v>43178</v>
      </c>
      <c r="U927" t="s">
        <v>898</v>
      </c>
      <c r="V927" t="s">
        <v>39</v>
      </c>
      <c r="W927">
        <v>101</v>
      </c>
      <c r="X927">
        <v>80</v>
      </c>
      <c r="Y927">
        <v>500</v>
      </c>
      <c r="Z927">
        <v>16</v>
      </c>
      <c r="AD927">
        <v>0</v>
      </c>
      <c r="AE927">
        <v>16</v>
      </c>
      <c r="AF927">
        <v>0</v>
      </c>
      <c r="AG927">
        <v>0</v>
      </c>
      <c r="AH927">
        <v>5.2229999999999999</v>
      </c>
      <c r="AI927">
        <v>5.2229999999999999</v>
      </c>
      <c r="AJ927">
        <v>0.1943</v>
      </c>
      <c r="AK927" t="s">
        <v>899</v>
      </c>
      <c r="AL927" t="s">
        <v>829</v>
      </c>
      <c r="AN927">
        <v>84</v>
      </c>
      <c r="AO927">
        <f>Source1718[[#This Row],[TotalFTES]]*525/Source1718[[#This Row],[TotalScheduledHours]]</f>
        <v>32.643749999999997</v>
      </c>
    </row>
    <row r="928" spans="1:41" x14ac:dyDescent="0.25">
      <c r="A928" t="s">
        <v>1770</v>
      </c>
      <c r="B928" t="s">
        <v>32</v>
      </c>
      <c r="C928" t="s">
        <v>92</v>
      </c>
      <c r="D928" t="s">
        <v>93</v>
      </c>
      <c r="E928">
        <v>47188</v>
      </c>
      <c r="F928" t="s">
        <v>98</v>
      </c>
      <c r="G928">
        <v>3031</v>
      </c>
      <c r="H928">
        <v>409</v>
      </c>
      <c r="I928" t="s">
        <v>895</v>
      </c>
      <c r="J928" t="s">
        <v>35</v>
      </c>
      <c r="K928" t="s">
        <v>44</v>
      </c>
      <c r="L928" t="s">
        <v>108</v>
      </c>
      <c r="M928">
        <v>1020</v>
      </c>
      <c r="N928">
        <v>1210</v>
      </c>
      <c r="O928" t="s">
        <v>55</v>
      </c>
      <c r="Q928" t="s">
        <v>56</v>
      </c>
      <c r="R928" t="s">
        <v>38</v>
      </c>
      <c r="S928" s="1">
        <v>43179</v>
      </c>
      <c r="T928" s="1">
        <v>43243</v>
      </c>
      <c r="U928" t="s">
        <v>898</v>
      </c>
      <c r="V928" t="s">
        <v>39</v>
      </c>
      <c r="W928">
        <v>113</v>
      </c>
      <c r="X928">
        <v>112</v>
      </c>
      <c r="Y928">
        <v>500</v>
      </c>
      <c r="Z928">
        <v>22.4</v>
      </c>
      <c r="AD928">
        <v>0</v>
      </c>
      <c r="AE928">
        <v>22.4</v>
      </c>
      <c r="AF928">
        <v>0</v>
      </c>
      <c r="AG928">
        <v>0</v>
      </c>
      <c r="AH928">
        <v>4.6550000000000002</v>
      </c>
      <c r="AI928">
        <v>4.6550000000000002</v>
      </c>
      <c r="AJ928">
        <v>0.1943</v>
      </c>
      <c r="AK928" t="s">
        <v>899</v>
      </c>
      <c r="AL928" t="s">
        <v>829</v>
      </c>
      <c r="AN928">
        <v>84</v>
      </c>
      <c r="AO928">
        <f>Source1718[[#This Row],[TotalFTES]]*525/Source1718[[#This Row],[TotalScheduledHours]]</f>
        <v>29.09375</v>
      </c>
    </row>
    <row r="929" spans="1:41" x14ac:dyDescent="0.25">
      <c r="A929" t="s">
        <v>1770</v>
      </c>
      <c r="B929" t="s">
        <v>32</v>
      </c>
      <c r="C929" t="s">
        <v>92</v>
      </c>
      <c r="D929" t="s">
        <v>93</v>
      </c>
      <c r="E929">
        <v>47189</v>
      </c>
      <c r="F929" t="s">
        <v>98</v>
      </c>
      <c r="G929">
        <v>3031</v>
      </c>
      <c r="H929">
        <v>410</v>
      </c>
      <c r="I929" t="s">
        <v>895</v>
      </c>
      <c r="J929" t="s">
        <v>35</v>
      </c>
      <c r="K929" t="s">
        <v>44</v>
      </c>
      <c r="L929" t="s">
        <v>108</v>
      </c>
      <c r="M929">
        <v>1020</v>
      </c>
      <c r="N929">
        <v>1210</v>
      </c>
      <c r="O929" t="s">
        <v>55</v>
      </c>
      <c r="Q929" t="s">
        <v>56</v>
      </c>
      <c r="R929" t="s">
        <v>38</v>
      </c>
      <c r="S929" s="1">
        <v>43116</v>
      </c>
      <c r="T929" s="1">
        <v>43178</v>
      </c>
      <c r="U929" t="s">
        <v>416</v>
      </c>
      <c r="V929" t="s">
        <v>39</v>
      </c>
      <c r="W929">
        <v>118</v>
      </c>
      <c r="X929">
        <v>117</v>
      </c>
      <c r="Y929">
        <v>500</v>
      </c>
      <c r="Z929">
        <v>23.4</v>
      </c>
      <c r="AD929">
        <v>0</v>
      </c>
      <c r="AE929">
        <v>23.4</v>
      </c>
      <c r="AF929">
        <v>0</v>
      </c>
      <c r="AG929">
        <v>0</v>
      </c>
      <c r="AH929">
        <v>6.3579999999999997</v>
      </c>
      <c r="AI929">
        <v>6.3579999999999997</v>
      </c>
      <c r="AJ929">
        <v>0.2</v>
      </c>
      <c r="AK929" t="s">
        <v>899</v>
      </c>
      <c r="AL929" t="s">
        <v>829</v>
      </c>
      <c r="AN929">
        <v>84</v>
      </c>
      <c r="AO929">
        <f>Source1718[[#This Row],[TotalFTES]]*525/Source1718[[#This Row],[TotalScheduledHours]]</f>
        <v>39.737499999999997</v>
      </c>
    </row>
    <row r="930" spans="1:41" x14ac:dyDescent="0.25">
      <c r="A930" t="s">
        <v>1770</v>
      </c>
      <c r="B930" t="s">
        <v>32</v>
      </c>
      <c r="C930" t="s">
        <v>92</v>
      </c>
      <c r="D930" t="s">
        <v>93</v>
      </c>
      <c r="E930">
        <v>47190</v>
      </c>
      <c r="F930" t="s">
        <v>98</v>
      </c>
      <c r="G930">
        <v>3031</v>
      </c>
      <c r="H930">
        <v>411</v>
      </c>
      <c r="I930" t="s">
        <v>895</v>
      </c>
      <c r="J930" t="s">
        <v>35</v>
      </c>
      <c r="K930" t="s">
        <v>44</v>
      </c>
      <c r="L930" t="s">
        <v>108</v>
      </c>
      <c r="M930">
        <v>1020</v>
      </c>
      <c r="N930">
        <v>1210</v>
      </c>
      <c r="O930" t="s">
        <v>55</v>
      </c>
      <c r="Q930" t="s">
        <v>56</v>
      </c>
      <c r="R930" t="s">
        <v>38</v>
      </c>
      <c r="S930" s="1">
        <v>43179</v>
      </c>
      <c r="T930" s="1">
        <v>43243</v>
      </c>
      <c r="U930" t="s">
        <v>416</v>
      </c>
      <c r="V930" t="s">
        <v>39</v>
      </c>
      <c r="W930">
        <v>117</v>
      </c>
      <c r="X930">
        <v>116</v>
      </c>
      <c r="Y930">
        <v>500</v>
      </c>
      <c r="Z930">
        <v>23.2</v>
      </c>
      <c r="AD930">
        <v>0</v>
      </c>
      <c r="AE930">
        <v>23.2</v>
      </c>
      <c r="AF930">
        <v>0</v>
      </c>
      <c r="AG930">
        <v>0</v>
      </c>
      <c r="AH930">
        <v>4.8380000000000001</v>
      </c>
      <c r="AI930">
        <v>4.8380000000000001</v>
      </c>
      <c r="AJ930">
        <v>0.2</v>
      </c>
      <c r="AK930" t="s">
        <v>899</v>
      </c>
      <c r="AL930" t="s">
        <v>829</v>
      </c>
      <c r="AN930">
        <v>84</v>
      </c>
      <c r="AO930">
        <f>Source1718[[#This Row],[TotalFTES]]*525/Source1718[[#This Row],[TotalScheduledHours]]</f>
        <v>30.237499999999997</v>
      </c>
    </row>
    <row r="931" spans="1:41" x14ac:dyDescent="0.25">
      <c r="A931" t="s">
        <v>1770</v>
      </c>
      <c r="B931" t="s">
        <v>32</v>
      </c>
      <c r="C931" t="s">
        <v>92</v>
      </c>
      <c r="D931" t="s">
        <v>93</v>
      </c>
      <c r="E931">
        <v>47193</v>
      </c>
      <c r="F931" t="s">
        <v>98</v>
      </c>
      <c r="G931">
        <v>3031</v>
      </c>
      <c r="H931">
        <v>414</v>
      </c>
      <c r="I931" t="s">
        <v>895</v>
      </c>
      <c r="J931" t="s">
        <v>35</v>
      </c>
      <c r="K931" t="s">
        <v>44</v>
      </c>
      <c r="L931" t="s">
        <v>108</v>
      </c>
      <c r="M931">
        <v>1020</v>
      </c>
      <c r="N931">
        <v>1210</v>
      </c>
      <c r="O931" t="s">
        <v>55</v>
      </c>
      <c r="Q931" t="s">
        <v>56</v>
      </c>
      <c r="R931" t="s">
        <v>38</v>
      </c>
      <c r="S931" s="1">
        <v>43116</v>
      </c>
      <c r="T931" s="1">
        <v>43178</v>
      </c>
      <c r="U931" t="s">
        <v>424</v>
      </c>
      <c r="V931" t="s">
        <v>39</v>
      </c>
      <c r="W931">
        <v>119</v>
      </c>
      <c r="X931">
        <v>88</v>
      </c>
      <c r="Y931">
        <v>500</v>
      </c>
      <c r="Z931">
        <v>17.600000000000001</v>
      </c>
      <c r="AD931">
        <v>0</v>
      </c>
      <c r="AE931">
        <v>17.600000000000001</v>
      </c>
      <c r="AF931">
        <v>0</v>
      </c>
      <c r="AG931">
        <v>0</v>
      </c>
      <c r="AH931">
        <v>8.7089999999999996</v>
      </c>
      <c r="AI931">
        <v>8.7089999999999996</v>
      </c>
      <c r="AJ931">
        <v>0.2</v>
      </c>
      <c r="AK931" t="s">
        <v>899</v>
      </c>
      <c r="AL931" t="s">
        <v>829</v>
      </c>
      <c r="AN931">
        <v>84</v>
      </c>
      <c r="AO931">
        <f>Source1718[[#This Row],[TotalFTES]]*525/Source1718[[#This Row],[TotalScheduledHours]]</f>
        <v>54.431249999999991</v>
      </c>
    </row>
    <row r="932" spans="1:41" x14ac:dyDescent="0.25">
      <c r="A932" t="s">
        <v>1770</v>
      </c>
      <c r="B932" t="s">
        <v>32</v>
      </c>
      <c r="C932" t="s">
        <v>92</v>
      </c>
      <c r="D932" t="s">
        <v>93</v>
      </c>
      <c r="E932">
        <v>47194</v>
      </c>
      <c r="F932" t="s">
        <v>98</v>
      </c>
      <c r="G932">
        <v>3031</v>
      </c>
      <c r="H932">
        <v>415</v>
      </c>
      <c r="I932" t="s">
        <v>895</v>
      </c>
      <c r="J932" t="s">
        <v>35</v>
      </c>
      <c r="K932" t="s">
        <v>44</v>
      </c>
      <c r="L932" t="s">
        <v>108</v>
      </c>
      <c r="M932">
        <v>1020</v>
      </c>
      <c r="N932">
        <v>1210</v>
      </c>
      <c r="O932" t="s">
        <v>55</v>
      </c>
      <c r="Q932" t="s">
        <v>56</v>
      </c>
      <c r="R932" t="s">
        <v>38</v>
      </c>
      <c r="S932" s="1">
        <v>43179</v>
      </c>
      <c r="T932" s="1">
        <v>43243</v>
      </c>
      <c r="U932" t="s">
        <v>424</v>
      </c>
      <c r="V932" t="s">
        <v>39</v>
      </c>
      <c r="W932">
        <v>122</v>
      </c>
      <c r="X932">
        <v>70</v>
      </c>
      <c r="Y932">
        <v>500</v>
      </c>
      <c r="Z932">
        <v>14</v>
      </c>
      <c r="AD932">
        <v>0</v>
      </c>
      <c r="AE932">
        <v>14</v>
      </c>
      <c r="AF932">
        <v>0</v>
      </c>
      <c r="AG932">
        <v>0</v>
      </c>
      <c r="AH932">
        <v>8.5410000000000004</v>
      </c>
      <c r="AI932">
        <v>8.5410000000000004</v>
      </c>
      <c r="AJ932">
        <v>0.2</v>
      </c>
      <c r="AK932" t="s">
        <v>899</v>
      </c>
      <c r="AL932" t="s">
        <v>829</v>
      </c>
      <c r="AN932">
        <v>84</v>
      </c>
      <c r="AO932">
        <f>Source1718[[#This Row],[TotalFTES]]*525/Source1718[[#This Row],[TotalScheduledHours]]</f>
        <v>53.381250000000009</v>
      </c>
    </row>
    <row r="933" spans="1:41" x14ac:dyDescent="0.25">
      <c r="A933" t="s">
        <v>1770</v>
      </c>
      <c r="B933" t="s">
        <v>32</v>
      </c>
      <c r="C933" t="s">
        <v>92</v>
      </c>
      <c r="D933" t="s">
        <v>93</v>
      </c>
      <c r="E933">
        <v>47195</v>
      </c>
      <c r="F933" t="s">
        <v>98</v>
      </c>
      <c r="G933">
        <v>3031</v>
      </c>
      <c r="H933">
        <v>416</v>
      </c>
      <c r="I933" t="s">
        <v>895</v>
      </c>
      <c r="J933" t="s">
        <v>76</v>
      </c>
      <c r="K933" t="s">
        <v>44</v>
      </c>
      <c r="L933" t="s">
        <v>45</v>
      </c>
      <c r="M933">
        <v>1835</v>
      </c>
      <c r="N933">
        <v>2050</v>
      </c>
      <c r="O933" t="s">
        <v>55</v>
      </c>
      <c r="Q933" t="s">
        <v>56</v>
      </c>
      <c r="R933" t="s">
        <v>38</v>
      </c>
      <c r="S933" s="1">
        <v>43116</v>
      </c>
      <c r="T933" s="1">
        <v>43178</v>
      </c>
      <c r="U933" t="s">
        <v>425</v>
      </c>
      <c r="V933" t="s">
        <v>39</v>
      </c>
      <c r="W933">
        <v>85</v>
      </c>
      <c r="X933">
        <v>85</v>
      </c>
      <c r="Y933">
        <v>500</v>
      </c>
      <c r="Z933">
        <v>17</v>
      </c>
      <c r="AD933">
        <v>0</v>
      </c>
      <c r="AE933">
        <v>17</v>
      </c>
      <c r="AF933">
        <v>0</v>
      </c>
      <c r="AG933">
        <v>0</v>
      </c>
      <c r="AH933">
        <v>6.09</v>
      </c>
      <c r="AI933">
        <v>6.09</v>
      </c>
      <c r="AJ933">
        <v>0.1943</v>
      </c>
      <c r="AK933" t="s">
        <v>900</v>
      </c>
      <c r="AL933" t="s">
        <v>829</v>
      </c>
      <c r="AN933">
        <v>85</v>
      </c>
      <c r="AO933">
        <f>Source1718[[#This Row],[TotalFTES]]*525/Source1718[[#This Row],[TotalScheduledHours]]</f>
        <v>37.614705882352943</v>
      </c>
    </row>
    <row r="934" spans="1:41" x14ac:dyDescent="0.25">
      <c r="A934" t="s">
        <v>1770</v>
      </c>
      <c r="B934" t="s">
        <v>32</v>
      </c>
      <c r="C934" t="s">
        <v>92</v>
      </c>
      <c r="D934" t="s">
        <v>93</v>
      </c>
      <c r="E934">
        <v>47196</v>
      </c>
      <c r="F934" t="s">
        <v>98</v>
      </c>
      <c r="G934">
        <v>3031</v>
      </c>
      <c r="H934">
        <v>417</v>
      </c>
      <c r="I934" t="s">
        <v>895</v>
      </c>
      <c r="J934" t="s">
        <v>76</v>
      </c>
      <c r="K934" t="s">
        <v>44</v>
      </c>
      <c r="L934" t="s">
        <v>45</v>
      </c>
      <c r="M934">
        <v>1835</v>
      </c>
      <c r="N934">
        <v>2050</v>
      </c>
      <c r="O934" t="s">
        <v>55</v>
      </c>
      <c r="Q934" t="s">
        <v>56</v>
      </c>
      <c r="R934" t="s">
        <v>38</v>
      </c>
      <c r="S934" s="1">
        <v>43179</v>
      </c>
      <c r="T934" s="1">
        <v>43243</v>
      </c>
      <c r="U934" t="s">
        <v>425</v>
      </c>
      <c r="V934" t="s">
        <v>39</v>
      </c>
      <c r="W934">
        <v>95</v>
      </c>
      <c r="X934">
        <v>95</v>
      </c>
      <c r="Y934">
        <v>500</v>
      </c>
      <c r="Z934">
        <v>19</v>
      </c>
      <c r="AD934">
        <v>0</v>
      </c>
      <c r="AE934">
        <v>19</v>
      </c>
      <c r="AF934">
        <v>0</v>
      </c>
      <c r="AG934">
        <v>0</v>
      </c>
      <c r="AH934">
        <v>5.7709999999999999</v>
      </c>
      <c r="AI934">
        <v>5.7709999999999999</v>
      </c>
      <c r="AJ934">
        <v>0.1943</v>
      </c>
      <c r="AK934" t="s">
        <v>900</v>
      </c>
      <c r="AL934" t="s">
        <v>829</v>
      </c>
      <c r="AN934">
        <v>85</v>
      </c>
      <c r="AO934">
        <f>Source1718[[#This Row],[TotalFTES]]*525/Source1718[[#This Row],[TotalScheduledHours]]</f>
        <v>35.644411764705886</v>
      </c>
    </row>
    <row r="935" spans="1:41" x14ac:dyDescent="0.25">
      <c r="A935" t="s">
        <v>1770</v>
      </c>
      <c r="B935" t="s">
        <v>32</v>
      </c>
      <c r="C935" t="s">
        <v>92</v>
      </c>
      <c r="D935" t="s">
        <v>93</v>
      </c>
      <c r="E935">
        <v>47197</v>
      </c>
      <c r="F935" t="s">
        <v>98</v>
      </c>
      <c r="G935">
        <v>3031</v>
      </c>
      <c r="H935">
        <v>418</v>
      </c>
      <c r="I935" t="s">
        <v>895</v>
      </c>
      <c r="J935" t="s">
        <v>35</v>
      </c>
      <c r="K935" t="s">
        <v>44</v>
      </c>
      <c r="L935" t="s">
        <v>108</v>
      </c>
      <c r="M935">
        <v>1320</v>
      </c>
      <c r="N935">
        <v>1510</v>
      </c>
      <c r="O935" t="s">
        <v>55</v>
      </c>
      <c r="Q935" t="s">
        <v>56</v>
      </c>
      <c r="R935" t="s">
        <v>38</v>
      </c>
      <c r="S935" s="1">
        <v>43116</v>
      </c>
      <c r="T935" s="1">
        <v>43179</v>
      </c>
      <c r="U935" t="s">
        <v>383</v>
      </c>
      <c r="V935" t="s">
        <v>39</v>
      </c>
      <c r="W935">
        <v>129</v>
      </c>
      <c r="X935">
        <v>128</v>
      </c>
      <c r="Y935">
        <v>500</v>
      </c>
      <c r="Z935">
        <v>25.6</v>
      </c>
      <c r="AD935">
        <v>0</v>
      </c>
      <c r="AE935">
        <v>25.6</v>
      </c>
      <c r="AF935">
        <v>0</v>
      </c>
      <c r="AG935">
        <v>0</v>
      </c>
      <c r="AH935">
        <v>7.8739999999999997</v>
      </c>
      <c r="AI935">
        <v>7.8739999999999997</v>
      </c>
      <c r="AJ935">
        <v>9.7100000000000006E-2</v>
      </c>
      <c r="AK935" t="s">
        <v>901</v>
      </c>
      <c r="AL935" t="s">
        <v>829</v>
      </c>
      <c r="AN935">
        <v>86</v>
      </c>
      <c r="AO935">
        <f>Source1718[[#This Row],[TotalFTES]]*525/Source1718[[#This Row],[TotalScheduledHours]]</f>
        <v>48.068023255813948</v>
      </c>
    </row>
    <row r="936" spans="1:41" x14ac:dyDescent="0.25">
      <c r="A936" t="s">
        <v>1770</v>
      </c>
      <c r="B936" t="s">
        <v>32</v>
      </c>
      <c r="C936" t="s">
        <v>92</v>
      </c>
      <c r="D936" t="s">
        <v>93</v>
      </c>
      <c r="E936">
        <v>47198</v>
      </c>
      <c r="F936" t="s">
        <v>98</v>
      </c>
      <c r="G936">
        <v>3031</v>
      </c>
      <c r="H936">
        <v>419</v>
      </c>
      <c r="I936" t="s">
        <v>895</v>
      </c>
      <c r="J936" t="s">
        <v>35</v>
      </c>
      <c r="K936" t="s">
        <v>44</v>
      </c>
      <c r="L936" t="s">
        <v>108</v>
      </c>
      <c r="M936">
        <v>1320</v>
      </c>
      <c r="N936">
        <v>1510</v>
      </c>
      <c r="O936" t="s">
        <v>55</v>
      </c>
      <c r="Q936" t="s">
        <v>56</v>
      </c>
      <c r="R936" t="s">
        <v>38</v>
      </c>
      <c r="S936" s="1">
        <v>43179</v>
      </c>
      <c r="T936" s="1">
        <v>43243</v>
      </c>
      <c r="U936" t="s">
        <v>902</v>
      </c>
      <c r="V936" t="s">
        <v>39</v>
      </c>
      <c r="W936">
        <v>136</v>
      </c>
      <c r="X936">
        <v>68</v>
      </c>
      <c r="Y936">
        <v>500</v>
      </c>
      <c r="Z936">
        <v>13.6</v>
      </c>
      <c r="AD936">
        <v>0</v>
      </c>
      <c r="AE936">
        <v>13.6</v>
      </c>
      <c r="AF936">
        <v>0</v>
      </c>
      <c r="AG936">
        <v>0</v>
      </c>
      <c r="AH936">
        <v>6.3049999999999997</v>
      </c>
      <c r="AI936">
        <v>6.3049999999999997</v>
      </c>
      <c r="AJ936">
        <v>0.1943</v>
      </c>
      <c r="AK936" t="s">
        <v>901</v>
      </c>
      <c r="AL936" t="s">
        <v>829</v>
      </c>
      <c r="AN936">
        <v>84</v>
      </c>
      <c r="AO936">
        <f>Source1718[[#This Row],[TotalFTES]]*525/Source1718[[#This Row],[TotalScheduledHours]]</f>
        <v>39.40625</v>
      </c>
    </row>
    <row r="937" spans="1:41" x14ac:dyDescent="0.25">
      <c r="A937" t="s">
        <v>1770</v>
      </c>
      <c r="B937" t="s">
        <v>32</v>
      </c>
      <c r="C937" t="s">
        <v>92</v>
      </c>
      <c r="D937" t="s">
        <v>93</v>
      </c>
      <c r="E937">
        <v>47199</v>
      </c>
      <c r="F937" t="s">
        <v>98</v>
      </c>
      <c r="G937">
        <v>3032</v>
      </c>
      <c r="H937">
        <v>425</v>
      </c>
      <c r="I937" t="s">
        <v>903</v>
      </c>
      <c r="J937" t="s">
        <v>35</v>
      </c>
      <c r="K937" t="s">
        <v>44</v>
      </c>
      <c r="L937" t="s">
        <v>108</v>
      </c>
      <c r="M937">
        <v>1220</v>
      </c>
      <c r="N937">
        <v>1310</v>
      </c>
      <c r="O937" t="s">
        <v>55</v>
      </c>
      <c r="Q937" t="s">
        <v>56</v>
      </c>
      <c r="R937">
        <v>1</v>
      </c>
      <c r="S937" s="1">
        <v>43116</v>
      </c>
      <c r="T937" s="1">
        <v>43243</v>
      </c>
      <c r="U937" t="s">
        <v>453</v>
      </c>
      <c r="V937" t="s">
        <v>39</v>
      </c>
      <c r="W937">
        <v>143</v>
      </c>
      <c r="X937">
        <v>60</v>
      </c>
      <c r="Y937">
        <v>500</v>
      </c>
      <c r="Z937">
        <v>12</v>
      </c>
      <c r="AD937">
        <v>0</v>
      </c>
      <c r="AE937">
        <v>12</v>
      </c>
      <c r="AF937">
        <v>0</v>
      </c>
      <c r="AG937">
        <v>0</v>
      </c>
      <c r="AH937">
        <v>5.9349999999999996</v>
      </c>
      <c r="AI937">
        <v>5.9349999999999996</v>
      </c>
      <c r="AJ937">
        <v>0.1943</v>
      </c>
      <c r="AK937" t="s">
        <v>904</v>
      </c>
      <c r="AL937" t="s">
        <v>829</v>
      </c>
      <c r="AN937">
        <v>84</v>
      </c>
      <c r="AO937">
        <f>Source1718[[#This Row],[TotalFTES]]*525/Source1718[[#This Row],[TotalScheduledHours]]</f>
        <v>37.09375</v>
      </c>
    </row>
    <row r="938" spans="1:41" x14ac:dyDescent="0.25">
      <c r="A938" t="s">
        <v>1770</v>
      </c>
      <c r="B938" t="s">
        <v>32</v>
      </c>
      <c r="C938" t="s">
        <v>92</v>
      </c>
      <c r="D938" t="s">
        <v>93</v>
      </c>
      <c r="E938">
        <v>47939</v>
      </c>
      <c r="F938" t="s">
        <v>98</v>
      </c>
      <c r="G938">
        <v>3032</v>
      </c>
      <c r="H938">
        <v>701</v>
      </c>
      <c r="I938" t="s">
        <v>903</v>
      </c>
      <c r="J938" t="s">
        <v>76</v>
      </c>
      <c r="K938" t="s">
        <v>44</v>
      </c>
      <c r="L938" t="s">
        <v>111</v>
      </c>
      <c r="M938">
        <v>1900</v>
      </c>
      <c r="N938">
        <v>2115</v>
      </c>
      <c r="O938" t="s">
        <v>64</v>
      </c>
      <c r="P938">
        <v>319</v>
      </c>
      <c r="Q938" t="s">
        <v>65</v>
      </c>
      <c r="R938">
        <v>1</v>
      </c>
      <c r="S938" s="1">
        <v>43116</v>
      </c>
      <c r="T938" s="1">
        <v>43243</v>
      </c>
      <c r="U938" t="s">
        <v>534</v>
      </c>
      <c r="V938" t="s">
        <v>39</v>
      </c>
      <c r="W938">
        <v>64</v>
      </c>
      <c r="X938">
        <v>64</v>
      </c>
      <c r="Y938">
        <v>450</v>
      </c>
      <c r="Z938">
        <v>14.222200000000001</v>
      </c>
      <c r="AD938">
        <v>0</v>
      </c>
      <c r="AE938">
        <v>14.222200000000001</v>
      </c>
      <c r="AF938">
        <v>0</v>
      </c>
      <c r="AG938">
        <v>0</v>
      </c>
      <c r="AH938">
        <v>2.5379999999999998</v>
      </c>
      <c r="AI938">
        <v>2.5379999999999998</v>
      </c>
      <c r="AJ938">
        <v>0.1943</v>
      </c>
      <c r="AK938" t="s">
        <v>905</v>
      </c>
      <c r="AL938" t="s">
        <v>906</v>
      </c>
      <c r="AN938">
        <v>87.5</v>
      </c>
      <c r="AO938">
        <f>Source1718[[#This Row],[TotalFTES]]*525/Source1718[[#This Row],[TotalScheduledHours]]</f>
        <v>15.227999999999998</v>
      </c>
    </row>
    <row r="939" spans="1:41" x14ac:dyDescent="0.25">
      <c r="A939" t="s">
        <v>1770</v>
      </c>
      <c r="B939" t="s">
        <v>32</v>
      </c>
      <c r="C939" t="s">
        <v>92</v>
      </c>
      <c r="D939" t="s">
        <v>93</v>
      </c>
      <c r="E939">
        <v>47800</v>
      </c>
      <c r="F939" t="s">
        <v>98</v>
      </c>
      <c r="G939">
        <v>3032</v>
      </c>
      <c r="H939">
        <v>702</v>
      </c>
      <c r="I939" t="s">
        <v>903</v>
      </c>
      <c r="J939" t="s">
        <v>73</v>
      </c>
      <c r="K939" t="s">
        <v>44</v>
      </c>
      <c r="L939" t="s">
        <v>74</v>
      </c>
      <c r="M939">
        <v>900</v>
      </c>
      <c r="N939">
        <v>1350</v>
      </c>
      <c r="O939" t="s">
        <v>64</v>
      </c>
      <c r="P939">
        <v>367</v>
      </c>
      <c r="Q939" t="s">
        <v>65</v>
      </c>
      <c r="R939">
        <v>1</v>
      </c>
      <c r="S939" s="1">
        <v>43116</v>
      </c>
      <c r="T939" s="1">
        <v>43243</v>
      </c>
      <c r="U939" t="s">
        <v>907</v>
      </c>
      <c r="V939" t="s">
        <v>39</v>
      </c>
      <c r="W939">
        <v>62</v>
      </c>
      <c r="X939">
        <v>17</v>
      </c>
      <c r="Y939">
        <v>450</v>
      </c>
      <c r="Z939">
        <v>3.7778</v>
      </c>
      <c r="AD939">
        <v>0</v>
      </c>
      <c r="AE939">
        <v>3.7778</v>
      </c>
      <c r="AF939">
        <v>0</v>
      </c>
      <c r="AG939">
        <v>0</v>
      </c>
      <c r="AH939">
        <v>1.39</v>
      </c>
      <c r="AI939">
        <v>1.39</v>
      </c>
      <c r="AJ939">
        <v>0.1943</v>
      </c>
      <c r="AK939" t="s">
        <v>826</v>
      </c>
      <c r="AL939" t="s">
        <v>908</v>
      </c>
      <c r="AN939">
        <v>80</v>
      </c>
      <c r="AO939">
        <f>Source1718[[#This Row],[TotalFTES]]*525/Source1718[[#This Row],[TotalScheduledHours]]</f>
        <v>9.1218749999999993</v>
      </c>
    </row>
    <row r="940" spans="1:41" x14ac:dyDescent="0.25">
      <c r="A940" t="s">
        <v>1770</v>
      </c>
      <c r="B940" t="s">
        <v>32</v>
      </c>
      <c r="C940" t="s">
        <v>92</v>
      </c>
      <c r="D940" t="s">
        <v>93</v>
      </c>
      <c r="E940">
        <v>47201</v>
      </c>
      <c r="F940" t="s">
        <v>98</v>
      </c>
      <c r="G940">
        <v>4032</v>
      </c>
      <c r="H940">
        <v>401</v>
      </c>
      <c r="I940" t="s">
        <v>909</v>
      </c>
      <c r="J940" t="s">
        <v>73</v>
      </c>
      <c r="K940" t="s">
        <v>44</v>
      </c>
      <c r="L940" t="s">
        <v>74</v>
      </c>
      <c r="M940">
        <v>810</v>
      </c>
      <c r="N940">
        <v>1025</v>
      </c>
      <c r="O940" t="s">
        <v>55</v>
      </c>
      <c r="Q940" t="s">
        <v>56</v>
      </c>
      <c r="R940">
        <v>1</v>
      </c>
      <c r="S940" s="1">
        <v>43116</v>
      </c>
      <c r="T940" s="1">
        <v>43243</v>
      </c>
      <c r="U940" t="s">
        <v>392</v>
      </c>
      <c r="V940" t="s">
        <v>39</v>
      </c>
      <c r="W940">
        <v>88</v>
      </c>
      <c r="X940">
        <v>87</v>
      </c>
      <c r="Y940">
        <v>500</v>
      </c>
      <c r="Z940">
        <v>17.399999999999999</v>
      </c>
      <c r="AD940">
        <v>0</v>
      </c>
      <c r="AE940">
        <v>17.399999999999999</v>
      </c>
      <c r="AF940">
        <v>0</v>
      </c>
      <c r="AG940">
        <v>0</v>
      </c>
      <c r="AH940">
        <v>1.5329999999999999</v>
      </c>
      <c r="AI940">
        <v>1.5329999999999999</v>
      </c>
      <c r="AJ940">
        <v>9.1399999999999995E-2</v>
      </c>
      <c r="AK940" t="s">
        <v>910</v>
      </c>
      <c r="AL940" t="s">
        <v>829</v>
      </c>
      <c r="AN940">
        <v>40</v>
      </c>
      <c r="AO940">
        <f>Source1718[[#This Row],[TotalFTES]]*525/Source1718[[#This Row],[TotalScheduledHours]]</f>
        <v>20.120624999999997</v>
      </c>
    </row>
    <row r="941" spans="1:41" x14ac:dyDescent="0.25">
      <c r="A941" t="s">
        <v>1770</v>
      </c>
      <c r="B941" t="s">
        <v>32</v>
      </c>
      <c r="C941" t="s">
        <v>92</v>
      </c>
      <c r="D941" t="s">
        <v>93</v>
      </c>
      <c r="E941">
        <v>47202</v>
      </c>
      <c r="F941" t="s">
        <v>98</v>
      </c>
      <c r="G941">
        <v>4032</v>
      </c>
      <c r="H941">
        <v>402</v>
      </c>
      <c r="I941" t="s">
        <v>909</v>
      </c>
      <c r="J941" t="s">
        <v>73</v>
      </c>
      <c r="K941" t="s">
        <v>44</v>
      </c>
      <c r="L941" t="s">
        <v>48</v>
      </c>
      <c r="M941">
        <v>810</v>
      </c>
      <c r="N941">
        <v>1025</v>
      </c>
      <c r="O941" t="s">
        <v>55</v>
      </c>
      <c r="Q941" t="s">
        <v>56</v>
      </c>
      <c r="R941">
        <v>1</v>
      </c>
      <c r="S941" s="1">
        <v>43116</v>
      </c>
      <c r="T941" s="1">
        <v>43243</v>
      </c>
      <c r="U941" t="s">
        <v>426</v>
      </c>
      <c r="V941" t="s">
        <v>39</v>
      </c>
      <c r="W941">
        <v>95</v>
      </c>
      <c r="X941">
        <v>40</v>
      </c>
      <c r="Y941">
        <v>500</v>
      </c>
      <c r="Z941">
        <v>8</v>
      </c>
      <c r="AD941">
        <v>0</v>
      </c>
      <c r="AE941">
        <v>8</v>
      </c>
      <c r="AF941">
        <v>0</v>
      </c>
      <c r="AG941">
        <v>0</v>
      </c>
      <c r="AH941">
        <v>2.41</v>
      </c>
      <c r="AI941">
        <v>2.41</v>
      </c>
      <c r="AJ941">
        <v>0.1</v>
      </c>
      <c r="AK941" t="s">
        <v>910</v>
      </c>
      <c r="AL941" t="s">
        <v>829</v>
      </c>
      <c r="AN941">
        <v>40</v>
      </c>
      <c r="AO941">
        <f>Source1718[[#This Row],[TotalFTES]]*525/Source1718[[#This Row],[TotalScheduledHours]]</f>
        <v>31.631250000000001</v>
      </c>
    </row>
    <row r="942" spans="1:41" x14ac:dyDescent="0.25">
      <c r="A942" t="s">
        <v>1770</v>
      </c>
      <c r="B942" t="s">
        <v>32</v>
      </c>
      <c r="C942" t="s">
        <v>92</v>
      </c>
      <c r="D942" t="s">
        <v>93</v>
      </c>
      <c r="E942">
        <v>47204</v>
      </c>
      <c r="F942" t="s">
        <v>98</v>
      </c>
      <c r="G942">
        <v>4032</v>
      </c>
      <c r="H942">
        <v>404</v>
      </c>
      <c r="I942" t="s">
        <v>909</v>
      </c>
      <c r="J942" t="s">
        <v>73</v>
      </c>
      <c r="K942" t="s">
        <v>44</v>
      </c>
      <c r="L942" t="s">
        <v>74</v>
      </c>
      <c r="M942">
        <v>1040</v>
      </c>
      <c r="N942">
        <v>1255</v>
      </c>
      <c r="O942" t="s">
        <v>55</v>
      </c>
      <c r="Q942" t="s">
        <v>56</v>
      </c>
      <c r="R942">
        <v>1</v>
      </c>
      <c r="S942" s="1">
        <v>43116</v>
      </c>
      <c r="T942" s="1">
        <v>43243</v>
      </c>
      <c r="U942" t="s">
        <v>392</v>
      </c>
      <c r="V942" t="s">
        <v>39</v>
      </c>
      <c r="W942">
        <v>132</v>
      </c>
      <c r="X942">
        <v>131</v>
      </c>
      <c r="Y942">
        <v>500</v>
      </c>
      <c r="Z942">
        <v>26.2</v>
      </c>
      <c r="AD942">
        <v>0</v>
      </c>
      <c r="AE942">
        <v>26.2</v>
      </c>
      <c r="AF942">
        <v>0</v>
      </c>
      <c r="AG942">
        <v>0</v>
      </c>
      <c r="AH942">
        <v>1.81</v>
      </c>
      <c r="AI942">
        <v>1.81</v>
      </c>
      <c r="AJ942">
        <v>9.1399999999999995E-2</v>
      </c>
      <c r="AK942" t="s">
        <v>889</v>
      </c>
      <c r="AL942" t="s">
        <v>829</v>
      </c>
      <c r="AN942">
        <v>40</v>
      </c>
      <c r="AO942">
        <f>Source1718[[#This Row],[TotalFTES]]*525/Source1718[[#This Row],[TotalScheduledHours]]</f>
        <v>23.756250000000001</v>
      </c>
    </row>
    <row r="943" spans="1:41" x14ac:dyDescent="0.25">
      <c r="A943" t="s">
        <v>1770</v>
      </c>
      <c r="B943" t="s">
        <v>32</v>
      </c>
      <c r="C943" t="s">
        <v>92</v>
      </c>
      <c r="D943" t="s">
        <v>93</v>
      </c>
      <c r="E943">
        <v>47206</v>
      </c>
      <c r="F943" t="s">
        <v>98</v>
      </c>
      <c r="G943">
        <v>4032</v>
      </c>
      <c r="H943">
        <v>406</v>
      </c>
      <c r="I943" t="s">
        <v>909</v>
      </c>
      <c r="J943" t="s">
        <v>73</v>
      </c>
      <c r="K943" t="s">
        <v>44</v>
      </c>
      <c r="L943" t="s">
        <v>48</v>
      </c>
      <c r="M943">
        <v>1040</v>
      </c>
      <c r="N943">
        <v>1255</v>
      </c>
      <c r="O943" t="s">
        <v>55</v>
      </c>
      <c r="Q943" t="s">
        <v>56</v>
      </c>
      <c r="R943">
        <v>1</v>
      </c>
      <c r="S943" s="1">
        <v>43116</v>
      </c>
      <c r="T943" s="1">
        <v>43243</v>
      </c>
      <c r="U943" t="s">
        <v>426</v>
      </c>
      <c r="V943" t="s">
        <v>39</v>
      </c>
      <c r="W943">
        <v>108</v>
      </c>
      <c r="X943">
        <v>45</v>
      </c>
      <c r="Y943">
        <v>500</v>
      </c>
      <c r="Z943">
        <v>9</v>
      </c>
      <c r="AD943">
        <v>0</v>
      </c>
      <c r="AE943">
        <v>9</v>
      </c>
      <c r="AF943">
        <v>0</v>
      </c>
      <c r="AG943">
        <v>0</v>
      </c>
      <c r="AH943">
        <v>3.024</v>
      </c>
      <c r="AI943">
        <v>3.024</v>
      </c>
      <c r="AJ943">
        <v>0.1</v>
      </c>
      <c r="AK943" t="s">
        <v>889</v>
      </c>
      <c r="AL943" t="s">
        <v>829</v>
      </c>
      <c r="AN943">
        <v>40</v>
      </c>
      <c r="AO943">
        <f>Source1718[[#This Row],[TotalFTES]]*525/Source1718[[#This Row],[TotalScheduledHours]]</f>
        <v>39.69</v>
      </c>
    </row>
    <row r="944" spans="1:41" x14ac:dyDescent="0.25">
      <c r="A944" t="s">
        <v>1770</v>
      </c>
      <c r="B944" t="s">
        <v>32</v>
      </c>
      <c r="C944" t="s">
        <v>92</v>
      </c>
      <c r="D944" t="s">
        <v>93</v>
      </c>
      <c r="E944">
        <v>47783</v>
      </c>
      <c r="F944" t="s">
        <v>99</v>
      </c>
      <c r="G944">
        <v>3002</v>
      </c>
      <c r="H944">
        <v>201</v>
      </c>
      <c r="I944" t="s">
        <v>911</v>
      </c>
      <c r="J944" t="s">
        <v>35</v>
      </c>
      <c r="K944" t="s">
        <v>44</v>
      </c>
      <c r="L944" t="s">
        <v>45</v>
      </c>
      <c r="M944">
        <v>1215</v>
      </c>
      <c r="N944">
        <v>1320</v>
      </c>
      <c r="O944" t="s">
        <v>46</v>
      </c>
      <c r="P944">
        <v>324</v>
      </c>
      <c r="Q944" t="s">
        <v>47</v>
      </c>
      <c r="R944">
        <v>1</v>
      </c>
      <c r="S944" s="1">
        <v>43116</v>
      </c>
      <c r="T944" s="1">
        <v>43243</v>
      </c>
      <c r="U944" t="s">
        <v>436</v>
      </c>
      <c r="V944" t="s">
        <v>39</v>
      </c>
      <c r="W944">
        <v>91</v>
      </c>
      <c r="X944">
        <v>55</v>
      </c>
      <c r="Y944">
        <v>300</v>
      </c>
      <c r="Z944">
        <v>18.333300000000001</v>
      </c>
      <c r="AD944">
        <v>0</v>
      </c>
      <c r="AE944">
        <v>18.333300000000001</v>
      </c>
      <c r="AF944">
        <v>0</v>
      </c>
      <c r="AG944">
        <v>0</v>
      </c>
      <c r="AH944">
        <v>2.1259999999999999</v>
      </c>
      <c r="AI944">
        <v>2.1259999999999999</v>
      </c>
      <c r="AJ944">
        <v>0.2</v>
      </c>
      <c r="AK944" t="s">
        <v>912</v>
      </c>
      <c r="AL944" t="s">
        <v>913</v>
      </c>
      <c r="AN944">
        <v>88.4</v>
      </c>
      <c r="AO944">
        <f>Source1718[[#This Row],[TotalFTES]]*525/Source1718[[#This Row],[TotalScheduledHours]]</f>
        <v>12.626131221719454</v>
      </c>
    </row>
    <row r="945" spans="1:41" x14ac:dyDescent="0.25">
      <c r="A945" t="s">
        <v>1770</v>
      </c>
      <c r="B945" t="s">
        <v>32</v>
      </c>
      <c r="C945" t="s">
        <v>92</v>
      </c>
      <c r="D945" t="s">
        <v>93</v>
      </c>
      <c r="E945">
        <v>47830</v>
      </c>
      <c r="F945" t="s">
        <v>99</v>
      </c>
      <c r="G945">
        <v>3002</v>
      </c>
      <c r="H945">
        <v>401</v>
      </c>
      <c r="I945" t="s">
        <v>911</v>
      </c>
      <c r="J945" t="s">
        <v>35</v>
      </c>
      <c r="K945" t="s">
        <v>44</v>
      </c>
      <c r="L945" t="s">
        <v>189</v>
      </c>
      <c r="M945">
        <v>1320</v>
      </c>
      <c r="N945">
        <v>1535</v>
      </c>
      <c r="O945" t="s">
        <v>55</v>
      </c>
      <c r="Q945" t="s">
        <v>56</v>
      </c>
      <c r="R945">
        <v>1</v>
      </c>
      <c r="S945" s="1">
        <v>43116</v>
      </c>
      <c r="T945" s="1">
        <v>43243</v>
      </c>
      <c r="U945" t="s">
        <v>453</v>
      </c>
      <c r="V945" t="s">
        <v>39</v>
      </c>
      <c r="W945">
        <v>98</v>
      </c>
      <c r="X945">
        <v>39</v>
      </c>
      <c r="Y945">
        <v>500</v>
      </c>
      <c r="Z945">
        <v>7.8</v>
      </c>
      <c r="AD945">
        <v>0</v>
      </c>
      <c r="AE945">
        <v>7.8</v>
      </c>
      <c r="AF945">
        <v>0</v>
      </c>
      <c r="AG945">
        <v>0</v>
      </c>
      <c r="AH945">
        <v>4.0670000000000002</v>
      </c>
      <c r="AI945">
        <v>4.0670000000000002</v>
      </c>
      <c r="AJ945">
        <v>0.2</v>
      </c>
      <c r="AK945" t="s">
        <v>914</v>
      </c>
      <c r="AL945" t="s">
        <v>829</v>
      </c>
      <c r="AN945">
        <v>85</v>
      </c>
      <c r="AO945">
        <f>Source1718[[#This Row],[TotalFTES]]*525/Source1718[[#This Row],[TotalScheduledHours]]</f>
        <v>25.119705882352942</v>
      </c>
    </row>
    <row r="946" spans="1:41" x14ac:dyDescent="0.25">
      <c r="A946" t="s">
        <v>1770</v>
      </c>
      <c r="B946" t="s">
        <v>32</v>
      </c>
      <c r="C946" t="s">
        <v>92</v>
      </c>
      <c r="D946" t="s">
        <v>93</v>
      </c>
      <c r="E946">
        <v>47994</v>
      </c>
      <c r="F946" t="s">
        <v>99</v>
      </c>
      <c r="G946">
        <v>3006</v>
      </c>
      <c r="H946">
        <v>201</v>
      </c>
      <c r="I946" t="s">
        <v>285</v>
      </c>
      <c r="J946" t="s">
        <v>35</v>
      </c>
      <c r="K946" t="s">
        <v>44</v>
      </c>
      <c r="L946" t="s">
        <v>480</v>
      </c>
      <c r="M946" t="s">
        <v>537</v>
      </c>
      <c r="N946" t="s">
        <v>538</v>
      </c>
      <c r="O946" t="s">
        <v>539</v>
      </c>
      <c r="P946" t="s">
        <v>915</v>
      </c>
      <c r="Q946" t="s">
        <v>47</v>
      </c>
      <c r="R946">
        <v>1</v>
      </c>
      <c r="S946" s="1">
        <v>43116</v>
      </c>
      <c r="T946" s="1">
        <v>43243</v>
      </c>
      <c r="U946" t="s">
        <v>916</v>
      </c>
      <c r="V946" t="s">
        <v>39</v>
      </c>
      <c r="W946">
        <v>47</v>
      </c>
      <c r="X946">
        <v>15</v>
      </c>
      <c r="Y946">
        <v>65</v>
      </c>
      <c r="Z946">
        <v>23.076899999999998</v>
      </c>
      <c r="AD946">
        <v>0</v>
      </c>
      <c r="AE946">
        <v>23.076899999999998</v>
      </c>
      <c r="AF946">
        <v>0</v>
      </c>
      <c r="AG946">
        <v>0</v>
      </c>
      <c r="AH946">
        <v>2.4990000000000001</v>
      </c>
      <c r="AI946">
        <v>2.4990000000000001</v>
      </c>
      <c r="AJ946">
        <v>0.38400000000000001</v>
      </c>
      <c r="AK946" t="s">
        <v>917</v>
      </c>
      <c r="AL946" t="s">
        <v>918</v>
      </c>
      <c r="AN946">
        <v>168</v>
      </c>
      <c r="AO946">
        <f>Source1718[[#This Row],[TotalFTES]]*525/Source1718[[#This Row],[TotalScheduledHours]]</f>
        <v>7.8093750000000011</v>
      </c>
    </row>
    <row r="947" spans="1:41" x14ac:dyDescent="0.25">
      <c r="A947" t="s">
        <v>1770</v>
      </c>
      <c r="B947" t="s">
        <v>32</v>
      </c>
      <c r="C947" t="s">
        <v>92</v>
      </c>
      <c r="D947" t="s">
        <v>93</v>
      </c>
      <c r="E947">
        <v>47122</v>
      </c>
      <c r="F947" t="s">
        <v>99</v>
      </c>
      <c r="G947">
        <v>3006</v>
      </c>
      <c r="H947">
        <v>502</v>
      </c>
      <c r="I947" t="s">
        <v>285</v>
      </c>
      <c r="J947" t="s">
        <v>35</v>
      </c>
      <c r="K947" t="s">
        <v>44</v>
      </c>
      <c r="L947" t="s">
        <v>108</v>
      </c>
      <c r="M947">
        <v>1200</v>
      </c>
      <c r="N947">
        <v>1350</v>
      </c>
      <c r="O947" t="s">
        <v>49</v>
      </c>
      <c r="P947">
        <v>426</v>
      </c>
      <c r="Q947" t="s">
        <v>51</v>
      </c>
      <c r="R947">
        <v>1</v>
      </c>
      <c r="S947" s="1">
        <v>43116</v>
      </c>
      <c r="T947" s="1">
        <v>43243</v>
      </c>
      <c r="U947" t="s">
        <v>919</v>
      </c>
      <c r="V947" t="s">
        <v>39</v>
      </c>
      <c r="W947">
        <v>53</v>
      </c>
      <c r="X947">
        <v>26</v>
      </c>
      <c r="Y947">
        <v>200</v>
      </c>
      <c r="Z947">
        <v>13</v>
      </c>
      <c r="AD947">
        <v>0</v>
      </c>
      <c r="AE947">
        <v>13</v>
      </c>
      <c r="AF947">
        <v>0</v>
      </c>
      <c r="AG947">
        <v>10</v>
      </c>
      <c r="AH947">
        <v>7.9660000000000002</v>
      </c>
      <c r="AI947">
        <v>7.9660000000000002</v>
      </c>
      <c r="AJ947">
        <v>0.4</v>
      </c>
      <c r="AK947" t="s">
        <v>760</v>
      </c>
      <c r="AL947" t="s">
        <v>920</v>
      </c>
      <c r="AN947">
        <v>168</v>
      </c>
      <c r="AO947">
        <f>Source1718[[#This Row],[TotalFTES]]*525/Source1718[[#This Row],[TotalScheduledHours]]</f>
        <v>24.893750000000004</v>
      </c>
    </row>
    <row r="948" spans="1:41" x14ac:dyDescent="0.25">
      <c r="A948" t="s">
        <v>1770</v>
      </c>
      <c r="B948" t="s">
        <v>32</v>
      </c>
      <c r="C948" t="s">
        <v>92</v>
      </c>
      <c r="D948" t="s">
        <v>93</v>
      </c>
      <c r="E948">
        <v>47694</v>
      </c>
      <c r="F948" t="s">
        <v>99</v>
      </c>
      <c r="G948">
        <v>3007</v>
      </c>
      <c r="H948">
        <v>401</v>
      </c>
      <c r="I948" t="s">
        <v>429</v>
      </c>
      <c r="J948" t="s">
        <v>35</v>
      </c>
      <c r="K948" t="s">
        <v>44</v>
      </c>
      <c r="L948" t="s">
        <v>108</v>
      </c>
      <c r="M948">
        <v>920</v>
      </c>
      <c r="N948">
        <v>1010</v>
      </c>
      <c r="O948" t="s">
        <v>55</v>
      </c>
      <c r="P948">
        <v>803</v>
      </c>
      <c r="Q948" t="s">
        <v>56</v>
      </c>
      <c r="R948">
        <v>1</v>
      </c>
      <c r="S948" s="1">
        <v>43116</v>
      </c>
      <c r="T948" s="1">
        <v>43243</v>
      </c>
      <c r="U948" t="s">
        <v>420</v>
      </c>
      <c r="V948" t="s">
        <v>39</v>
      </c>
      <c r="W948">
        <v>64</v>
      </c>
      <c r="X948">
        <v>29</v>
      </c>
      <c r="Y948">
        <v>500</v>
      </c>
      <c r="Z948">
        <v>5.8</v>
      </c>
      <c r="AD948">
        <v>0</v>
      </c>
      <c r="AE948">
        <v>5.8</v>
      </c>
      <c r="AF948">
        <v>0</v>
      </c>
      <c r="AG948">
        <v>0</v>
      </c>
      <c r="AH948">
        <v>4.2359999999999998</v>
      </c>
      <c r="AI948">
        <v>4.2359999999999998</v>
      </c>
      <c r="AJ948">
        <v>0.2</v>
      </c>
      <c r="AK948" t="s">
        <v>921</v>
      </c>
      <c r="AL948" t="s">
        <v>890</v>
      </c>
      <c r="AN948">
        <v>84</v>
      </c>
      <c r="AO948">
        <f>Source1718[[#This Row],[TotalFTES]]*525/Source1718[[#This Row],[TotalScheduledHours]]</f>
        <v>26.475000000000001</v>
      </c>
    </row>
    <row r="949" spans="1:41" x14ac:dyDescent="0.25">
      <c r="A949" t="s">
        <v>1770</v>
      </c>
      <c r="B949" t="s">
        <v>32</v>
      </c>
      <c r="C949" t="s">
        <v>92</v>
      </c>
      <c r="D949" t="s">
        <v>93</v>
      </c>
      <c r="E949">
        <v>47105</v>
      </c>
      <c r="F949" t="s">
        <v>99</v>
      </c>
      <c r="G949">
        <v>3020</v>
      </c>
      <c r="H949">
        <v>203</v>
      </c>
      <c r="I949" t="s">
        <v>286</v>
      </c>
      <c r="J949" t="s">
        <v>35</v>
      </c>
      <c r="K949" t="s">
        <v>44</v>
      </c>
      <c r="L949" t="s">
        <v>520</v>
      </c>
      <c r="M949" t="s">
        <v>715</v>
      </c>
      <c r="N949" t="s">
        <v>716</v>
      </c>
      <c r="O949" t="s">
        <v>539</v>
      </c>
      <c r="P949" t="s">
        <v>915</v>
      </c>
      <c r="Q949" t="s">
        <v>47</v>
      </c>
      <c r="R949">
        <v>1</v>
      </c>
      <c r="S949" s="1">
        <v>43116</v>
      </c>
      <c r="T949" s="1">
        <v>43243</v>
      </c>
      <c r="U949" t="s">
        <v>922</v>
      </c>
      <c r="V949" t="s">
        <v>39</v>
      </c>
      <c r="W949">
        <v>56</v>
      </c>
      <c r="X949">
        <v>34</v>
      </c>
      <c r="Y949">
        <v>300</v>
      </c>
      <c r="Z949">
        <v>11.333299999999999</v>
      </c>
      <c r="AD949">
        <v>0</v>
      </c>
      <c r="AE949">
        <v>11.333299999999999</v>
      </c>
      <c r="AF949">
        <v>0</v>
      </c>
      <c r="AG949">
        <v>0</v>
      </c>
      <c r="AH949">
        <v>1.93</v>
      </c>
      <c r="AI949">
        <v>1.93</v>
      </c>
      <c r="AJ949">
        <v>0.2</v>
      </c>
      <c r="AK949" t="s">
        <v>923</v>
      </c>
      <c r="AL949" t="s">
        <v>918</v>
      </c>
      <c r="AN949">
        <v>176.8</v>
      </c>
      <c r="AO949">
        <f>Source1718[[#This Row],[TotalFTES]]*525/Source1718[[#This Row],[TotalScheduledHours]]</f>
        <v>5.7310520361990944</v>
      </c>
    </row>
    <row r="950" spans="1:41" x14ac:dyDescent="0.25">
      <c r="A950" t="s">
        <v>1770</v>
      </c>
      <c r="B950" t="s">
        <v>32</v>
      </c>
      <c r="C950" t="s">
        <v>92</v>
      </c>
      <c r="D950" t="s">
        <v>93</v>
      </c>
      <c r="E950">
        <v>47157</v>
      </c>
      <c r="F950" t="s">
        <v>99</v>
      </c>
      <c r="G950">
        <v>3020</v>
      </c>
      <c r="H950">
        <v>401</v>
      </c>
      <c r="I950" t="s">
        <v>286</v>
      </c>
      <c r="J950" t="s">
        <v>35</v>
      </c>
      <c r="K950" t="s">
        <v>44</v>
      </c>
      <c r="L950" t="s">
        <v>284</v>
      </c>
      <c r="M950">
        <v>1330</v>
      </c>
      <c r="N950">
        <v>1545</v>
      </c>
      <c r="O950" t="s">
        <v>55</v>
      </c>
      <c r="P950">
        <v>802</v>
      </c>
      <c r="Q950" t="s">
        <v>56</v>
      </c>
      <c r="R950">
        <v>1</v>
      </c>
      <c r="S950" s="1">
        <v>43116</v>
      </c>
      <c r="T950" s="1">
        <v>43243</v>
      </c>
      <c r="U950" t="s">
        <v>432</v>
      </c>
      <c r="V950" t="s">
        <v>39</v>
      </c>
      <c r="W950">
        <v>59</v>
      </c>
      <c r="X950">
        <v>38</v>
      </c>
      <c r="Y950">
        <v>500</v>
      </c>
      <c r="Z950">
        <v>7.6</v>
      </c>
      <c r="AD950">
        <v>0</v>
      </c>
      <c r="AE950">
        <v>7.6</v>
      </c>
      <c r="AF950">
        <v>0</v>
      </c>
      <c r="AG950">
        <v>0</v>
      </c>
      <c r="AH950">
        <v>3.6190000000000002</v>
      </c>
      <c r="AI950">
        <v>3.6190000000000002</v>
      </c>
      <c r="AJ950">
        <v>0.2</v>
      </c>
      <c r="AK950" t="s">
        <v>924</v>
      </c>
      <c r="AL950" t="s">
        <v>892</v>
      </c>
      <c r="AN950">
        <v>82.5</v>
      </c>
      <c r="AO950">
        <f>Source1718[[#This Row],[TotalFTES]]*525/Source1718[[#This Row],[TotalScheduledHours]]</f>
        <v>23.03</v>
      </c>
    </row>
    <row r="951" spans="1:41" x14ac:dyDescent="0.25">
      <c r="A951" t="s">
        <v>1770</v>
      </c>
      <c r="B951" t="s">
        <v>32</v>
      </c>
      <c r="C951" t="s">
        <v>92</v>
      </c>
      <c r="D951" t="s">
        <v>93</v>
      </c>
      <c r="E951">
        <v>47158</v>
      </c>
      <c r="F951" t="s">
        <v>99</v>
      </c>
      <c r="G951">
        <v>3020</v>
      </c>
      <c r="H951">
        <v>402</v>
      </c>
      <c r="I951" t="s">
        <v>286</v>
      </c>
      <c r="J951" t="s">
        <v>35</v>
      </c>
      <c r="K951" t="s">
        <v>44</v>
      </c>
      <c r="L951" t="s">
        <v>287</v>
      </c>
      <c r="M951">
        <v>1330</v>
      </c>
      <c r="N951">
        <v>1545</v>
      </c>
      <c r="O951" t="s">
        <v>55</v>
      </c>
      <c r="P951">
        <v>802</v>
      </c>
      <c r="Q951" t="s">
        <v>56</v>
      </c>
      <c r="R951">
        <v>1</v>
      </c>
      <c r="S951" s="1">
        <v>43116</v>
      </c>
      <c r="T951" s="1">
        <v>43243</v>
      </c>
      <c r="U951" t="s">
        <v>432</v>
      </c>
      <c r="V951" t="s">
        <v>39</v>
      </c>
      <c r="W951">
        <v>57</v>
      </c>
      <c r="X951">
        <v>34</v>
      </c>
      <c r="Y951">
        <v>500</v>
      </c>
      <c r="Z951">
        <v>6.8</v>
      </c>
      <c r="AD951">
        <v>0</v>
      </c>
      <c r="AE951">
        <v>6.8</v>
      </c>
      <c r="AF951">
        <v>0</v>
      </c>
      <c r="AG951">
        <v>0</v>
      </c>
      <c r="AH951">
        <v>3.4430000000000001</v>
      </c>
      <c r="AI951">
        <v>3.4430000000000001</v>
      </c>
      <c r="AJ951">
        <v>0.2</v>
      </c>
      <c r="AK951" t="s">
        <v>924</v>
      </c>
      <c r="AL951" t="s">
        <v>892</v>
      </c>
      <c r="AN951">
        <v>87.5</v>
      </c>
      <c r="AO951">
        <f>Source1718[[#This Row],[TotalFTES]]*525/Source1718[[#This Row],[TotalScheduledHours]]</f>
        <v>20.658000000000001</v>
      </c>
    </row>
    <row r="952" spans="1:41" x14ac:dyDescent="0.25">
      <c r="A952" t="s">
        <v>1770</v>
      </c>
      <c r="B952" t="s">
        <v>32</v>
      </c>
      <c r="C952" t="s">
        <v>92</v>
      </c>
      <c r="D952" t="s">
        <v>93</v>
      </c>
      <c r="E952">
        <v>47159</v>
      </c>
      <c r="F952" t="s">
        <v>99</v>
      </c>
      <c r="G952">
        <v>3020</v>
      </c>
      <c r="H952">
        <v>403</v>
      </c>
      <c r="I952" t="s">
        <v>286</v>
      </c>
      <c r="J952" t="s">
        <v>35</v>
      </c>
      <c r="K952" t="s">
        <v>44</v>
      </c>
      <c r="L952" t="s">
        <v>54</v>
      </c>
      <c r="M952">
        <v>1220</v>
      </c>
      <c r="N952">
        <v>1710</v>
      </c>
      <c r="O952" t="s">
        <v>55</v>
      </c>
      <c r="P952">
        <v>803</v>
      </c>
      <c r="Q952" t="s">
        <v>56</v>
      </c>
      <c r="R952">
        <v>1</v>
      </c>
      <c r="S952" s="1">
        <v>43116</v>
      </c>
      <c r="T952" s="1">
        <v>43243</v>
      </c>
      <c r="U952" t="s">
        <v>433</v>
      </c>
      <c r="V952" t="s">
        <v>39</v>
      </c>
      <c r="W952">
        <v>88</v>
      </c>
      <c r="X952">
        <v>71</v>
      </c>
      <c r="Y952">
        <v>500</v>
      </c>
      <c r="Z952">
        <v>14.2</v>
      </c>
      <c r="AD952">
        <v>0</v>
      </c>
      <c r="AE952">
        <v>14.2</v>
      </c>
      <c r="AF952">
        <v>0</v>
      </c>
      <c r="AG952">
        <v>0</v>
      </c>
      <c r="AH952">
        <v>4.6289999999999996</v>
      </c>
      <c r="AI952">
        <v>4.6289999999999996</v>
      </c>
      <c r="AJ952">
        <v>0.2</v>
      </c>
      <c r="AK952" t="s">
        <v>925</v>
      </c>
      <c r="AL952" t="s">
        <v>890</v>
      </c>
      <c r="AN952">
        <v>80</v>
      </c>
      <c r="AO952">
        <f>Source1718[[#This Row],[TotalFTES]]*525/Source1718[[#This Row],[TotalScheduledHours]]</f>
        <v>30.377812499999997</v>
      </c>
    </row>
    <row r="953" spans="1:41" x14ac:dyDescent="0.25">
      <c r="A953" t="s">
        <v>1770</v>
      </c>
      <c r="B953" t="s">
        <v>32</v>
      </c>
      <c r="C953" t="s">
        <v>92</v>
      </c>
      <c r="D953" t="s">
        <v>93</v>
      </c>
      <c r="E953">
        <v>47119</v>
      </c>
      <c r="F953" t="s">
        <v>99</v>
      </c>
      <c r="G953">
        <v>3020</v>
      </c>
      <c r="H953">
        <v>701</v>
      </c>
      <c r="I953" t="s">
        <v>286</v>
      </c>
      <c r="J953" t="s">
        <v>35</v>
      </c>
      <c r="K953" t="s">
        <v>44</v>
      </c>
      <c r="L953" t="s">
        <v>480</v>
      </c>
      <c r="M953" t="s">
        <v>492</v>
      </c>
      <c r="N953" t="s">
        <v>493</v>
      </c>
      <c r="O953" t="s">
        <v>494</v>
      </c>
      <c r="P953" t="s">
        <v>926</v>
      </c>
      <c r="Q953" t="s">
        <v>65</v>
      </c>
      <c r="R953" t="s">
        <v>38</v>
      </c>
      <c r="S953" s="1">
        <v>43116</v>
      </c>
      <c r="T953" s="1">
        <v>43178</v>
      </c>
      <c r="U953" t="s">
        <v>927</v>
      </c>
      <c r="V953" t="s">
        <v>39</v>
      </c>
      <c r="W953">
        <v>97</v>
      </c>
      <c r="X953">
        <v>57</v>
      </c>
      <c r="Y953">
        <v>400</v>
      </c>
      <c r="Z953">
        <v>14.25</v>
      </c>
      <c r="AD953">
        <v>0</v>
      </c>
      <c r="AE953">
        <v>14.25</v>
      </c>
      <c r="AF953">
        <v>0</v>
      </c>
      <c r="AG953">
        <v>10</v>
      </c>
      <c r="AH953">
        <v>3.137</v>
      </c>
      <c r="AI953">
        <v>3.137</v>
      </c>
      <c r="AJ953">
        <v>0.2</v>
      </c>
      <c r="AK953" t="s">
        <v>928</v>
      </c>
      <c r="AL953" t="s">
        <v>929</v>
      </c>
      <c r="AN953">
        <v>168</v>
      </c>
      <c r="AO953">
        <f>Source1718[[#This Row],[TotalFTES]]*525/Source1718[[#This Row],[TotalScheduledHours]]</f>
        <v>9.8031249999999996</v>
      </c>
    </row>
    <row r="954" spans="1:41" x14ac:dyDescent="0.25">
      <c r="A954" t="s">
        <v>1770</v>
      </c>
      <c r="B954" t="s">
        <v>32</v>
      </c>
      <c r="C954" t="s">
        <v>92</v>
      </c>
      <c r="D954" t="s">
        <v>93</v>
      </c>
      <c r="E954">
        <v>47801</v>
      </c>
      <c r="F954" t="s">
        <v>99</v>
      </c>
      <c r="G954">
        <v>3020</v>
      </c>
      <c r="H954">
        <v>702</v>
      </c>
      <c r="I954" t="s">
        <v>286</v>
      </c>
      <c r="J954" t="s">
        <v>35</v>
      </c>
      <c r="K954" t="s">
        <v>44</v>
      </c>
      <c r="L954" t="s">
        <v>480</v>
      </c>
      <c r="M954" t="s">
        <v>492</v>
      </c>
      <c r="N954" t="s">
        <v>493</v>
      </c>
      <c r="O954" t="s">
        <v>494</v>
      </c>
      <c r="P954" t="s">
        <v>926</v>
      </c>
      <c r="Q954" t="s">
        <v>65</v>
      </c>
      <c r="R954" t="s">
        <v>38</v>
      </c>
      <c r="S954" s="1">
        <v>43179</v>
      </c>
      <c r="T954" s="1">
        <v>43243</v>
      </c>
      <c r="U954" t="s">
        <v>927</v>
      </c>
      <c r="V954" t="s">
        <v>39</v>
      </c>
      <c r="W954">
        <v>110</v>
      </c>
      <c r="X954">
        <v>37</v>
      </c>
      <c r="Y954">
        <v>450</v>
      </c>
      <c r="Z954">
        <v>8.2222000000000008</v>
      </c>
      <c r="AD954">
        <v>0</v>
      </c>
      <c r="AE954">
        <v>8.2222000000000008</v>
      </c>
      <c r="AF954">
        <v>0</v>
      </c>
      <c r="AG954">
        <v>0</v>
      </c>
      <c r="AH954">
        <v>2.7120000000000002</v>
      </c>
      <c r="AI954">
        <v>2.7120000000000002</v>
      </c>
      <c r="AJ954">
        <v>0.2</v>
      </c>
      <c r="AK954" t="s">
        <v>928</v>
      </c>
      <c r="AL954" t="s">
        <v>929</v>
      </c>
      <c r="AN954">
        <v>168</v>
      </c>
      <c r="AO954">
        <f>Source1718[[#This Row],[TotalFTES]]*525/Source1718[[#This Row],[TotalScheduledHours]]</f>
        <v>8.4750000000000014</v>
      </c>
    </row>
    <row r="955" spans="1:41" x14ac:dyDescent="0.25">
      <c r="A955" t="s">
        <v>1770</v>
      </c>
      <c r="B955" t="s">
        <v>32</v>
      </c>
      <c r="C955" t="s">
        <v>92</v>
      </c>
      <c r="D955" t="s">
        <v>93</v>
      </c>
      <c r="E955">
        <v>46716</v>
      </c>
      <c r="F955" t="s">
        <v>99</v>
      </c>
      <c r="G955">
        <v>3127</v>
      </c>
      <c r="H955">
        <v>201</v>
      </c>
      <c r="I955" t="s">
        <v>288</v>
      </c>
      <c r="J955" t="s">
        <v>35</v>
      </c>
      <c r="K955" t="s">
        <v>44</v>
      </c>
      <c r="L955" t="s">
        <v>45</v>
      </c>
      <c r="M955">
        <v>1215</v>
      </c>
      <c r="N955">
        <v>1320</v>
      </c>
      <c r="O955" t="s">
        <v>46</v>
      </c>
      <c r="P955">
        <v>318</v>
      </c>
      <c r="Q955" t="s">
        <v>47</v>
      </c>
      <c r="R955">
        <v>1</v>
      </c>
      <c r="S955" s="1">
        <v>43116</v>
      </c>
      <c r="T955" s="1">
        <v>43243</v>
      </c>
      <c r="U955" t="s">
        <v>430</v>
      </c>
      <c r="V955" t="s">
        <v>39</v>
      </c>
      <c r="W955">
        <v>67</v>
      </c>
      <c r="X955">
        <v>34</v>
      </c>
      <c r="Y955">
        <v>300</v>
      </c>
      <c r="Z955">
        <v>11.333299999999999</v>
      </c>
      <c r="AD955">
        <v>0</v>
      </c>
      <c r="AE955">
        <v>11.333299999999999</v>
      </c>
      <c r="AF955">
        <v>0</v>
      </c>
      <c r="AG955">
        <v>0</v>
      </c>
      <c r="AH955">
        <v>2.048</v>
      </c>
      <c r="AI955">
        <v>2.048</v>
      </c>
      <c r="AJ955">
        <v>0.2</v>
      </c>
      <c r="AK955" t="s">
        <v>912</v>
      </c>
      <c r="AL955" t="s">
        <v>930</v>
      </c>
      <c r="AN955">
        <v>88.4</v>
      </c>
      <c r="AO955">
        <f>Source1718[[#This Row],[TotalFTES]]*525/Source1718[[#This Row],[TotalScheduledHours]]</f>
        <v>12.162895927601809</v>
      </c>
    </row>
    <row r="956" spans="1:41" x14ac:dyDescent="0.25">
      <c r="A956" t="s">
        <v>1770</v>
      </c>
      <c r="B956" t="s">
        <v>32</v>
      </c>
      <c r="C956" t="s">
        <v>92</v>
      </c>
      <c r="D956" t="s">
        <v>93</v>
      </c>
      <c r="E956">
        <v>47297</v>
      </c>
      <c r="F956" t="s">
        <v>99</v>
      </c>
      <c r="G956">
        <v>3127</v>
      </c>
      <c r="H956">
        <v>202</v>
      </c>
      <c r="I956" t="s">
        <v>288</v>
      </c>
      <c r="J956" t="s">
        <v>35</v>
      </c>
      <c r="K956" t="s">
        <v>44</v>
      </c>
      <c r="L956" t="s">
        <v>45</v>
      </c>
      <c r="M956">
        <v>1215</v>
      </c>
      <c r="N956">
        <v>1320</v>
      </c>
      <c r="O956" t="s">
        <v>46</v>
      </c>
      <c r="P956">
        <v>317</v>
      </c>
      <c r="Q956" t="s">
        <v>47</v>
      </c>
      <c r="R956">
        <v>1</v>
      </c>
      <c r="S956" s="1">
        <v>43116</v>
      </c>
      <c r="T956" s="1">
        <v>43243</v>
      </c>
      <c r="U956" t="s">
        <v>473</v>
      </c>
      <c r="V956" t="s">
        <v>39</v>
      </c>
      <c r="W956">
        <v>60</v>
      </c>
      <c r="X956">
        <v>28</v>
      </c>
      <c r="Y956">
        <v>300</v>
      </c>
      <c r="Z956">
        <v>9.3332999999999995</v>
      </c>
      <c r="AD956">
        <v>0</v>
      </c>
      <c r="AE956">
        <v>9.3332999999999995</v>
      </c>
      <c r="AF956">
        <v>0</v>
      </c>
      <c r="AG956">
        <v>0</v>
      </c>
      <c r="AH956">
        <v>2.601</v>
      </c>
      <c r="AI956">
        <v>2.601</v>
      </c>
      <c r="AJ956">
        <v>0.2</v>
      </c>
      <c r="AK956" t="s">
        <v>912</v>
      </c>
      <c r="AL956" t="s">
        <v>931</v>
      </c>
      <c r="AN956">
        <v>88.4</v>
      </c>
      <c r="AO956">
        <f>Source1718[[#This Row],[TotalFTES]]*525/Source1718[[#This Row],[TotalScheduledHours]]</f>
        <v>15.447115384615385</v>
      </c>
    </row>
    <row r="957" spans="1:41" x14ac:dyDescent="0.25">
      <c r="A957" t="s">
        <v>1770</v>
      </c>
      <c r="B957" t="s">
        <v>32</v>
      </c>
      <c r="C957" t="s">
        <v>92</v>
      </c>
      <c r="D957" t="s">
        <v>93</v>
      </c>
      <c r="E957">
        <v>47110</v>
      </c>
      <c r="F957" t="s">
        <v>99</v>
      </c>
      <c r="G957">
        <v>3127</v>
      </c>
      <c r="H957">
        <v>301</v>
      </c>
      <c r="I957" t="s">
        <v>288</v>
      </c>
      <c r="J957" t="s">
        <v>35</v>
      </c>
      <c r="K957" t="s">
        <v>44</v>
      </c>
      <c r="L957" t="s">
        <v>284</v>
      </c>
      <c r="M957">
        <v>1225</v>
      </c>
      <c r="N957">
        <v>1440</v>
      </c>
      <c r="O957" t="s">
        <v>399</v>
      </c>
      <c r="Q957" t="s">
        <v>97</v>
      </c>
      <c r="R957">
        <v>1</v>
      </c>
      <c r="S957" s="1">
        <v>43116</v>
      </c>
      <c r="T957" s="1">
        <v>43243</v>
      </c>
      <c r="U957" t="s">
        <v>516</v>
      </c>
      <c r="V957" t="s">
        <v>39</v>
      </c>
      <c r="W957">
        <v>128</v>
      </c>
      <c r="X957">
        <v>102</v>
      </c>
      <c r="Y957">
        <v>200</v>
      </c>
      <c r="Z957">
        <v>51</v>
      </c>
      <c r="AD957">
        <v>0</v>
      </c>
      <c r="AE957">
        <v>51</v>
      </c>
      <c r="AF957">
        <v>0</v>
      </c>
      <c r="AG957">
        <v>10</v>
      </c>
      <c r="AH957">
        <v>3.1480000000000001</v>
      </c>
      <c r="AI957">
        <v>3.1480000000000001</v>
      </c>
      <c r="AJ957">
        <v>0.2</v>
      </c>
      <c r="AK957" t="s">
        <v>932</v>
      </c>
      <c r="AL957" t="s">
        <v>933</v>
      </c>
      <c r="AN957">
        <v>82.5</v>
      </c>
      <c r="AO957">
        <f>Source1718[[#This Row],[TotalFTES]]*525/Source1718[[#This Row],[TotalScheduledHours]]</f>
        <v>20.032727272727275</v>
      </c>
    </row>
    <row r="958" spans="1:41" x14ac:dyDescent="0.25">
      <c r="A958" t="s">
        <v>1770</v>
      </c>
      <c r="B958" t="s">
        <v>32</v>
      </c>
      <c r="C958" t="s">
        <v>92</v>
      </c>
      <c r="D958" t="s">
        <v>93</v>
      </c>
      <c r="E958">
        <v>47111</v>
      </c>
      <c r="F958" t="s">
        <v>99</v>
      </c>
      <c r="G958">
        <v>3127</v>
      </c>
      <c r="H958">
        <v>302</v>
      </c>
      <c r="I958" t="s">
        <v>288</v>
      </c>
      <c r="J958" t="s">
        <v>76</v>
      </c>
      <c r="K958" t="s">
        <v>44</v>
      </c>
      <c r="L958" t="s">
        <v>45</v>
      </c>
      <c r="M958">
        <v>1715</v>
      </c>
      <c r="N958">
        <v>1820</v>
      </c>
      <c r="O958" t="s">
        <v>399</v>
      </c>
      <c r="Q958" t="s">
        <v>97</v>
      </c>
      <c r="R958">
        <v>1</v>
      </c>
      <c r="S958" s="1">
        <v>43116</v>
      </c>
      <c r="T958" s="1">
        <v>43243</v>
      </c>
      <c r="U958" t="s">
        <v>441</v>
      </c>
      <c r="V958" t="s">
        <v>39</v>
      </c>
      <c r="W958">
        <v>92</v>
      </c>
      <c r="X958">
        <v>82</v>
      </c>
      <c r="Y958">
        <v>200</v>
      </c>
      <c r="Z958">
        <v>41</v>
      </c>
      <c r="AD958">
        <v>0</v>
      </c>
      <c r="AE958">
        <v>41</v>
      </c>
      <c r="AF958">
        <v>0</v>
      </c>
      <c r="AG958">
        <v>10</v>
      </c>
      <c r="AH958">
        <v>1.996</v>
      </c>
      <c r="AI958">
        <v>1.996</v>
      </c>
      <c r="AJ958">
        <v>0.2</v>
      </c>
      <c r="AK958" t="s">
        <v>934</v>
      </c>
      <c r="AL958" t="s">
        <v>933</v>
      </c>
      <c r="AN958">
        <v>88.4</v>
      </c>
      <c r="AO958">
        <f>Source1718[[#This Row],[TotalFTES]]*525/Source1718[[#This Row],[TotalScheduledHours]]</f>
        <v>11.854072398190045</v>
      </c>
    </row>
    <row r="959" spans="1:41" x14ac:dyDescent="0.25">
      <c r="A959" t="s">
        <v>1770</v>
      </c>
      <c r="B959" t="s">
        <v>32</v>
      </c>
      <c r="C959" t="s">
        <v>92</v>
      </c>
      <c r="D959" t="s">
        <v>93</v>
      </c>
      <c r="E959">
        <v>45113</v>
      </c>
      <c r="F959" t="s">
        <v>99</v>
      </c>
      <c r="G959">
        <v>3127</v>
      </c>
      <c r="H959">
        <v>401</v>
      </c>
      <c r="I959" t="s">
        <v>288</v>
      </c>
      <c r="J959" t="s">
        <v>35</v>
      </c>
      <c r="K959" t="s">
        <v>44</v>
      </c>
      <c r="L959" t="s">
        <v>108</v>
      </c>
      <c r="M959">
        <v>720</v>
      </c>
      <c r="N959">
        <v>810</v>
      </c>
      <c r="O959" t="s">
        <v>55</v>
      </c>
      <c r="P959">
        <v>804</v>
      </c>
      <c r="Q959" t="s">
        <v>56</v>
      </c>
      <c r="R959">
        <v>1</v>
      </c>
      <c r="S959" s="1">
        <v>43116</v>
      </c>
      <c r="T959" s="1">
        <v>43243</v>
      </c>
      <c r="U959" t="s">
        <v>423</v>
      </c>
      <c r="V959" t="s">
        <v>39</v>
      </c>
      <c r="W959">
        <v>88</v>
      </c>
      <c r="X959">
        <v>87</v>
      </c>
      <c r="Y959">
        <v>600</v>
      </c>
      <c r="Z959">
        <v>14.5</v>
      </c>
      <c r="AD959">
        <v>0</v>
      </c>
      <c r="AE959">
        <v>14.5</v>
      </c>
      <c r="AF959">
        <v>0</v>
      </c>
      <c r="AG959">
        <v>0</v>
      </c>
      <c r="AH959">
        <v>6.97</v>
      </c>
      <c r="AI959">
        <v>6.97</v>
      </c>
      <c r="AJ959">
        <v>0.2</v>
      </c>
      <c r="AK959" t="s">
        <v>935</v>
      </c>
      <c r="AL959" t="s">
        <v>936</v>
      </c>
      <c r="AN959">
        <v>84</v>
      </c>
      <c r="AO959">
        <f>Source1718[[#This Row],[TotalFTES]]*525/Source1718[[#This Row],[TotalScheduledHours]]</f>
        <v>43.5625</v>
      </c>
    </row>
    <row r="960" spans="1:41" x14ac:dyDescent="0.25">
      <c r="A960" t="s">
        <v>1770</v>
      </c>
      <c r="B960" t="s">
        <v>32</v>
      </c>
      <c r="C960" t="s">
        <v>92</v>
      </c>
      <c r="D960" t="s">
        <v>93</v>
      </c>
      <c r="E960">
        <v>47985</v>
      </c>
      <c r="F960" t="s">
        <v>99</v>
      </c>
      <c r="G960">
        <v>3127</v>
      </c>
      <c r="H960">
        <v>402</v>
      </c>
      <c r="I960" t="s">
        <v>288</v>
      </c>
      <c r="J960" t="s">
        <v>35</v>
      </c>
      <c r="K960" t="s">
        <v>44</v>
      </c>
      <c r="L960" t="s">
        <v>108</v>
      </c>
      <c r="M960">
        <v>1220</v>
      </c>
      <c r="N960">
        <v>1310</v>
      </c>
      <c r="O960" t="s">
        <v>55</v>
      </c>
      <c r="Q960" t="s">
        <v>56</v>
      </c>
      <c r="R960">
        <v>1</v>
      </c>
      <c r="S960" s="1">
        <v>43116</v>
      </c>
      <c r="T960" s="1">
        <v>43243</v>
      </c>
      <c r="U960" t="s">
        <v>442</v>
      </c>
      <c r="V960" t="s">
        <v>39</v>
      </c>
      <c r="W960">
        <v>50</v>
      </c>
      <c r="X960">
        <v>18</v>
      </c>
      <c r="Y960">
        <v>600</v>
      </c>
      <c r="Z960">
        <v>3</v>
      </c>
      <c r="AD960">
        <v>0</v>
      </c>
      <c r="AE960">
        <v>3</v>
      </c>
      <c r="AF960">
        <v>0</v>
      </c>
      <c r="AG960">
        <v>0</v>
      </c>
      <c r="AH960">
        <v>1.6339999999999999</v>
      </c>
      <c r="AI960">
        <v>1.6339999999999999</v>
      </c>
      <c r="AJ960">
        <v>0.2</v>
      </c>
      <c r="AK960" t="s">
        <v>904</v>
      </c>
      <c r="AL960" t="s">
        <v>829</v>
      </c>
      <c r="AN960">
        <v>84</v>
      </c>
      <c r="AO960">
        <f>Source1718[[#This Row],[TotalFTES]]*525/Source1718[[#This Row],[TotalScheduledHours]]</f>
        <v>10.212499999999999</v>
      </c>
    </row>
    <row r="961" spans="1:41" x14ac:dyDescent="0.25">
      <c r="A961" t="s">
        <v>1770</v>
      </c>
      <c r="B961" t="s">
        <v>32</v>
      </c>
      <c r="C961" t="s">
        <v>92</v>
      </c>
      <c r="D961" t="s">
        <v>93</v>
      </c>
      <c r="E961">
        <v>47986</v>
      </c>
      <c r="F961" t="s">
        <v>99</v>
      </c>
      <c r="G961">
        <v>3127</v>
      </c>
      <c r="H961">
        <v>403</v>
      </c>
      <c r="I961" t="s">
        <v>288</v>
      </c>
      <c r="J961" t="s">
        <v>76</v>
      </c>
      <c r="K961" t="s">
        <v>44</v>
      </c>
      <c r="L961" t="s">
        <v>45</v>
      </c>
      <c r="M961">
        <v>1720</v>
      </c>
      <c r="N961">
        <v>1825</v>
      </c>
      <c r="O961" t="s">
        <v>55</v>
      </c>
      <c r="Q961" t="s">
        <v>56</v>
      </c>
      <c r="R961">
        <v>1</v>
      </c>
      <c r="S961" s="1">
        <v>43116</v>
      </c>
      <c r="T961" s="1">
        <v>43243</v>
      </c>
      <c r="U961" t="s">
        <v>937</v>
      </c>
      <c r="V961" t="s">
        <v>39</v>
      </c>
      <c r="W961">
        <v>85</v>
      </c>
      <c r="X961">
        <v>49</v>
      </c>
      <c r="Y961">
        <v>600</v>
      </c>
      <c r="Z961">
        <v>8.1667000000000005</v>
      </c>
      <c r="AD961">
        <v>0</v>
      </c>
      <c r="AE961">
        <v>8.1667000000000005</v>
      </c>
      <c r="AF961">
        <v>0</v>
      </c>
      <c r="AG961">
        <v>0</v>
      </c>
      <c r="AH961">
        <v>3.3</v>
      </c>
      <c r="AI961">
        <v>3.3</v>
      </c>
      <c r="AJ961">
        <v>0.2</v>
      </c>
      <c r="AK961" t="s">
        <v>938</v>
      </c>
      <c r="AL961" t="s">
        <v>829</v>
      </c>
      <c r="AN961">
        <v>88.4</v>
      </c>
      <c r="AO961">
        <f>Source1718[[#This Row],[TotalFTES]]*525/Source1718[[#This Row],[TotalScheduledHours]]</f>
        <v>19.598416289592759</v>
      </c>
    </row>
    <row r="962" spans="1:41" x14ac:dyDescent="0.25">
      <c r="A962" t="s">
        <v>1770</v>
      </c>
      <c r="B962" t="s">
        <v>32</v>
      </c>
      <c r="C962" t="s">
        <v>92</v>
      </c>
      <c r="D962" t="s">
        <v>93</v>
      </c>
      <c r="E962">
        <v>47518</v>
      </c>
      <c r="F962" t="s">
        <v>99</v>
      </c>
      <c r="G962">
        <v>3128</v>
      </c>
      <c r="H962">
        <v>301</v>
      </c>
      <c r="I962" t="s">
        <v>438</v>
      </c>
      <c r="J962" t="s">
        <v>35</v>
      </c>
      <c r="K962" t="s">
        <v>44</v>
      </c>
      <c r="L962" t="s">
        <v>287</v>
      </c>
      <c r="M962">
        <v>1225</v>
      </c>
      <c r="N962">
        <v>1440</v>
      </c>
      <c r="O962" t="s">
        <v>399</v>
      </c>
      <c r="Q962" t="s">
        <v>97</v>
      </c>
      <c r="R962">
        <v>1</v>
      </c>
      <c r="S962" s="1">
        <v>43116</v>
      </c>
      <c r="T962" s="1">
        <v>43243</v>
      </c>
      <c r="U962" t="s">
        <v>496</v>
      </c>
      <c r="V962" t="s">
        <v>39</v>
      </c>
      <c r="W962">
        <v>126</v>
      </c>
      <c r="X962">
        <v>114</v>
      </c>
      <c r="Y962">
        <v>200</v>
      </c>
      <c r="Z962">
        <v>57</v>
      </c>
      <c r="AD962">
        <v>0</v>
      </c>
      <c r="AE962">
        <v>57</v>
      </c>
      <c r="AF962">
        <v>0</v>
      </c>
      <c r="AG962">
        <v>10</v>
      </c>
      <c r="AH962">
        <v>2.738</v>
      </c>
      <c r="AI962">
        <v>2.738</v>
      </c>
      <c r="AJ962">
        <v>0.2</v>
      </c>
      <c r="AK962" t="s">
        <v>932</v>
      </c>
      <c r="AL962" t="s">
        <v>933</v>
      </c>
      <c r="AN962">
        <v>87.5</v>
      </c>
      <c r="AO962">
        <f>Source1718[[#This Row],[TotalFTES]]*525/Source1718[[#This Row],[TotalScheduledHours]]</f>
        <v>16.428000000000001</v>
      </c>
    </row>
    <row r="963" spans="1:41" x14ac:dyDescent="0.25">
      <c r="A963" t="s">
        <v>1770</v>
      </c>
      <c r="B963" t="s">
        <v>32</v>
      </c>
      <c r="C963" t="s">
        <v>92</v>
      </c>
      <c r="D963" t="s">
        <v>93</v>
      </c>
      <c r="E963">
        <v>47987</v>
      </c>
      <c r="F963" t="s">
        <v>99</v>
      </c>
      <c r="G963">
        <v>3129</v>
      </c>
      <c r="H963">
        <v>401</v>
      </c>
      <c r="I963" t="s">
        <v>939</v>
      </c>
      <c r="J963" t="s">
        <v>35</v>
      </c>
      <c r="K963" t="s">
        <v>44</v>
      </c>
      <c r="L963" t="s">
        <v>108</v>
      </c>
      <c r="M963">
        <v>1220</v>
      </c>
      <c r="N963">
        <v>1310</v>
      </c>
      <c r="O963" t="s">
        <v>55</v>
      </c>
      <c r="Q963" t="s">
        <v>56</v>
      </c>
      <c r="R963">
        <v>1</v>
      </c>
      <c r="S963" s="1">
        <v>43116</v>
      </c>
      <c r="T963" s="1">
        <v>43243</v>
      </c>
      <c r="U963" t="s">
        <v>416</v>
      </c>
      <c r="V963" t="s">
        <v>39</v>
      </c>
      <c r="W963">
        <v>60</v>
      </c>
      <c r="X963">
        <v>48</v>
      </c>
      <c r="Y963">
        <v>500</v>
      </c>
      <c r="Z963">
        <v>9.6</v>
      </c>
      <c r="AD963">
        <v>0</v>
      </c>
      <c r="AE963">
        <v>9.6</v>
      </c>
      <c r="AF963">
        <v>0</v>
      </c>
      <c r="AG963">
        <v>0</v>
      </c>
      <c r="AH963">
        <v>3.895</v>
      </c>
      <c r="AI963">
        <v>3.895</v>
      </c>
      <c r="AJ963">
        <v>0.2</v>
      </c>
      <c r="AK963" t="s">
        <v>904</v>
      </c>
      <c r="AL963" t="s">
        <v>829</v>
      </c>
      <c r="AN963">
        <v>84</v>
      </c>
      <c r="AO963">
        <f>Source1718[[#This Row],[TotalFTES]]*525/Source1718[[#This Row],[TotalScheduledHours]]</f>
        <v>24.34375</v>
      </c>
    </row>
    <row r="964" spans="1:41" x14ac:dyDescent="0.25">
      <c r="A964" t="s">
        <v>1770</v>
      </c>
      <c r="B964" t="s">
        <v>32</v>
      </c>
      <c r="C964" t="s">
        <v>92</v>
      </c>
      <c r="D964" t="s">
        <v>93</v>
      </c>
      <c r="E964">
        <v>44742</v>
      </c>
      <c r="F964" t="s">
        <v>99</v>
      </c>
      <c r="G964">
        <v>3144</v>
      </c>
      <c r="H964">
        <v>201</v>
      </c>
      <c r="I964" t="s">
        <v>289</v>
      </c>
      <c r="J964" t="s">
        <v>35</v>
      </c>
      <c r="K964" t="s">
        <v>44</v>
      </c>
      <c r="L964" t="s">
        <v>45</v>
      </c>
      <c r="M964">
        <v>1215</v>
      </c>
      <c r="N964">
        <v>1320</v>
      </c>
      <c r="O964" t="s">
        <v>46</v>
      </c>
      <c r="P964">
        <v>319</v>
      </c>
      <c r="Q964" t="s">
        <v>47</v>
      </c>
      <c r="R964">
        <v>1</v>
      </c>
      <c r="S964" s="1">
        <v>43116</v>
      </c>
      <c r="T964" s="1">
        <v>43243</v>
      </c>
      <c r="U964" t="s">
        <v>440</v>
      </c>
      <c r="V964" t="s">
        <v>39</v>
      </c>
      <c r="W964">
        <v>103</v>
      </c>
      <c r="X964">
        <v>57</v>
      </c>
      <c r="Y964">
        <v>300</v>
      </c>
      <c r="Z964">
        <v>19</v>
      </c>
      <c r="AD964">
        <v>0</v>
      </c>
      <c r="AE964">
        <v>19</v>
      </c>
      <c r="AF964">
        <v>0</v>
      </c>
      <c r="AG964">
        <v>0</v>
      </c>
      <c r="AH964">
        <v>3.3969999999999998</v>
      </c>
      <c r="AI964">
        <v>3.3969999999999998</v>
      </c>
      <c r="AJ964">
        <v>0.2</v>
      </c>
      <c r="AK964" t="s">
        <v>912</v>
      </c>
      <c r="AL964" t="s">
        <v>940</v>
      </c>
      <c r="AN964">
        <v>88.4</v>
      </c>
      <c r="AO964">
        <f>Source1718[[#This Row],[TotalFTES]]*525/Source1718[[#This Row],[TotalScheduledHours]]</f>
        <v>20.174490950226243</v>
      </c>
    </row>
    <row r="965" spans="1:41" x14ac:dyDescent="0.25">
      <c r="A965" t="s">
        <v>1770</v>
      </c>
      <c r="B965" t="s">
        <v>32</v>
      </c>
      <c r="C965" t="s">
        <v>92</v>
      </c>
      <c r="D965" t="s">
        <v>93</v>
      </c>
      <c r="E965">
        <v>43585</v>
      </c>
      <c r="F965" t="s">
        <v>99</v>
      </c>
      <c r="G965">
        <v>3144</v>
      </c>
      <c r="H965">
        <v>401</v>
      </c>
      <c r="I965" t="s">
        <v>289</v>
      </c>
      <c r="J965" t="s">
        <v>35</v>
      </c>
      <c r="K965" t="s">
        <v>44</v>
      </c>
      <c r="L965" t="s">
        <v>108</v>
      </c>
      <c r="M965">
        <v>1220</v>
      </c>
      <c r="N965">
        <v>1310</v>
      </c>
      <c r="O965" t="s">
        <v>55</v>
      </c>
      <c r="Q965" t="s">
        <v>56</v>
      </c>
      <c r="R965">
        <v>1</v>
      </c>
      <c r="S965" s="1">
        <v>43116</v>
      </c>
      <c r="T965" s="1">
        <v>43243</v>
      </c>
      <c r="U965" t="s">
        <v>443</v>
      </c>
      <c r="V965" t="s">
        <v>39</v>
      </c>
      <c r="W965">
        <v>121</v>
      </c>
      <c r="X965">
        <v>42</v>
      </c>
      <c r="Y965">
        <v>600</v>
      </c>
      <c r="Z965">
        <v>7</v>
      </c>
      <c r="AD965">
        <v>0</v>
      </c>
      <c r="AE965">
        <v>7</v>
      </c>
      <c r="AF965">
        <v>0</v>
      </c>
      <c r="AG965">
        <v>0</v>
      </c>
      <c r="AH965">
        <v>4.931</v>
      </c>
      <c r="AI965">
        <v>4.931</v>
      </c>
      <c r="AJ965">
        <v>0.2</v>
      </c>
      <c r="AK965" t="s">
        <v>904</v>
      </c>
      <c r="AL965" t="s">
        <v>829</v>
      </c>
      <c r="AN965">
        <v>84</v>
      </c>
      <c r="AO965">
        <f>Source1718[[#This Row],[TotalFTES]]*525/Source1718[[#This Row],[TotalScheduledHours]]</f>
        <v>30.818750000000001</v>
      </c>
    </row>
    <row r="966" spans="1:41" x14ac:dyDescent="0.25">
      <c r="A966" t="s">
        <v>1770</v>
      </c>
      <c r="B966" t="s">
        <v>32</v>
      </c>
      <c r="C966" t="s">
        <v>92</v>
      </c>
      <c r="D966" t="s">
        <v>93</v>
      </c>
      <c r="E966">
        <v>41011</v>
      </c>
      <c r="F966" t="s">
        <v>99</v>
      </c>
      <c r="G966">
        <v>3144</v>
      </c>
      <c r="H966">
        <v>402</v>
      </c>
      <c r="I966" t="s">
        <v>289</v>
      </c>
      <c r="J966" t="s">
        <v>35</v>
      </c>
      <c r="K966" t="s">
        <v>44</v>
      </c>
      <c r="L966" t="s">
        <v>108</v>
      </c>
      <c r="M966">
        <v>1220</v>
      </c>
      <c r="N966">
        <v>1310</v>
      </c>
      <c r="O966" t="s">
        <v>55</v>
      </c>
      <c r="Q966" t="s">
        <v>56</v>
      </c>
      <c r="R966">
        <v>1</v>
      </c>
      <c r="S966" s="1">
        <v>43116</v>
      </c>
      <c r="T966" s="1">
        <v>43243</v>
      </c>
      <c r="U966" t="s">
        <v>444</v>
      </c>
      <c r="V966" t="s">
        <v>39</v>
      </c>
      <c r="W966">
        <v>130</v>
      </c>
      <c r="X966">
        <v>43</v>
      </c>
      <c r="Y966">
        <v>600</v>
      </c>
      <c r="Z966">
        <v>7.1666999999999996</v>
      </c>
      <c r="AD966">
        <v>0</v>
      </c>
      <c r="AE966">
        <v>7.1666999999999996</v>
      </c>
      <c r="AF966">
        <v>0</v>
      </c>
      <c r="AG966">
        <v>0</v>
      </c>
      <c r="AH966">
        <v>3.742</v>
      </c>
      <c r="AI966">
        <v>3.742</v>
      </c>
      <c r="AJ966">
        <v>0.2</v>
      </c>
      <c r="AK966" t="s">
        <v>904</v>
      </c>
      <c r="AL966" t="s">
        <v>829</v>
      </c>
      <c r="AN966">
        <v>84</v>
      </c>
      <c r="AO966">
        <f>Source1718[[#This Row],[TotalFTES]]*525/Source1718[[#This Row],[TotalScheduledHours]]</f>
        <v>23.387499999999999</v>
      </c>
    </row>
    <row r="967" spans="1:41" x14ac:dyDescent="0.25">
      <c r="A967" t="s">
        <v>1770</v>
      </c>
      <c r="B967" t="s">
        <v>32</v>
      </c>
      <c r="C967" t="s">
        <v>92</v>
      </c>
      <c r="D967" t="s">
        <v>93</v>
      </c>
      <c r="E967">
        <v>45031</v>
      </c>
      <c r="F967" t="s">
        <v>99</v>
      </c>
      <c r="G967">
        <v>3144</v>
      </c>
      <c r="H967">
        <v>403</v>
      </c>
      <c r="I967" t="s">
        <v>289</v>
      </c>
      <c r="J967" t="s">
        <v>35</v>
      </c>
      <c r="K967" t="s">
        <v>44</v>
      </c>
      <c r="L967" t="s">
        <v>108</v>
      </c>
      <c r="M967">
        <v>1220</v>
      </c>
      <c r="N967">
        <v>1310</v>
      </c>
      <c r="O967" t="s">
        <v>55</v>
      </c>
      <c r="Q967" t="s">
        <v>56</v>
      </c>
      <c r="R967">
        <v>1</v>
      </c>
      <c r="S967" s="1">
        <v>43116</v>
      </c>
      <c r="T967" s="1">
        <v>43243</v>
      </c>
      <c r="U967" t="s">
        <v>941</v>
      </c>
      <c r="V967" t="s">
        <v>39</v>
      </c>
      <c r="W967">
        <v>64</v>
      </c>
      <c r="X967">
        <v>25</v>
      </c>
      <c r="Y967">
        <v>300</v>
      </c>
      <c r="Z967">
        <v>8.3332999999999995</v>
      </c>
      <c r="AD967">
        <v>0</v>
      </c>
      <c r="AE967">
        <v>8.3332999999999995</v>
      </c>
      <c r="AF967">
        <v>0</v>
      </c>
      <c r="AG967">
        <v>0</v>
      </c>
      <c r="AH967">
        <v>1.798</v>
      </c>
      <c r="AI967">
        <v>1.798</v>
      </c>
      <c r="AJ967">
        <v>0.2</v>
      </c>
      <c r="AK967" t="s">
        <v>904</v>
      </c>
      <c r="AL967" t="s">
        <v>829</v>
      </c>
      <c r="AN967">
        <v>84</v>
      </c>
      <c r="AO967">
        <f>Source1718[[#This Row],[TotalFTES]]*525/Source1718[[#This Row],[TotalScheduledHours]]</f>
        <v>11.237500000000001</v>
      </c>
    </row>
    <row r="968" spans="1:41" x14ac:dyDescent="0.25">
      <c r="A968" t="s">
        <v>1770</v>
      </c>
      <c r="B968" t="s">
        <v>32</v>
      </c>
      <c r="C968" t="s">
        <v>92</v>
      </c>
      <c r="D968" t="s">
        <v>93</v>
      </c>
      <c r="E968">
        <v>48030</v>
      </c>
      <c r="F968" t="s">
        <v>99</v>
      </c>
      <c r="G968">
        <v>3144</v>
      </c>
      <c r="H968">
        <v>404</v>
      </c>
      <c r="I968" t="s">
        <v>289</v>
      </c>
      <c r="J968" t="s">
        <v>35</v>
      </c>
      <c r="K968" t="s">
        <v>44</v>
      </c>
      <c r="L968" t="s">
        <v>108</v>
      </c>
      <c r="M968">
        <v>1220</v>
      </c>
      <c r="N968">
        <v>1310</v>
      </c>
      <c r="O968" t="s">
        <v>942</v>
      </c>
      <c r="Q968" t="s">
        <v>56</v>
      </c>
      <c r="R968">
        <v>1</v>
      </c>
      <c r="S968" s="1">
        <v>43116</v>
      </c>
      <c r="T968" s="1">
        <v>43243</v>
      </c>
      <c r="U968" t="s">
        <v>386</v>
      </c>
      <c r="V968" t="s">
        <v>39</v>
      </c>
      <c r="W968">
        <v>48</v>
      </c>
      <c r="X968">
        <v>26</v>
      </c>
      <c r="Y968">
        <v>300</v>
      </c>
      <c r="Z968">
        <v>8.6667000000000005</v>
      </c>
      <c r="AD968">
        <v>0</v>
      </c>
      <c r="AE968">
        <v>8.6667000000000005</v>
      </c>
      <c r="AF968">
        <v>0</v>
      </c>
      <c r="AG968">
        <v>10</v>
      </c>
      <c r="AH968">
        <v>2.2530000000000001</v>
      </c>
      <c r="AI968">
        <v>2.2530000000000001</v>
      </c>
      <c r="AJ968">
        <v>0.2</v>
      </c>
      <c r="AK968" t="s">
        <v>904</v>
      </c>
      <c r="AL968" t="s">
        <v>943</v>
      </c>
      <c r="AN968">
        <v>84</v>
      </c>
      <c r="AO968">
        <f>Source1718[[#This Row],[TotalFTES]]*525/Source1718[[#This Row],[TotalScheduledHours]]</f>
        <v>14.081250000000001</v>
      </c>
    </row>
    <row r="969" spans="1:41" x14ac:dyDescent="0.25">
      <c r="A969" t="s">
        <v>1770</v>
      </c>
      <c r="B969" t="s">
        <v>32</v>
      </c>
      <c r="C969" t="s">
        <v>92</v>
      </c>
      <c r="D969" t="s">
        <v>93</v>
      </c>
      <c r="E969">
        <v>44436</v>
      </c>
      <c r="F969" t="s">
        <v>99</v>
      </c>
      <c r="G969">
        <v>3144</v>
      </c>
      <c r="H969">
        <v>501</v>
      </c>
      <c r="I969" t="s">
        <v>289</v>
      </c>
      <c r="J969" t="s">
        <v>35</v>
      </c>
      <c r="K969" t="s">
        <v>44</v>
      </c>
      <c r="L969" t="s">
        <v>45</v>
      </c>
      <c r="M969">
        <v>1200</v>
      </c>
      <c r="N969">
        <v>1305</v>
      </c>
      <c r="O969" t="s">
        <v>49</v>
      </c>
      <c r="P969">
        <v>320</v>
      </c>
      <c r="Q969" t="s">
        <v>51</v>
      </c>
      <c r="R969">
        <v>1</v>
      </c>
      <c r="S969" s="1">
        <v>43116</v>
      </c>
      <c r="T969" s="1">
        <v>43243</v>
      </c>
      <c r="U969" t="s">
        <v>556</v>
      </c>
      <c r="V969" t="s">
        <v>39</v>
      </c>
      <c r="W969">
        <v>80</v>
      </c>
      <c r="X969">
        <v>42</v>
      </c>
      <c r="Y969">
        <v>100</v>
      </c>
      <c r="Z969">
        <v>42</v>
      </c>
      <c r="AD969">
        <v>0</v>
      </c>
      <c r="AE969">
        <v>42</v>
      </c>
      <c r="AF969">
        <v>0</v>
      </c>
      <c r="AG969">
        <v>10</v>
      </c>
      <c r="AH969">
        <v>2.327</v>
      </c>
      <c r="AI969">
        <v>2.327</v>
      </c>
      <c r="AJ969">
        <v>0.2</v>
      </c>
      <c r="AK969" t="s">
        <v>894</v>
      </c>
      <c r="AL969" t="s">
        <v>944</v>
      </c>
      <c r="AN969">
        <v>88.4</v>
      </c>
      <c r="AO969">
        <f>Source1718[[#This Row],[TotalFTES]]*525/Source1718[[#This Row],[TotalScheduledHours]]</f>
        <v>13.819852941176469</v>
      </c>
    </row>
    <row r="970" spans="1:41" x14ac:dyDescent="0.25">
      <c r="A970" t="s">
        <v>1770</v>
      </c>
      <c r="B970" t="s">
        <v>32</v>
      </c>
      <c r="C970" t="s">
        <v>92</v>
      </c>
      <c r="D970" t="s">
        <v>93</v>
      </c>
      <c r="E970">
        <v>47737</v>
      </c>
      <c r="F970" t="s">
        <v>99</v>
      </c>
      <c r="G970">
        <v>3347</v>
      </c>
      <c r="H970">
        <v>301</v>
      </c>
      <c r="I970" t="s">
        <v>199</v>
      </c>
      <c r="J970" t="s">
        <v>35</v>
      </c>
      <c r="K970" t="s">
        <v>44</v>
      </c>
      <c r="L970" t="s">
        <v>284</v>
      </c>
      <c r="M970">
        <v>1225</v>
      </c>
      <c r="N970">
        <v>1440</v>
      </c>
      <c r="O970" t="s">
        <v>399</v>
      </c>
      <c r="Q970" t="s">
        <v>97</v>
      </c>
      <c r="R970">
        <v>1</v>
      </c>
      <c r="S970" s="1">
        <v>43116</v>
      </c>
      <c r="T970" s="1">
        <v>43243</v>
      </c>
      <c r="U970" t="s">
        <v>431</v>
      </c>
      <c r="V970" t="s">
        <v>39</v>
      </c>
      <c r="W970">
        <v>86</v>
      </c>
      <c r="X970">
        <v>82</v>
      </c>
      <c r="Y970">
        <v>200</v>
      </c>
      <c r="Z970">
        <v>41</v>
      </c>
      <c r="AD970">
        <v>0</v>
      </c>
      <c r="AE970">
        <v>41</v>
      </c>
      <c r="AF970">
        <v>0</v>
      </c>
      <c r="AG970">
        <v>10</v>
      </c>
      <c r="AH970">
        <v>3.8809999999999998</v>
      </c>
      <c r="AI970">
        <v>3.8809999999999998</v>
      </c>
      <c r="AJ970">
        <v>0.2</v>
      </c>
      <c r="AK970" t="s">
        <v>932</v>
      </c>
      <c r="AL970" t="s">
        <v>933</v>
      </c>
      <c r="AN970">
        <v>82.5</v>
      </c>
      <c r="AO970">
        <f>Source1718[[#This Row],[TotalFTES]]*525/Source1718[[#This Row],[TotalScheduledHours]]</f>
        <v>24.697272727272725</v>
      </c>
    </row>
    <row r="971" spans="1:41" x14ac:dyDescent="0.25">
      <c r="A971" t="s">
        <v>1770</v>
      </c>
      <c r="B971" t="s">
        <v>32</v>
      </c>
      <c r="C971" t="s">
        <v>92</v>
      </c>
      <c r="D971" t="s">
        <v>93</v>
      </c>
      <c r="E971">
        <v>47796</v>
      </c>
      <c r="F971" t="s">
        <v>99</v>
      </c>
      <c r="G971">
        <v>3347</v>
      </c>
      <c r="H971">
        <v>302</v>
      </c>
      <c r="I971" t="s">
        <v>199</v>
      </c>
      <c r="J971" t="s">
        <v>76</v>
      </c>
      <c r="K971" t="s">
        <v>44</v>
      </c>
      <c r="L971" t="s">
        <v>45</v>
      </c>
      <c r="M971">
        <v>1715</v>
      </c>
      <c r="N971">
        <v>1820</v>
      </c>
      <c r="O971" t="s">
        <v>399</v>
      </c>
      <c r="Q971" t="s">
        <v>97</v>
      </c>
      <c r="R971">
        <v>1</v>
      </c>
      <c r="S971" s="1">
        <v>43116</v>
      </c>
      <c r="T971" s="1">
        <v>43243</v>
      </c>
      <c r="U971" t="s">
        <v>431</v>
      </c>
      <c r="V971" t="s">
        <v>39</v>
      </c>
      <c r="W971">
        <v>96</v>
      </c>
      <c r="X971">
        <v>91</v>
      </c>
      <c r="Y971">
        <v>200</v>
      </c>
      <c r="Z971">
        <v>45.5</v>
      </c>
      <c r="AD971">
        <v>0</v>
      </c>
      <c r="AE971">
        <v>45.5</v>
      </c>
      <c r="AF971">
        <v>0</v>
      </c>
      <c r="AG971">
        <v>0</v>
      </c>
      <c r="AH971">
        <v>2.9340000000000002</v>
      </c>
      <c r="AI971">
        <v>2.9340000000000002</v>
      </c>
      <c r="AJ971">
        <v>0.2</v>
      </c>
      <c r="AK971" t="s">
        <v>934</v>
      </c>
      <c r="AL971" t="s">
        <v>933</v>
      </c>
      <c r="AN971">
        <v>88.4</v>
      </c>
      <c r="AO971">
        <f>Source1718[[#This Row],[TotalFTES]]*525/Source1718[[#This Row],[TotalScheduledHours]]</f>
        <v>17.424773755656108</v>
      </c>
    </row>
    <row r="972" spans="1:41" x14ac:dyDescent="0.25">
      <c r="A972" t="s">
        <v>1770</v>
      </c>
      <c r="B972" t="s">
        <v>32</v>
      </c>
      <c r="C972" t="s">
        <v>92</v>
      </c>
      <c r="D972" t="s">
        <v>93</v>
      </c>
      <c r="E972">
        <v>47911</v>
      </c>
      <c r="F972" t="s">
        <v>99</v>
      </c>
      <c r="G972">
        <v>3347</v>
      </c>
      <c r="H972">
        <v>303</v>
      </c>
      <c r="I972" t="s">
        <v>199</v>
      </c>
      <c r="J972" t="s">
        <v>35</v>
      </c>
      <c r="K972" t="s">
        <v>44</v>
      </c>
      <c r="L972" t="s">
        <v>284</v>
      </c>
      <c r="M972">
        <v>1225</v>
      </c>
      <c r="N972">
        <v>1440</v>
      </c>
      <c r="O972" t="s">
        <v>399</v>
      </c>
      <c r="Q972" t="s">
        <v>97</v>
      </c>
      <c r="R972">
        <v>1</v>
      </c>
      <c r="S972" s="1">
        <v>43116</v>
      </c>
      <c r="T972" s="1">
        <v>43243</v>
      </c>
      <c r="U972" t="s">
        <v>572</v>
      </c>
      <c r="V972" t="s">
        <v>39</v>
      </c>
      <c r="W972">
        <v>81</v>
      </c>
      <c r="X972">
        <v>33</v>
      </c>
      <c r="Y972">
        <v>200</v>
      </c>
      <c r="Z972">
        <v>16.5</v>
      </c>
      <c r="AD972">
        <v>0</v>
      </c>
      <c r="AE972">
        <v>16.5</v>
      </c>
      <c r="AF972">
        <v>0</v>
      </c>
      <c r="AG972">
        <v>0</v>
      </c>
      <c r="AH972">
        <v>2.129</v>
      </c>
      <c r="AI972">
        <v>2.129</v>
      </c>
      <c r="AJ972">
        <v>0.2</v>
      </c>
      <c r="AK972" t="s">
        <v>932</v>
      </c>
      <c r="AL972" t="s">
        <v>933</v>
      </c>
      <c r="AN972">
        <v>82.5</v>
      </c>
      <c r="AO972">
        <f>Source1718[[#This Row],[TotalFTES]]*525/Source1718[[#This Row],[TotalScheduledHours]]</f>
        <v>13.548181818181817</v>
      </c>
    </row>
    <row r="973" spans="1:41" x14ac:dyDescent="0.25">
      <c r="A973" t="s">
        <v>1770</v>
      </c>
      <c r="B973" t="s">
        <v>32</v>
      </c>
      <c r="C973" t="s">
        <v>92</v>
      </c>
      <c r="D973" t="s">
        <v>93</v>
      </c>
      <c r="E973">
        <v>45114</v>
      </c>
      <c r="F973" t="s">
        <v>99</v>
      </c>
      <c r="G973">
        <v>3347</v>
      </c>
      <c r="H973">
        <v>401</v>
      </c>
      <c r="I973" t="s">
        <v>199</v>
      </c>
      <c r="J973" t="s">
        <v>35</v>
      </c>
      <c r="K973" t="s">
        <v>44</v>
      </c>
      <c r="L973" t="s">
        <v>108</v>
      </c>
      <c r="M973">
        <v>1220</v>
      </c>
      <c r="N973">
        <v>1310</v>
      </c>
      <c r="O973" t="s">
        <v>55</v>
      </c>
      <c r="Q973" t="s">
        <v>56</v>
      </c>
      <c r="R973">
        <v>1</v>
      </c>
      <c r="S973" s="1">
        <v>43116</v>
      </c>
      <c r="T973" s="1">
        <v>43243</v>
      </c>
      <c r="U973" t="s">
        <v>470</v>
      </c>
      <c r="V973" t="s">
        <v>39</v>
      </c>
      <c r="W973">
        <v>134</v>
      </c>
      <c r="X973">
        <v>31</v>
      </c>
      <c r="Y973">
        <v>600</v>
      </c>
      <c r="Z973">
        <v>5.1666999999999996</v>
      </c>
      <c r="AD973">
        <v>0</v>
      </c>
      <c r="AE973">
        <v>5.1666999999999996</v>
      </c>
      <c r="AF973">
        <v>0</v>
      </c>
      <c r="AG973">
        <v>0</v>
      </c>
      <c r="AH973">
        <v>3.61</v>
      </c>
      <c r="AI973">
        <v>3.61</v>
      </c>
      <c r="AJ973">
        <v>0.2</v>
      </c>
      <c r="AK973" t="s">
        <v>904</v>
      </c>
      <c r="AL973" t="s">
        <v>829</v>
      </c>
      <c r="AN973">
        <v>84</v>
      </c>
      <c r="AO973">
        <f>Source1718[[#This Row],[TotalFTES]]*525/Source1718[[#This Row],[TotalScheduledHours]]</f>
        <v>22.5625</v>
      </c>
    </row>
    <row r="974" spans="1:41" x14ac:dyDescent="0.25">
      <c r="A974" t="s">
        <v>1770</v>
      </c>
      <c r="B974" t="s">
        <v>32</v>
      </c>
      <c r="C974" t="s">
        <v>92</v>
      </c>
      <c r="D974" t="s">
        <v>93</v>
      </c>
      <c r="E974">
        <v>47714</v>
      </c>
      <c r="F974" t="s">
        <v>99</v>
      </c>
      <c r="G974">
        <v>3347</v>
      </c>
      <c r="H974">
        <v>402</v>
      </c>
      <c r="I974" t="s">
        <v>199</v>
      </c>
      <c r="J974" t="s">
        <v>35</v>
      </c>
      <c r="K974" t="s">
        <v>44</v>
      </c>
      <c r="L974" t="s">
        <v>108</v>
      </c>
      <c r="M974">
        <v>1220</v>
      </c>
      <c r="N974">
        <v>1310</v>
      </c>
      <c r="O974" t="s">
        <v>55</v>
      </c>
      <c r="Q974" t="s">
        <v>56</v>
      </c>
      <c r="R974">
        <v>1</v>
      </c>
      <c r="S974" s="1">
        <v>43116</v>
      </c>
      <c r="T974" s="1">
        <v>43243</v>
      </c>
      <c r="U974" t="s">
        <v>945</v>
      </c>
      <c r="V974" t="s">
        <v>39</v>
      </c>
      <c r="W974">
        <v>114</v>
      </c>
      <c r="X974">
        <v>50</v>
      </c>
      <c r="Y974">
        <v>40</v>
      </c>
      <c r="Z974">
        <v>125</v>
      </c>
      <c r="AD974">
        <v>0</v>
      </c>
      <c r="AE974">
        <v>125</v>
      </c>
      <c r="AF974">
        <v>0</v>
      </c>
      <c r="AG974">
        <v>0</v>
      </c>
      <c r="AH974">
        <v>4.6020000000000003</v>
      </c>
      <c r="AI974">
        <v>4.6020000000000003</v>
      </c>
      <c r="AJ974">
        <v>0.2</v>
      </c>
      <c r="AK974" t="s">
        <v>904</v>
      </c>
      <c r="AL974" t="s">
        <v>829</v>
      </c>
      <c r="AN974">
        <v>84</v>
      </c>
      <c r="AO974">
        <f>Source1718[[#This Row],[TotalFTES]]*525/Source1718[[#This Row],[TotalScheduledHours]]</f>
        <v>28.762500000000003</v>
      </c>
    </row>
    <row r="975" spans="1:41" x14ac:dyDescent="0.25">
      <c r="A975" t="s">
        <v>1770</v>
      </c>
      <c r="B975" t="s">
        <v>32</v>
      </c>
      <c r="C975" t="s">
        <v>92</v>
      </c>
      <c r="D975" t="s">
        <v>93</v>
      </c>
      <c r="E975">
        <v>47988</v>
      </c>
      <c r="F975" t="s">
        <v>99</v>
      </c>
      <c r="G975">
        <v>3347</v>
      </c>
      <c r="H975">
        <v>403</v>
      </c>
      <c r="I975" t="s">
        <v>199</v>
      </c>
      <c r="J975" t="s">
        <v>76</v>
      </c>
      <c r="K975" t="s">
        <v>44</v>
      </c>
      <c r="L975" t="s">
        <v>45</v>
      </c>
      <c r="M975">
        <v>1720</v>
      </c>
      <c r="N975">
        <v>1825</v>
      </c>
      <c r="O975" t="s">
        <v>55</v>
      </c>
      <c r="Q975" t="s">
        <v>56</v>
      </c>
      <c r="R975">
        <v>1</v>
      </c>
      <c r="S975" s="1">
        <v>43116</v>
      </c>
      <c r="T975" s="1">
        <v>43243</v>
      </c>
      <c r="U975" t="s">
        <v>447</v>
      </c>
      <c r="V975" t="s">
        <v>39</v>
      </c>
      <c r="W975">
        <v>40</v>
      </c>
      <c r="X975">
        <v>39</v>
      </c>
      <c r="Y975">
        <v>500</v>
      </c>
      <c r="Z975">
        <v>7.8</v>
      </c>
      <c r="AD975">
        <v>0</v>
      </c>
      <c r="AE975">
        <v>7.8</v>
      </c>
      <c r="AF975">
        <v>0</v>
      </c>
      <c r="AG975">
        <v>0</v>
      </c>
      <c r="AH975">
        <v>1.651</v>
      </c>
      <c r="AI975">
        <v>1.651</v>
      </c>
      <c r="AJ975">
        <v>0.2</v>
      </c>
      <c r="AK975" t="s">
        <v>938</v>
      </c>
      <c r="AL975" t="s">
        <v>829</v>
      </c>
      <c r="AN975">
        <v>88.4</v>
      </c>
      <c r="AO975">
        <f>Source1718[[#This Row],[TotalFTES]]*525/Source1718[[#This Row],[TotalScheduledHours]]</f>
        <v>9.805147058823529</v>
      </c>
    </row>
    <row r="976" spans="1:41" x14ac:dyDescent="0.25">
      <c r="A976" t="s">
        <v>1770</v>
      </c>
      <c r="B976" t="s">
        <v>32</v>
      </c>
      <c r="C976" t="s">
        <v>92</v>
      </c>
      <c r="D976" t="s">
        <v>93</v>
      </c>
      <c r="E976">
        <v>46700</v>
      </c>
      <c r="F976" t="s">
        <v>99</v>
      </c>
      <c r="G976">
        <v>3347</v>
      </c>
      <c r="H976">
        <v>404</v>
      </c>
      <c r="I976" t="s">
        <v>199</v>
      </c>
      <c r="J976" t="s">
        <v>35</v>
      </c>
      <c r="K976" t="s">
        <v>44</v>
      </c>
      <c r="L976" t="s">
        <v>480</v>
      </c>
      <c r="M976" t="s">
        <v>946</v>
      </c>
      <c r="N976" t="s">
        <v>947</v>
      </c>
      <c r="O976" t="s">
        <v>483</v>
      </c>
      <c r="Q976" t="s">
        <v>56</v>
      </c>
      <c r="R976">
        <v>1</v>
      </c>
      <c r="S976" s="1">
        <v>43116</v>
      </c>
      <c r="T976" s="1">
        <v>43243</v>
      </c>
      <c r="U976" t="s">
        <v>948</v>
      </c>
      <c r="V976" t="s">
        <v>39</v>
      </c>
      <c r="W976">
        <v>49</v>
      </c>
      <c r="X976">
        <v>24</v>
      </c>
      <c r="Y976">
        <v>500</v>
      </c>
      <c r="Z976">
        <v>4.8</v>
      </c>
      <c r="AD976">
        <v>0</v>
      </c>
      <c r="AE976">
        <v>4.8</v>
      </c>
      <c r="AF976">
        <v>0</v>
      </c>
      <c r="AG976">
        <v>0</v>
      </c>
      <c r="AH976">
        <v>2.6110000000000002</v>
      </c>
      <c r="AI976">
        <v>2.6110000000000002</v>
      </c>
      <c r="AJ976">
        <v>0.2</v>
      </c>
      <c r="AK976" t="s">
        <v>949</v>
      </c>
      <c r="AL976" t="s">
        <v>950</v>
      </c>
      <c r="AN976">
        <v>168</v>
      </c>
      <c r="AO976">
        <f>Source1718[[#This Row],[TotalFTES]]*525/Source1718[[#This Row],[TotalScheduledHours]]</f>
        <v>8.1593750000000007</v>
      </c>
    </row>
    <row r="977" spans="1:41" x14ac:dyDescent="0.25">
      <c r="A977" t="s">
        <v>1770</v>
      </c>
      <c r="B977" t="s">
        <v>32</v>
      </c>
      <c r="C977" t="s">
        <v>92</v>
      </c>
      <c r="D977" t="s">
        <v>93</v>
      </c>
      <c r="E977">
        <v>47160</v>
      </c>
      <c r="F977" t="s">
        <v>99</v>
      </c>
      <c r="G977">
        <v>3347</v>
      </c>
      <c r="H977">
        <v>405</v>
      </c>
      <c r="I977" t="s">
        <v>199</v>
      </c>
      <c r="J977" t="s">
        <v>35</v>
      </c>
      <c r="K977" t="s">
        <v>44</v>
      </c>
      <c r="L977" t="s">
        <v>72</v>
      </c>
      <c r="M977">
        <v>1230</v>
      </c>
      <c r="N977">
        <v>1445</v>
      </c>
      <c r="O977" t="s">
        <v>55</v>
      </c>
      <c r="Q977" t="s">
        <v>56</v>
      </c>
      <c r="R977">
        <v>1</v>
      </c>
      <c r="S977" s="1">
        <v>43116</v>
      </c>
      <c r="T977" s="1">
        <v>43243</v>
      </c>
      <c r="U977" t="s">
        <v>462</v>
      </c>
      <c r="V977" t="s">
        <v>39</v>
      </c>
      <c r="W977">
        <v>66</v>
      </c>
      <c r="X977">
        <v>26</v>
      </c>
      <c r="Y977">
        <v>500</v>
      </c>
      <c r="Z977">
        <v>5.2</v>
      </c>
      <c r="AD977">
        <v>0</v>
      </c>
      <c r="AE977">
        <v>5.2</v>
      </c>
      <c r="AF977">
        <v>0</v>
      </c>
      <c r="AG977">
        <v>0</v>
      </c>
      <c r="AH977">
        <v>1.452</v>
      </c>
      <c r="AI977">
        <v>1.452</v>
      </c>
      <c r="AJ977">
        <v>0.2</v>
      </c>
      <c r="AK977" t="s">
        <v>827</v>
      </c>
      <c r="AL977" t="s">
        <v>829</v>
      </c>
      <c r="AN977">
        <v>85</v>
      </c>
      <c r="AO977">
        <f>Source1718[[#This Row],[TotalFTES]]*525/Source1718[[#This Row],[TotalScheduledHours]]</f>
        <v>8.9682352941176458</v>
      </c>
    </row>
    <row r="978" spans="1:41" x14ac:dyDescent="0.25">
      <c r="A978" t="s">
        <v>1770</v>
      </c>
      <c r="B978" t="s">
        <v>32</v>
      </c>
      <c r="C978" t="s">
        <v>92</v>
      </c>
      <c r="D978" t="s">
        <v>93</v>
      </c>
      <c r="E978">
        <v>42896</v>
      </c>
      <c r="F978" t="s">
        <v>99</v>
      </c>
      <c r="G978">
        <v>3347</v>
      </c>
      <c r="H978">
        <v>502</v>
      </c>
      <c r="I978" t="s">
        <v>199</v>
      </c>
      <c r="J978" t="s">
        <v>35</v>
      </c>
      <c r="K978" t="s">
        <v>44</v>
      </c>
      <c r="L978" t="s">
        <v>45</v>
      </c>
      <c r="M978">
        <v>1200</v>
      </c>
      <c r="N978">
        <v>1305</v>
      </c>
      <c r="O978" t="s">
        <v>49</v>
      </c>
      <c r="P978">
        <v>319</v>
      </c>
      <c r="Q978" t="s">
        <v>51</v>
      </c>
      <c r="R978">
        <v>1</v>
      </c>
      <c r="S978" s="1">
        <v>43116</v>
      </c>
      <c r="T978" s="1">
        <v>43243</v>
      </c>
      <c r="U978" t="s">
        <v>451</v>
      </c>
      <c r="V978" t="s">
        <v>39</v>
      </c>
      <c r="W978">
        <v>97</v>
      </c>
      <c r="X978">
        <v>53</v>
      </c>
      <c r="Y978">
        <v>75</v>
      </c>
      <c r="Z978">
        <v>70.666700000000006</v>
      </c>
      <c r="AD978">
        <v>0</v>
      </c>
      <c r="AE978">
        <v>70.666700000000006</v>
      </c>
      <c r="AF978">
        <v>0</v>
      </c>
      <c r="AG978">
        <v>0</v>
      </c>
      <c r="AH978">
        <v>3.9630000000000001</v>
      </c>
      <c r="AI978">
        <v>3.9630000000000001</v>
      </c>
      <c r="AJ978">
        <v>0.2</v>
      </c>
      <c r="AK978" t="s">
        <v>894</v>
      </c>
      <c r="AL978" t="s">
        <v>951</v>
      </c>
      <c r="AN978">
        <v>88.4</v>
      </c>
      <c r="AO978">
        <f>Source1718[[#This Row],[TotalFTES]]*525/Source1718[[#This Row],[TotalScheduledHours]]</f>
        <v>23.535916289592755</v>
      </c>
    </row>
    <row r="979" spans="1:41" x14ac:dyDescent="0.25">
      <c r="A979" t="s">
        <v>1770</v>
      </c>
      <c r="B979" t="s">
        <v>32</v>
      </c>
      <c r="C979" t="s">
        <v>92</v>
      </c>
      <c r="D979" t="s">
        <v>93</v>
      </c>
      <c r="E979">
        <v>47895</v>
      </c>
      <c r="F979" t="s">
        <v>99</v>
      </c>
      <c r="G979">
        <v>3347</v>
      </c>
      <c r="H979">
        <v>904</v>
      </c>
      <c r="I979" t="s">
        <v>199</v>
      </c>
      <c r="J979" t="s">
        <v>76</v>
      </c>
      <c r="K979" t="s">
        <v>44</v>
      </c>
      <c r="L979" t="s">
        <v>287</v>
      </c>
      <c r="M979">
        <v>1900</v>
      </c>
      <c r="N979">
        <v>2115</v>
      </c>
      <c r="O979" t="s">
        <v>102</v>
      </c>
      <c r="Q979" t="s">
        <v>103</v>
      </c>
      <c r="R979">
        <v>1</v>
      </c>
      <c r="S979" s="1">
        <v>43116</v>
      </c>
      <c r="T979" s="1">
        <v>43243</v>
      </c>
      <c r="U979" t="s">
        <v>952</v>
      </c>
      <c r="V979" t="s">
        <v>39</v>
      </c>
      <c r="W979">
        <v>32</v>
      </c>
      <c r="X979">
        <v>32</v>
      </c>
      <c r="Y979">
        <v>200</v>
      </c>
      <c r="Z979">
        <v>16</v>
      </c>
      <c r="AD979">
        <v>0</v>
      </c>
      <c r="AE979">
        <v>16</v>
      </c>
      <c r="AF979">
        <v>0</v>
      </c>
      <c r="AG979">
        <v>0</v>
      </c>
      <c r="AH979">
        <v>2.052</v>
      </c>
      <c r="AI979">
        <v>2.052</v>
      </c>
      <c r="AJ979">
        <v>0.2</v>
      </c>
      <c r="AK979" t="s">
        <v>905</v>
      </c>
      <c r="AL979" t="s">
        <v>953</v>
      </c>
      <c r="AN979">
        <v>87.5</v>
      </c>
      <c r="AO979">
        <f>Source1718[[#This Row],[TotalFTES]]*525/Source1718[[#This Row],[TotalScheduledHours]]</f>
        <v>12.311999999999999</v>
      </c>
    </row>
    <row r="980" spans="1:41" x14ac:dyDescent="0.25">
      <c r="A980" t="s">
        <v>1770</v>
      </c>
      <c r="B980" t="s">
        <v>32</v>
      </c>
      <c r="C980" t="s">
        <v>92</v>
      </c>
      <c r="D980" t="s">
        <v>93</v>
      </c>
      <c r="E980">
        <v>47736</v>
      </c>
      <c r="F980" t="s">
        <v>99</v>
      </c>
      <c r="G980">
        <v>3348</v>
      </c>
      <c r="H980">
        <v>301</v>
      </c>
      <c r="I980" t="s">
        <v>290</v>
      </c>
      <c r="J980" t="s">
        <v>35</v>
      </c>
      <c r="K980" t="s">
        <v>44</v>
      </c>
      <c r="L980" t="s">
        <v>287</v>
      </c>
      <c r="M980">
        <v>1225</v>
      </c>
      <c r="N980">
        <v>1440</v>
      </c>
      <c r="O980" t="s">
        <v>399</v>
      </c>
      <c r="Q980" t="s">
        <v>97</v>
      </c>
      <c r="R980">
        <v>1</v>
      </c>
      <c r="S980" s="1">
        <v>43116</v>
      </c>
      <c r="T980" s="1">
        <v>43243</v>
      </c>
      <c r="U980" t="s">
        <v>431</v>
      </c>
      <c r="V980" t="s">
        <v>39</v>
      </c>
      <c r="W980">
        <v>84</v>
      </c>
      <c r="X980">
        <v>80</v>
      </c>
      <c r="Y980">
        <v>200</v>
      </c>
      <c r="Z980">
        <v>40</v>
      </c>
      <c r="AD980">
        <v>0</v>
      </c>
      <c r="AE980">
        <v>40</v>
      </c>
      <c r="AF980">
        <v>0</v>
      </c>
      <c r="AG980">
        <v>10</v>
      </c>
      <c r="AH980">
        <v>3.7429999999999999</v>
      </c>
      <c r="AI980">
        <v>3.7429999999999999</v>
      </c>
      <c r="AJ980">
        <v>0.2</v>
      </c>
      <c r="AK980" t="s">
        <v>932</v>
      </c>
      <c r="AL980" t="s">
        <v>933</v>
      </c>
      <c r="AN980">
        <v>87.5</v>
      </c>
      <c r="AO980">
        <f>Source1718[[#This Row],[TotalFTES]]*525/Source1718[[#This Row],[TotalScheduledHours]]</f>
        <v>22.458000000000002</v>
      </c>
    </row>
    <row r="981" spans="1:41" x14ac:dyDescent="0.25">
      <c r="A981" t="s">
        <v>1770</v>
      </c>
      <c r="B981" t="s">
        <v>32</v>
      </c>
      <c r="C981" t="s">
        <v>92</v>
      </c>
      <c r="D981" t="s">
        <v>93</v>
      </c>
      <c r="E981">
        <v>47912</v>
      </c>
      <c r="F981" t="s">
        <v>99</v>
      </c>
      <c r="G981">
        <v>3348</v>
      </c>
      <c r="H981">
        <v>302</v>
      </c>
      <c r="I981" t="s">
        <v>290</v>
      </c>
      <c r="J981" t="s">
        <v>35</v>
      </c>
      <c r="K981" t="s">
        <v>44</v>
      </c>
      <c r="L981" t="s">
        <v>287</v>
      </c>
      <c r="M981">
        <v>1225</v>
      </c>
      <c r="N981">
        <v>1440</v>
      </c>
      <c r="O981" t="s">
        <v>399</v>
      </c>
      <c r="Q981" t="s">
        <v>97</v>
      </c>
      <c r="R981">
        <v>1</v>
      </c>
      <c r="S981" s="1">
        <v>43116</v>
      </c>
      <c r="T981" s="1">
        <v>43243</v>
      </c>
      <c r="U981" t="s">
        <v>954</v>
      </c>
      <c r="V981" t="s">
        <v>39</v>
      </c>
      <c r="W981">
        <v>80</v>
      </c>
      <c r="X981">
        <v>76</v>
      </c>
      <c r="Y981">
        <v>200</v>
      </c>
      <c r="Z981">
        <v>38</v>
      </c>
      <c r="AD981">
        <v>0</v>
      </c>
      <c r="AE981">
        <v>38</v>
      </c>
      <c r="AF981">
        <v>0</v>
      </c>
      <c r="AG981">
        <v>0</v>
      </c>
      <c r="AH981">
        <v>1.643</v>
      </c>
      <c r="AI981">
        <v>1.643</v>
      </c>
      <c r="AJ981">
        <v>0.2</v>
      </c>
      <c r="AK981" t="s">
        <v>932</v>
      </c>
      <c r="AL981" t="s">
        <v>933</v>
      </c>
      <c r="AN981">
        <v>87.5</v>
      </c>
      <c r="AO981">
        <f>Source1718[[#This Row],[TotalFTES]]*525/Source1718[[#This Row],[TotalScheduledHours]]</f>
        <v>9.8580000000000005</v>
      </c>
    </row>
    <row r="982" spans="1:41" x14ac:dyDescent="0.25">
      <c r="A982" t="s">
        <v>1770</v>
      </c>
      <c r="B982" t="s">
        <v>32</v>
      </c>
      <c r="C982" t="s">
        <v>92</v>
      </c>
      <c r="D982" t="s">
        <v>93</v>
      </c>
      <c r="E982">
        <v>47974</v>
      </c>
      <c r="F982" t="s">
        <v>99</v>
      </c>
      <c r="G982">
        <v>3349</v>
      </c>
      <c r="H982">
        <v>201</v>
      </c>
      <c r="I982" t="s">
        <v>291</v>
      </c>
      <c r="J982" t="s">
        <v>35</v>
      </c>
      <c r="K982" t="s">
        <v>44</v>
      </c>
      <c r="L982" t="s">
        <v>45</v>
      </c>
      <c r="M982">
        <v>1215</v>
      </c>
      <c r="N982">
        <v>1320</v>
      </c>
      <c r="O982" t="s">
        <v>46</v>
      </c>
      <c r="P982">
        <v>328</v>
      </c>
      <c r="Q982" t="s">
        <v>47</v>
      </c>
      <c r="R982">
        <v>1</v>
      </c>
      <c r="S982" s="1">
        <v>43116</v>
      </c>
      <c r="T982" s="1">
        <v>43243</v>
      </c>
      <c r="U982" t="s">
        <v>527</v>
      </c>
      <c r="V982" t="s">
        <v>39</v>
      </c>
      <c r="W982">
        <v>58</v>
      </c>
      <c r="X982">
        <v>18</v>
      </c>
      <c r="Y982">
        <v>65</v>
      </c>
      <c r="Z982">
        <v>27.692299999999999</v>
      </c>
      <c r="AD982">
        <v>0</v>
      </c>
      <c r="AE982">
        <v>27.692299999999999</v>
      </c>
      <c r="AF982">
        <v>0</v>
      </c>
      <c r="AG982">
        <v>0</v>
      </c>
      <c r="AH982">
        <v>1.8240000000000001</v>
      </c>
      <c r="AI982">
        <v>1.8240000000000001</v>
      </c>
      <c r="AJ982">
        <v>0.2</v>
      </c>
      <c r="AK982" t="s">
        <v>912</v>
      </c>
      <c r="AL982" t="s">
        <v>955</v>
      </c>
      <c r="AN982">
        <v>88.4</v>
      </c>
      <c r="AO982">
        <f>Source1718[[#This Row],[TotalFTES]]*525/Source1718[[#This Row],[TotalScheduledHours]]</f>
        <v>10.832579185520361</v>
      </c>
    </row>
    <row r="983" spans="1:41" x14ac:dyDescent="0.25">
      <c r="A983" t="s">
        <v>1770</v>
      </c>
      <c r="B983" t="s">
        <v>32</v>
      </c>
      <c r="C983" t="s">
        <v>92</v>
      </c>
      <c r="D983" t="s">
        <v>93</v>
      </c>
      <c r="E983">
        <v>47695</v>
      </c>
      <c r="F983" t="s">
        <v>99</v>
      </c>
      <c r="G983">
        <v>3349</v>
      </c>
      <c r="H983">
        <v>401</v>
      </c>
      <c r="I983" t="s">
        <v>291</v>
      </c>
      <c r="J983" t="s">
        <v>35</v>
      </c>
      <c r="K983" t="s">
        <v>44</v>
      </c>
      <c r="L983" t="s">
        <v>189</v>
      </c>
      <c r="M983">
        <v>1230</v>
      </c>
      <c r="N983">
        <v>1445</v>
      </c>
      <c r="O983" t="s">
        <v>55</v>
      </c>
      <c r="Q983" t="s">
        <v>56</v>
      </c>
      <c r="R983">
        <v>1</v>
      </c>
      <c r="S983" s="1">
        <v>43116</v>
      </c>
      <c r="T983" s="1">
        <v>43243</v>
      </c>
      <c r="U983" t="s">
        <v>956</v>
      </c>
      <c r="V983" t="s">
        <v>39</v>
      </c>
      <c r="W983">
        <v>57</v>
      </c>
      <c r="X983">
        <v>37</v>
      </c>
      <c r="Y983">
        <v>500</v>
      </c>
      <c r="Z983">
        <v>7.4</v>
      </c>
      <c r="AD983">
        <v>0</v>
      </c>
      <c r="AE983">
        <v>7.4</v>
      </c>
      <c r="AF983">
        <v>0</v>
      </c>
      <c r="AG983">
        <v>0</v>
      </c>
      <c r="AH983">
        <v>1.843</v>
      </c>
      <c r="AI983">
        <v>1.843</v>
      </c>
      <c r="AJ983">
        <v>0.2</v>
      </c>
      <c r="AK983" t="s">
        <v>827</v>
      </c>
      <c r="AL983" t="s">
        <v>829</v>
      </c>
      <c r="AN983">
        <v>85</v>
      </c>
      <c r="AO983">
        <f>Source1718[[#This Row],[TotalFTES]]*525/Source1718[[#This Row],[TotalScheduledHours]]</f>
        <v>11.383235294117647</v>
      </c>
    </row>
    <row r="984" spans="1:41" x14ac:dyDescent="0.25">
      <c r="A984" t="s">
        <v>1770</v>
      </c>
      <c r="B984" t="s">
        <v>32</v>
      </c>
      <c r="C984" t="s">
        <v>92</v>
      </c>
      <c r="D984" t="s">
        <v>93</v>
      </c>
      <c r="E984">
        <v>47123</v>
      </c>
      <c r="F984" t="s">
        <v>99</v>
      </c>
      <c r="G984">
        <v>3566</v>
      </c>
      <c r="H984">
        <v>501</v>
      </c>
      <c r="I984" t="s">
        <v>292</v>
      </c>
      <c r="J984" t="s">
        <v>35</v>
      </c>
      <c r="K984" t="s">
        <v>44</v>
      </c>
      <c r="L984" t="s">
        <v>45</v>
      </c>
      <c r="M984">
        <v>1200</v>
      </c>
      <c r="N984">
        <v>1305</v>
      </c>
      <c r="O984" t="s">
        <v>49</v>
      </c>
      <c r="P984">
        <v>725</v>
      </c>
      <c r="Q984" t="s">
        <v>51</v>
      </c>
      <c r="R984">
        <v>1</v>
      </c>
      <c r="S984" s="1">
        <v>43116</v>
      </c>
      <c r="T984" s="1">
        <v>43243</v>
      </c>
      <c r="U984" t="s">
        <v>455</v>
      </c>
      <c r="V984" t="s">
        <v>39</v>
      </c>
      <c r="W984">
        <v>85</v>
      </c>
      <c r="X984">
        <v>83</v>
      </c>
      <c r="Y984">
        <v>100</v>
      </c>
      <c r="Z984">
        <v>83</v>
      </c>
      <c r="AD984">
        <v>0</v>
      </c>
      <c r="AE984">
        <v>83</v>
      </c>
      <c r="AF984">
        <v>0</v>
      </c>
      <c r="AG984">
        <v>10</v>
      </c>
      <c r="AH984">
        <v>3.6819999999999999</v>
      </c>
      <c r="AI984">
        <v>3.6819999999999999</v>
      </c>
      <c r="AJ984">
        <v>0.2</v>
      </c>
      <c r="AK984" t="s">
        <v>894</v>
      </c>
      <c r="AL984" t="s">
        <v>957</v>
      </c>
      <c r="AN984">
        <v>88.4</v>
      </c>
      <c r="AO984">
        <f>Source1718[[#This Row],[TotalFTES]]*525/Source1718[[#This Row],[TotalScheduledHours]]</f>
        <v>21.867081447963798</v>
      </c>
    </row>
    <row r="985" spans="1:41" x14ac:dyDescent="0.25">
      <c r="A985" t="s">
        <v>1770</v>
      </c>
      <c r="B985" t="s">
        <v>32</v>
      </c>
      <c r="C985" t="s">
        <v>92</v>
      </c>
      <c r="D985" t="s">
        <v>93</v>
      </c>
      <c r="E985">
        <v>47708</v>
      </c>
      <c r="F985" t="s">
        <v>99</v>
      </c>
      <c r="G985">
        <v>3567</v>
      </c>
      <c r="H985">
        <v>201</v>
      </c>
      <c r="I985" t="s">
        <v>293</v>
      </c>
      <c r="J985" t="s">
        <v>35</v>
      </c>
      <c r="K985" t="s">
        <v>44</v>
      </c>
      <c r="L985" t="s">
        <v>45</v>
      </c>
      <c r="M985">
        <v>1215</v>
      </c>
      <c r="N985">
        <v>1320</v>
      </c>
      <c r="O985" t="s">
        <v>46</v>
      </c>
      <c r="P985">
        <v>316</v>
      </c>
      <c r="Q985" t="s">
        <v>47</v>
      </c>
      <c r="R985">
        <v>1</v>
      </c>
      <c r="S985" s="1">
        <v>43116</v>
      </c>
      <c r="T985" s="1">
        <v>43243</v>
      </c>
      <c r="U985" t="s">
        <v>448</v>
      </c>
      <c r="V985" t="s">
        <v>39</v>
      </c>
      <c r="W985">
        <v>96</v>
      </c>
      <c r="X985">
        <v>57</v>
      </c>
      <c r="Y985">
        <v>300</v>
      </c>
      <c r="Z985">
        <v>19</v>
      </c>
      <c r="AD985">
        <v>0</v>
      </c>
      <c r="AE985">
        <v>19</v>
      </c>
      <c r="AF985">
        <v>0</v>
      </c>
      <c r="AG985">
        <v>100</v>
      </c>
      <c r="AH985">
        <v>4.0960000000000001</v>
      </c>
      <c r="AI985">
        <v>4.0960000000000001</v>
      </c>
      <c r="AJ985">
        <v>0.2</v>
      </c>
      <c r="AK985" t="s">
        <v>912</v>
      </c>
      <c r="AL985" t="s">
        <v>958</v>
      </c>
      <c r="AN985">
        <v>88.4</v>
      </c>
      <c r="AO985">
        <f>Source1718[[#This Row],[TotalFTES]]*525/Source1718[[#This Row],[TotalScheduledHours]]</f>
        <v>24.325791855203619</v>
      </c>
    </row>
    <row r="986" spans="1:41" x14ac:dyDescent="0.25">
      <c r="A986" t="s">
        <v>1770</v>
      </c>
      <c r="B986" t="s">
        <v>32</v>
      </c>
      <c r="C986" t="s">
        <v>92</v>
      </c>
      <c r="D986" t="s">
        <v>93</v>
      </c>
      <c r="E986">
        <v>47113</v>
      </c>
      <c r="F986" t="s">
        <v>99</v>
      </c>
      <c r="G986">
        <v>3567</v>
      </c>
      <c r="H986">
        <v>301</v>
      </c>
      <c r="I986" t="s">
        <v>293</v>
      </c>
      <c r="J986" t="s">
        <v>76</v>
      </c>
      <c r="K986" t="s">
        <v>44</v>
      </c>
      <c r="L986" t="s">
        <v>45</v>
      </c>
      <c r="M986">
        <v>1715</v>
      </c>
      <c r="N986">
        <v>1820</v>
      </c>
      <c r="O986" t="s">
        <v>399</v>
      </c>
      <c r="Q986" t="s">
        <v>97</v>
      </c>
      <c r="R986">
        <v>1</v>
      </c>
      <c r="S986" s="1">
        <v>43116</v>
      </c>
      <c r="T986" s="1">
        <v>43243</v>
      </c>
      <c r="U986" t="s">
        <v>959</v>
      </c>
      <c r="V986" t="s">
        <v>39</v>
      </c>
      <c r="W986">
        <v>83</v>
      </c>
      <c r="X986">
        <v>79</v>
      </c>
      <c r="Y986">
        <v>200</v>
      </c>
      <c r="Z986">
        <v>39.5</v>
      </c>
      <c r="AD986">
        <v>0</v>
      </c>
      <c r="AE986">
        <v>39.5</v>
      </c>
      <c r="AF986">
        <v>0</v>
      </c>
      <c r="AG986">
        <v>10</v>
      </c>
      <c r="AH986">
        <v>2.1</v>
      </c>
      <c r="AI986">
        <v>2.1</v>
      </c>
      <c r="AJ986">
        <v>0.2</v>
      </c>
      <c r="AK986" t="s">
        <v>934</v>
      </c>
      <c r="AL986" t="s">
        <v>933</v>
      </c>
      <c r="AN986">
        <v>88.4</v>
      </c>
      <c r="AO986">
        <f>Source1718[[#This Row],[TotalFTES]]*525/Source1718[[#This Row],[TotalScheduledHours]]</f>
        <v>12.471719457013574</v>
      </c>
    </row>
    <row r="987" spans="1:41" x14ac:dyDescent="0.25">
      <c r="A987" t="s">
        <v>1770</v>
      </c>
      <c r="B987" t="s">
        <v>32</v>
      </c>
      <c r="C987" t="s">
        <v>92</v>
      </c>
      <c r="D987" t="s">
        <v>93</v>
      </c>
      <c r="E987">
        <v>47520</v>
      </c>
      <c r="F987" t="s">
        <v>99</v>
      </c>
      <c r="G987">
        <v>3567</v>
      </c>
      <c r="H987">
        <v>302</v>
      </c>
      <c r="I987" t="s">
        <v>293</v>
      </c>
      <c r="J987" t="s">
        <v>35</v>
      </c>
      <c r="K987" t="s">
        <v>44</v>
      </c>
      <c r="L987" t="s">
        <v>284</v>
      </c>
      <c r="M987">
        <v>1225</v>
      </c>
      <c r="N987">
        <v>1440</v>
      </c>
      <c r="O987" t="s">
        <v>399</v>
      </c>
      <c r="Q987" t="s">
        <v>97</v>
      </c>
      <c r="R987">
        <v>1</v>
      </c>
      <c r="S987" s="1">
        <v>43116</v>
      </c>
      <c r="T987" s="1">
        <v>43243</v>
      </c>
      <c r="U987" t="s">
        <v>479</v>
      </c>
      <c r="V987" t="s">
        <v>39</v>
      </c>
      <c r="W987">
        <v>132</v>
      </c>
      <c r="X987">
        <v>55</v>
      </c>
      <c r="Y987">
        <v>200</v>
      </c>
      <c r="Z987">
        <v>27.5</v>
      </c>
      <c r="AD987">
        <v>0</v>
      </c>
      <c r="AE987">
        <v>27.5</v>
      </c>
      <c r="AF987">
        <v>0</v>
      </c>
      <c r="AG987">
        <v>10</v>
      </c>
      <c r="AH987">
        <v>3.3809999999999998</v>
      </c>
      <c r="AI987">
        <v>3.3809999999999998</v>
      </c>
      <c r="AJ987">
        <v>0.2</v>
      </c>
      <c r="AK987" t="s">
        <v>932</v>
      </c>
      <c r="AL987" t="s">
        <v>933</v>
      </c>
      <c r="AN987">
        <v>82.5</v>
      </c>
      <c r="AO987">
        <f>Source1718[[#This Row],[TotalFTES]]*525/Source1718[[#This Row],[TotalScheduledHours]]</f>
        <v>21.515454545454542</v>
      </c>
    </row>
    <row r="988" spans="1:41" x14ac:dyDescent="0.25">
      <c r="A988" t="s">
        <v>1770</v>
      </c>
      <c r="B988" t="s">
        <v>32</v>
      </c>
      <c r="C988" t="s">
        <v>92</v>
      </c>
      <c r="D988" t="s">
        <v>93</v>
      </c>
      <c r="E988">
        <v>47114</v>
      </c>
      <c r="F988" t="s">
        <v>99</v>
      </c>
      <c r="G988">
        <v>3568</v>
      </c>
      <c r="H988">
        <v>301</v>
      </c>
      <c r="I988" t="s">
        <v>294</v>
      </c>
      <c r="J988" t="s">
        <v>35</v>
      </c>
      <c r="K988" t="s">
        <v>44</v>
      </c>
      <c r="L988" t="s">
        <v>287</v>
      </c>
      <c r="M988">
        <v>1225</v>
      </c>
      <c r="N988">
        <v>1440</v>
      </c>
      <c r="O988" t="s">
        <v>399</v>
      </c>
      <c r="Q988" t="s">
        <v>97</v>
      </c>
      <c r="R988">
        <v>1</v>
      </c>
      <c r="S988" s="1">
        <v>43116</v>
      </c>
      <c r="T988" s="1">
        <v>43243</v>
      </c>
      <c r="U988" t="s">
        <v>437</v>
      </c>
      <c r="V988" t="s">
        <v>39</v>
      </c>
      <c r="W988">
        <v>129</v>
      </c>
      <c r="X988">
        <v>121</v>
      </c>
      <c r="Y988">
        <v>200</v>
      </c>
      <c r="Z988">
        <v>60.5</v>
      </c>
      <c r="AD988">
        <v>0</v>
      </c>
      <c r="AE988">
        <v>60.5</v>
      </c>
      <c r="AF988">
        <v>0</v>
      </c>
      <c r="AG988">
        <v>10</v>
      </c>
      <c r="AH988">
        <v>3.052</v>
      </c>
      <c r="AI988">
        <v>3.052</v>
      </c>
      <c r="AJ988">
        <v>0.2</v>
      </c>
      <c r="AK988" t="s">
        <v>932</v>
      </c>
      <c r="AL988" t="s">
        <v>933</v>
      </c>
      <c r="AN988">
        <v>87.5</v>
      </c>
      <c r="AO988">
        <f>Source1718[[#This Row],[TotalFTES]]*525/Source1718[[#This Row],[TotalScheduledHours]]</f>
        <v>18.312000000000001</v>
      </c>
    </row>
    <row r="989" spans="1:41" x14ac:dyDescent="0.25">
      <c r="A989" t="s">
        <v>1770</v>
      </c>
      <c r="B989" t="s">
        <v>32</v>
      </c>
      <c r="C989" t="s">
        <v>92</v>
      </c>
      <c r="D989" t="s">
        <v>93</v>
      </c>
      <c r="E989">
        <v>47163</v>
      </c>
      <c r="F989" t="s">
        <v>99</v>
      </c>
      <c r="G989">
        <v>3569</v>
      </c>
      <c r="H989">
        <v>406</v>
      </c>
      <c r="I989" t="s">
        <v>295</v>
      </c>
      <c r="J989" t="s">
        <v>35</v>
      </c>
      <c r="K989" t="s">
        <v>44</v>
      </c>
      <c r="L989" t="s">
        <v>189</v>
      </c>
      <c r="M989">
        <v>1520</v>
      </c>
      <c r="N989">
        <v>1735</v>
      </c>
      <c r="O989" t="s">
        <v>55</v>
      </c>
      <c r="Q989" t="s">
        <v>56</v>
      </c>
      <c r="R989">
        <v>1</v>
      </c>
      <c r="S989" s="1">
        <v>43116</v>
      </c>
      <c r="T989" s="1">
        <v>43243</v>
      </c>
      <c r="U989" t="s">
        <v>446</v>
      </c>
      <c r="V989" t="s">
        <v>39</v>
      </c>
      <c r="W989">
        <v>57</v>
      </c>
      <c r="X989">
        <v>37</v>
      </c>
      <c r="Y989">
        <v>500</v>
      </c>
      <c r="Z989">
        <v>7.4</v>
      </c>
      <c r="AD989">
        <v>0</v>
      </c>
      <c r="AE989">
        <v>7.4</v>
      </c>
      <c r="AF989">
        <v>0</v>
      </c>
      <c r="AG989">
        <v>0</v>
      </c>
      <c r="AH989">
        <v>2.1139999999999999</v>
      </c>
      <c r="AI989">
        <v>2.1139999999999999</v>
      </c>
      <c r="AJ989">
        <v>0.2</v>
      </c>
      <c r="AK989" t="s">
        <v>960</v>
      </c>
      <c r="AL989" t="s">
        <v>829</v>
      </c>
      <c r="AN989">
        <v>85</v>
      </c>
      <c r="AO989">
        <f>Source1718[[#This Row],[TotalFTES]]*525/Source1718[[#This Row],[TotalScheduledHours]]</f>
        <v>13.057058823529411</v>
      </c>
    </row>
    <row r="990" spans="1:41" x14ac:dyDescent="0.25">
      <c r="A990" t="s">
        <v>1770</v>
      </c>
      <c r="B990" t="s">
        <v>32</v>
      </c>
      <c r="C990" t="s">
        <v>92</v>
      </c>
      <c r="D990" t="s">
        <v>93</v>
      </c>
      <c r="E990">
        <v>47124</v>
      </c>
      <c r="F990" t="s">
        <v>99</v>
      </c>
      <c r="G990">
        <v>3569</v>
      </c>
      <c r="H990">
        <v>502</v>
      </c>
      <c r="I990" t="s">
        <v>295</v>
      </c>
      <c r="J990" t="s">
        <v>35</v>
      </c>
      <c r="K990" t="s">
        <v>44</v>
      </c>
      <c r="L990" t="s">
        <v>45</v>
      </c>
      <c r="M990">
        <v>1200</v>
      </c>
      <c r="N990">
        <v>1305</v>
      </c>
      <c r="O990" t="s">
        <v>49</v>
      </c>
      <c r="P990">
        <v>420</v>
      </c>
      <c r="Q990" t="s">
        <v>51</v>
      </c>
      <c r="R990">
        <v>1</v>
      </c>
      <c r="S990" s="1">
        <v>43116</v>
      </c>
      <c r="T990" s="1">
        <v>43243</v>
      </c>
      <c r="U990" t="s">
        <v>454</v>
      </c>
      <c r="V990" t="s">
        <v>39</v>
      </c>
      <c r="W990">
        <v>77</v>
      </c>
      <c r="X990">
        <v>67</v>
      </c>
      <c r="Y990">
        <v>100</v>
      </c>
      <c r="Z990">
        <v>67</v>
      </c>
      <c r="AD990">
        <v>0</v>
      </c>
      <c r="AE990">
        <v>67</v>
      </c>
      <c r="AF990">
        <v>0</v>
      </c>
      <c r="AG990">
        <v>10</v>
      </c>
      <c r="AH990">
        <v>2.2509999999999999</v>
      </c>
      <c r="AI990">
        <v>2.2509999999999999</v>
      </c>
      <c r="AJ990">
        <v>0.2</v>
      </c>
      <c r="AK990" t="s">
        <v>894</v>
      </c>
      <c r="AL990" t="s">
        <v>961</v>
      </c>
      <c r="AN990">
        <v>88.4</v>
      </c>
      <c r="AO990">
        <f>Source1718[[#This Row],[TotalFTES]]*525/Source1718[[#This Row],[TotalScheduledHours]]</f>
        <v>13.36849547511312</v>
      </c>
    </row>
    <row r="991" spans="1:41" x14ac:dyDescent="0.25">
      <c r="A991" t="s">
        <v>1770</v>
      </c>
      <c r="B991" t="s">
        <v>32</v>
      </c>
      <c r="C991" t="s">
        <v>92</v>
      </c>
      <c r="D991" t="s">
        <v>93</v>
      </c>
      <c r="E991">
        <v>47165</v>
      </c>
      <c r="F991" t="s">
        <v>99</v>
      </c>
      <c r="G991">
        <v>3584</v>
      </c>
      <c r="H991">
        <v>402</v>
      </c>
      <c r="I991" t="s">
        <v>296</v>
      </c>
      <c r="J991" t="s">
        <v>35</v>
      </c>
      <c r="K991" t="s">
        <v>44</v>
      </c>
      <c r="L991" t="s">
        <v>72</v>
      </c>
      <c r="M991">
        <v>1230</v>
      </c>
      <c r="N991">
        <v>1445</v>
      </c>
      <c r="O991" t="s">
        <v>55</v>
      </c>
      <c r="Q991" t="s">
        <v>56</v>
      </c>
      <c r="R991">
        <v>1</v>
      </c>
      <c r="S991" s="1">
        <v>43116</v>
      </c>
      <c r="T991" s="1">
        <v>43243</v>
      </c>
      <c r="U991" t="s">
        <v>962</v>
      </c>
      <c r="V991" t="s">
        <v>39</v>
      </c>
      <c r="W991">
        <v>123</v>
      </c>
      <c r="X991">
        <v>32</v>
      </c>
      <c r="Y991">
        <v>500</v>
      </c>
      <c r="Z991">
        <v>6.4</v>
      </c>
      <c r="AD991">
        <v>0</v>
      </c>
      <c r="AE991">
        <v>6.4</v>
      </c>
      <c r="AF991">
        <v>0</v>
      </c>
      <c r="AG991">
        <v>0</v>
      </c>
      <c r="AH991">
        <v>5.1289999999999996</v>
      </c>
      <c r="AI991">
        <v>5.1289999999999996</v>
      </c>
      <c r="AJ991">
        <v>0.2</v>
      </c>
      <c r="AK991" t="s">
        <v>827</v>
      </c>
      <c r="AL991" t="s">
        <v>829</v>
      </c>
      <c r="AN991">
        <v>85</v>
      </c>
      <c r="AO991">
        <f>Source1718[[#This Row],[TotalFTES]]*525/Source1718[[#This Row],[TotalScheduledHours]]</f>
        <v>31.679117647058824</v>
      </c>
    </row>
    <row r="992" spans="1:41" x14ac:dyDescent="0.25">
      <c r="A992" t="s">
        <v>1770</v>
      </c>
      <c r="B992" t="s">
        <v>32</v>
      </c>
      <c r="C992" t="s">
        <v>92</v>
      </c>
      <c r="D992" t="s">
        <v>93</v>
      </c>
      <c r="E992">
        <v>43587</v>
      </c>
      <c r="F992" t="s">
        <v>99</v>
      </c>
      <c r="G992">
        <v>3584</v>
      </c>
      <c r="H992">
        <v>501</v>
      </c>
      <c r="I992" t="s">
        <v>296</v>
      </c>
      <c r="J992" t="s">
        <v>35</v>
      </c>
      <c r="K992" t="s">
        <v>44</v>
      </c>
      <c r="L992" t="s">
        <v>45</v>
      </c>
      <c r="M992">
        <v>1200</v>
      </c>
      <c r="N992">
        <v>1305</v>
      </c>
      <c r="O992" t="s">
        <v>49</v>
      </c>
      <c r="P992">
        <v>719</v>
      </c>
      <c r="Q992" t="s">
        <v>51</v>
      </c>
      <c r="R992">
        <v>1</v>
      </c>
      <c r="S992" s="1">
        <v>43116</v>
      </c>
      <c r="T992" s="1">
        <v>43243</v>
      </c>
      <c r="U992" t="s">
        <v>457</v>
      </c>
      <c r="V992" t="s">
        <v>39</v>
      </c>
      <c r="W992">
        <v>141</v>
      </c>
      <c r="X992">
        <v>68</v>
      </c>
      <c r="Y992">
        <v>100</v>
      </c>
      <c r="Z992">
        <v>68</v>
      </c>
      <c r="AD992">
        <v>0</v>
      </c>
      <c r="AE992">
        <v>68</v>
      </c>
      <c r="AF992">
        <v>0</v>
      </c>
      <c r="AG992">
        <v>0</v>
      </c>
      <c r="AH992">
        <v>5.31</v>
      </c>
      <c r="AI992">
        <v>5.31</v>
      </c>
      <c r="AJ992">
        <v>0.2</v>
      </c>
      <c r="AK992" t="s">
        <v>894</v>
      </c>
      <c r="AL992" t="s">
        <v>963</v>
      </c>
      <c r="AN992">
        <v>88.4</v>
      </c>
      <c r="AO992">
        <f>Source1718[[#This Row],[TotalFTES]]*525/Source1718[[#This Row],[TotalScheduledHours]]</f>
        <v>31.535633484162894</v>
      </c>
    </row>
    <row r="993" spans="1:41" x14ac:dyDescent="0.25">
      <c r="A993" t="s">
        <v>1770</v>
      </c>
      <c r="B993" t="s">
        <v>32</v>
      </c>
      <c r="C993" t="s">
        <v>92</v>
      </c>
      <c r="D993" t="s">
        <v>93</v>
      </c>
      <c r="E993">
        <v>47125</v>
      </c>
      <c r="F993" t="s">
        <v>99</v>
      </c>
      <c r="G993">
        <v>3787</v>
      </c>
      <c r="H993">
        <v>501</v>
      </c>
      <c r="I993" t="s">
        <v>297</v>
      </c>
      <c r="J993" t="s">
        <v>35</v>
      </c>
      <c r="K993" t="s">
        <v>44</v>
      </c>
      <c r="L993" t="s">
        <v>45</v>
      </c>
      <c r="M993">
        <v>1200</v>
      </c>
      <c r="N993">
        <v>1305</v>
      </c>
      <c r="O993" t="s">
        <v>49</v>
      </c>
      <c r="P993">
        <v>724</v>
      </c>
      <c r="Q993" t="s">
        <v>51</v>
      </c>
      <c r="R993">
        <v>1</v>
      </c>
      <c r="S993" s="1">
        <v>43116</v>
      </c>
      <c r="T993" s="1">
        <v>43243</v>
      </c>
      <c r="U993" t="s">
        <v>460</v>
      </c>
      <c r="V993" t="s">
        <v>39</v>
      </c>
      <c r="W993">
        <v>116</v>
      </c>
      <c r="X993">
        <v>40</v>
      </c>
      <c r="Y993">
        <v>100</v>
      </c>
      <c r="Z993">
        <v>40</v>
      </c>
      <c r="AD993">
        <v>0</v>
      </c>
      <c r="AE993">
        <v>40</v>
      </c>
      <c r="AF993">
        <v>0</v>
      </c>
      <c r="AG993">
        <v>10</v>
      </c>
      <c r="AH993">
        <v>4.4870000000000001</v>
      </c>
      <c r="AI993">
        <v>4.4870000000000001</v>
      </c>
      <c r="AJ993">
        <v>0.2</v>
      </c>
      <c r="AK993" t="s">
        <v>894</v>
      </c>
      <c r="AL993" t="s">
        <v>964</v>
      </c>
      <c r="AN993">
        <v>88.4</v>
      </c>
      <c r="AO993">
        <f>Source1718[[#This Row],[TotalFTES]]*525/Source1718[[#This Row],[TotalScheduledHours]]</f>
        <v>26.647907239819006</v>
      </c>
    </row>
    <row r="994" spans="1:41" x14ac:dyDescent="0.25">
      <c r="A994" t="s">
        <v>1770</v>
      </c>
      <c r="B994" t="s">
        <v>32</v>
      </c>
      <c r="C994" t="s">
        <v>92</v>
      </c>
      <c r="D994" t="s">
        <v>93</v>
      </c>
      <c r="E994">
        <v>47916</v>
      </c>
      <c r="F994" t="s">
        <v>99</v>
      </c>
      <c r="G994">
        <v>3791</v>
      </c>
      <c r="H994">
        <v>401</v>
      </c>
      <c r="I994" t="s">
        <v>461</v>
      </c>
      <c r="J994" t="s">
        <v>35</v>
      </c>
      <c r="K994" t="s">
        <v>44</v>
      </c>
      <c r="L994" t="s">
        <v>72</v>
      </c>
      <c r="M994">
        <v>1320</v>
      </c>
      <c r="N994">
        <v>1535</v>
      </c>
      <c r="O994" t="s">
        <v>55</v>
      </c>
      <c r="Q994" t="s">
        <v>56</v>
      </c>
      <c r="R994">
        <v>1</v>
      </c>
      <c r="S994" s="1">
        <v>43116</v>
      </c>
      <c r="T994" s="1">
        <v>43243</v>
      </c>
      <c r="U994" t="s">
        <v>453</v>
      </c>
      <c r="V994" t="s">
        <v>39</v>
      </c>
      <c r="W994">
        <v>75</v>
      </c>
      <c r="X994">
        <v>30</v>
      </c>
      <c r="Y994">
        <v>200</v>
      </c>
      <c r="Z994">
        <v>15</v>
      </c>
      <c r="AD994">
        <v>0</v>
      </c>
      <c r="AE994">
        <v>15</v>
      </c>
      <c r="AF994">
        <v>0</v>
      </c>
      <c r="AG994">
        <v>0</v>
      </c>
      <c r="AH994">
        <v>3.6190000000000002</v>
      </c>
      <c r="AI994">
        <v>3.6190000000000002</v>
      </c>
      <c r="AJ994">
        <v>0.2</v>
      </c>
      <c r="AK994" t="s">
        <v>914</v>
      </c>
      <c r="AL994" t="s">
        <v>829</v>
      </c>
      <c r="AN994">
        <v>85</v>
      </c>
      <c r="AO994">
        <f>Source1718[[#This Row],[TotalFTES]]*525/Source1718[[#This Row],[TotalScheduledHours]]</f>
        <v>22.352647058823532</v>
      </c>
    </row>
    <row r="995" spans="1:41" x14ac:dyDescent="0.25">
      <c r="A995" t="s">
        <v>1770</v>
      </c>
      <c r="B995" t="s">
        <v>32</v>
      </c>
      <c r="C995" t="s">
        <v>92</v>
      </c>
      <c r="D995" t="s">
        <v>93</v>
      </c>
      <c r="E995">
        <v>46663</v>
      </c>
      <c r="F995" t="s">
        <v>99</v>
      </c>
      <c r="G995">
        <v>4006</v>
      </c>
      <c r="H995">
        <v>401</v>
      </c>
      <c r="I995" t="s">
        <v>298</v>
      </c>
      <c r="J995" t="s">
        <v>35</v>
      </c>
      <c r="K995" t="s">
        <v>44</v>
      </c>
      <c r="L995" t="s">
        <v>189</v>
      </c>
      <c r="M995">
        <v>1230</v>
      </c>
      <c r="N995">
        <v>1445</v>
      </c>
      <c r="O995" t="s">
        <v>55</v>
      </c>
      <c r="Q995" t="s">
        <v>56</v>
      </c>
      <c r="R995">
        <v>1</v>
      </c>
      <c r="S995" s="1">
        <v>43116</v>
      </c>
      <c r="T995" s="1">
        <v>43243</v>
      </c>
      <c r="U995" t="s">
        <v>463</v>
      </c>
      <c r="V995" t="s">
        <v>39</v>
      </c>
      <c r="W995">
        <v>92</v>
      </c>
      <c r="X995">
        <v>40</v>
      </c>
      <c r="Y995">
        <v>500</v>
      </c>
      <c r="Z995">
        <v>8</v>
      </c>
      <c r="AD995">
        <v>0</v>
      </c>
      <c r="AE995">
        <v>8</v>
      </c>
      <c r="AF995">
        <v>0</v>
      </c>
      <c r="AG995">
        <v>0</v>
      </c>
      <c r="AH995">
        <v>3.3519999999999999</v>
      </c>
      <c r="AI995">
        <v>3.3519999999999999</v>
      </c>
      <c r="AJ995">
        <v>0.1943</v>
      </c>
      <c r="AK995" t="s">
        <v>827</v>
      </c>
      <c r="AL995" t="s">
        <v>829</v>
      </c>
      <c r="AN995">
        <v>85</v>
      </c>
      <c r="AO995">
        <f>Source1718[[#This Row],[TotalFTES]]*525/Source1718[[#This Row],[TotalScheduledHours]]</f>
        <v>20.703529411764706</v>
      </c>
    </row>
    <row r="996" spans="1:41" x14ac:dyDescent="0.25">
      <c r="A996" t="s">
        <v>1770</v>
      </c>
      <c r="B996" t="s">
        <v>32</v>
      </c>
      <c r="C996" t="s">
        <v>92</v>
      </c>
      <c r="D996" t="s">
        <v>93</v>
      </c>
      <c r="E996">
        <v>45386</v>
      </c>
      <c r="F996" t="s">
        <v>99</v>
      </c>
      <c r="G996">
        <v>4127</v>
      </c>
      <c r="H996">
        <v>401</v>
      </c>
      <c r="I996" t="s">
        <v>100</v>
      </c>
      <c r="J996" t="s">
        <v>73</v>
      </c>
      <c r="K996" t="s">
        <v>44</v>
      </c>
      <c r="L996" t="s">
        <v>74</v>
      </c>
      <c r="M996">
        <v>1040</v>
      </c>
      <c r="N996">
        <v>1255</v>
      </c>
      <c r="O996" t="s">
        <v>55</v>
      </c>
      <c r="Q996" t="s">
        <v>56</v>
      </c>
      <c r="R996">
        <v>1</v>
      </c>
      <c r="S996" s="1">
        <v>43116</v>
      </c>
      <c r="T996" s="1">
        <v>43243</v>
      </c>
      <c r="U996" t="s">
        <v>425</v>
      </c>
      <c r="V996" t="s">
        <v>39</v>
      </c>
      <c r="W996">
        <v>119</v>
      </c>
      <c r="X996">
        <v>119</v>
      </c>
      <c r="Y996">
        <v>600</v>
      </c>
      <c r="Z996">
        <v>19.833300000000001</v>
      </c>
      <c r="AD996">
        <v>0</v>
      </c>
      <c r="AE996">
        <v>19.833300000000001</v>
      </c>
      <c r="AF996">
        <v>0</v>
      </c>
      <c r="AG996">
        <v>0</v>
      </c>
      <c r="AH996">
        <v>3.49</v>
      </c>
      <c r="AI996">
        <v>3.49</v>
      </c>
      <c r="AJ996">
        <v>0.1</v>
      </c>
      <c r="AK996" t="s">
        <v>889</v>
      </c>
      <c r="AL996" t="s">
        <v>829</v>
      </c>
      <c r="AN996">
        <v>40</v>
      </c>
      <c r="AO996">
        <f>Source1718[[#This Row],[TotalFTES]]*525/Source1718[[#This Row],[TotalScheduledHours]]</f>
        <v>45.806249999999999</v>
      </c>
    </row>
    <row r="997" spans="1:41" x14ac:dyDescent="0.25">
      <c r="A997" t="s">
        <v>1770</v>
      </c>
      <c r="B997" t="s">
        <v>32</v>
      </c>
      <c r="C997" t="s">
        <v>92</v>
      </c>
      <c r="D997" t="s">
        <v>93</v>
      </c>
      <c r="E997">
        <v>45388</v>
      </c>
      <c r="F997" t="s">
        <v>99</v>
      </c>
      <c r="G997">
        <v>4127</v>
      </c>
      <c r="H997">
        <v>402</v>
      </c>
      <c r="I997" t="s">
        <v>100</v>
      </c>
      <c r="J997" t="s">
        <v>73</v>
      </c>
      <c r="K997" t="s">
        <v>44</v>
      </c>
      <c r="L997" t="s">
        <v>965</v>
      </c>
      <c r="M997" t="s">
        <v>714</v>
      </c>
      <c r="N997" t="s">
        <v>725</v>
      </c>
      <c r="O997" t="s">
        <v>483</v>
      </c>
      <c r="Q997" t="s">
        <v>56</v>
      </c>
      <c r="R997">
        <v>1</v>
      </c>
      <c r="S997" s="1">
        <v>43116</v>
      </c>
      <c r="T997" s="1">
        <v>43243</v>
      </c>
      <c r="U997" t="s">
        <v>966</v>
      </c>
      <c r="V997" t="s">
        <v>39</v>
      </c>
      <c r="W997">
        <v>95</v>
      </c>
      <c r="X997">
        <v>39</v>
      </c>
      <c r="Y997">
        <v>500</v>
      </c>
      <c r="Z997">
        <v>7.8</v>
      </c>
      <c r="AD997">
        <v>0</v>
      </c>
      <c r="AE997">
        <v>7.8</v>
      </c>
      <c r="AF997">
        <v>0</v>
      </c>
      <c r="AG997">
        <v>0</v>
      </c>
      <c r="AH997">
        <v>2.1480000000000001</v>
      </c>
      <c r="AI997">
        <v>2.1480000000000001</v>
      </c>
      <c r="AJ997">
        <v>0.1</v>
      </c>
      <c r="AK997" t="s">
        <v>967</v>
      </c>
      <c r="AL997" t="s">
        <v>950</v>
      </c>
      <c r="AN997">
        <v>80</v>
      </c>
      <c r="AO997">
        <f>Source1718[[#This Row],[TotalFTES]]*525/Source1718[[#This Row],[TotalScheduledHours]]</f>
        <v>14.096250000000001</v>
      </c>
    </row>
    <row r="998" spans="1:41" x14ac:dyDescent="0.25">
      <c r="A998" t="s">
        <v>1770</v>
      </c>
      <c r="B998" t="s">
        <v>32</v>
      </c>
      <c r="C998" t="s">
        <v>92</v>
      </c>
      <c r="D998" t="s">
        <v>93</v>
      </c>
      <c r="E998">
        <v>45389</v>
      </c>
      <c r="F998" t="s">
        <v>99</v>
      </c>
      <c r="G998">
        <v>4127</v>
      </c>
      <c r="H998">
        <v>403</v>
      </c>
      <c r="I998" t="s">
        <v>100</v>
      </c>
      <c r="J998" t="s">
        <v>73</v>
      </c>
      <c r="K998" t="s">
        <v>44</v>
      </c>
      <c r="L998" t="s">
        <v>48</v>
      </c>
      <c r="M998">
        <v>810</v>
      </c>
      <c r="N998">
        <v>1025</v>
      </c>
      <c r="O998" t="s">
        <v>55</v>
      </c>
      <c r="Q998" t="s">
        <v>56</v>
      </c>
      <c r="R998">
        <v>1</v>
      </c>
      <c r="S998" s="1">
        <v>43116</v>
      </c>
      <c r="T998" s="1">
        <v>43243</v>
      </c>
      <c r="U998" t="s">
        <v>466</v>
      </c>
      <c r="V998" t="s">
        <v>39</v>
      </c>
      <c r="W998">
        <v>63</v>
      </c>
      <c r="X998">
        <v>62</v>
      </c>
      <c r="Y998">
        <v>600</v>
      </c>
      <c r="Z998">
        <v>10.333299999999999</v>
      </c>
      <c r="AD998">
        <v>0</v>
      </c>
      <c r="AE998">
        <v>10.333299999999999</v>
      </c>
      <c r="AF998">
        <v>0</v>
      </c>
      <c r="AG998">
        <v>0</v>
      </c>
      <c r="AH998">
        <v>1.4950000000000001</v>
      </c>
      <c r="AI998">
        <v>1.4950000000000001</v>
      </c>
      <c r="AJ998">
        <v>0.1</v>
      </c>
      <c r="AK998" t="s">
        <v>910</v>
      </c>
      <c r="AL998" t="s">
        <v>829</v>
      </c>
      <c r="AN998">
        <v>40</v>
      </c>
      <c r="AO998">
        <f>Source1718[[#This Row],[TotalFTES]]*525/Source1718[[#This Row],[TotalScheduledHours]]</f>
        <v>19.621874999999999</v>
      </c>
    </row>
    <row r="999" spans="1:41" x14ac:dyDescent="0.25">
      <c r="A999" t="s">
        <v>1770</v>
      </c>
      <c r="B999" t="s">
        <v>32</v>
      </c>
      <c r="C999" t="s">
        <v>92</v>
      </c>
      <c r="D999" t="s">
        <v>93</v>
      </c>
      <c r="E999">
        <v>45390</v>
      </c>
      <c r="F999" t="s">
        <v>99</v>
      </c>
      <c r="G999">
        <v>4127</v>
      </c>
      <c r="H999">
        <v>404</v>
      </c>
      <c r="I999" t="s">
        <v>100</v>
      </c>
      <c r="J999" t="s">
        <v>73</v>
      </c>
      <c r="K999" t="s">
        <v>44</v>
      </c>
      <c r="L999" t="s">
        <v>74</v>
      </c>
      <c r="M999">
        <v>1040</v>
      </c>
      <c r="N999">
        <v>1255</v>
      </c>
      <c r="O999" t="s">
        <v>55</v>
      </c>
      <c r="Q999" t="s">
        <v>56</v>
      </c>
      <c r="R999">
        <v>1</v>
      </c>
      <c r="S999" s="1">
        <v>43116</v>
      </c>
      <c r="T999" s="1">
        <v>43243</v>
      </c>
      <c r="U999" t="s">
        <v>466</v>
      </c>
      <c r="V999" t="s">
        <v>39</v>
      </c>
      <c r="W999">
        <v>78</v>
      </c>
      <c r="X999">
        <v>78</v>
      </c>
      <c r="Y999">
        <v>600</v>
      </c>
      <c r="Z999">
        <v>13</v>
      </c>
      <c r="AD999">
        <v>0</v>
      </c>
      <c r="AE999">
        <v>13</v>
      </c>
      <c r="AF999">
        <v>0</v>
      </c>
      <c r="AG999">
        <v>0</v>
      </c>
      <c r="AH999">
        <v>1.1619999999999999</v>
      </c>
      <c r="AI999">
        <v>1.1619999999999999</v>
      </c>
      <c r="AJ999">
        <v>0.1</v>
      </c>
      <c r="AK999" t="s">
        <v>889</v>
      </c>
      <c r="AL999" t="s">
        <v>829</v>
      </c>
      <c r="AN999">
        <v>40</v>
      </c>
      <c r="AO999">
        <f>Source1718[[#This Row],[TotalFTES]]*525/Source1718[[#This Row],[TotalScheduledHours]]</f>
        <v>15.251249999999999</v>
      </c>
    </row>
    <row r="1000" spans="1:41" x14ac:dyDescent="0.25">
      <c r="A1000" t="s">
        <v>1770</v>
      </c>
      <c r="B1000" t="s">
        <v>32</v>
      </c>
      <c r="C1000" t="s">
        <v>92</v>
      </c>
      <c r="D1000" t="s">
        <v>93</v>
      </c>
      <c r="E1000">
        <v>45391</v>
      </c>
      <c r="F1000" t="s">
        <v>99</v>
      </c>
      <c r="G1000">
        <v>4127</v>
      </c>
      <c r="H1000">
        <v>405</v>
      </c>
      <c r="I1000" t="s">
        <v>100</v>
      </c>
      <c r="J1000" t="s">
        <v>73</v>
      </c>
      <c r="K1000" t="s">
        <v>44</v>
      </c>
      <c r="L1000" t="s">
        <v>74</v>
      </c>
      <c r="M1000">
        <v>810</v>
      </c>
      <c r="N1000">
        <v>1025</v>
      </c>
      <c r="O1000" t="s">
        <v>55</v>
      </c>
      <c r="Q1000" t="s">
        <v>56</v>
      </c>
      <c r="R1000">
        <v>1</v>
      </c>
      <c r="S1000" s="1">
        <v>43116</v>
      </c>
      <c r="T1000" s="1">
        <v>43243</v>
      </c>
      <c r="U1000" t="s">
        <v>466</v>
      </c>
      <c r="V1000" t="s">
        <v>39</v>
      </c>
      <c r="W1000">
        <v>58</v>
      </c>
      <c r="X1000">
        <v>58</v>
      </c>
      <c r="Y1000">
        <v>500</v>
      </c>
      <c r="Z1000">
        <v>11.6</v>
      </c>
      <c r="AD1000">
        <v>0</v>
      </c>
      <c r="AE1000">
        <v>11.6</v>
      </c>
      <c r="AF1000">
        <v>0</v>
      </c>
      <c r="AG1000">
        <v>0</v>
      </c>
      <c r="AH1000">
        <v>1.843</v>
      </c>
      <c r="AI1000">
        <v>1.843</v>
      </c>
      <c r="AJ1000">
        <v>0.1</v>
      </c>
      <c r="AK1000" t="s">
        <v>910</v>
      </c>
      <c r="AL1000" t="s">
        <v>829</v>
      </c>
      <c r="AN1000">
        <v>40</v>
      </c>
      <c r="AO1000">
        <f>Source1718[[#This Row],[TotalFTES]]*525/Source1718[[#This Row],[TotalScheduledHours]]</f>
        <v>24.189374999999998</v>
      </c>
    </row>
    <row r="1001" spans="1:41" x14ac:dyDescent="0.25">
      <c r="A1001" t="s">
        <v>1770</v>
      </c>
      <c r="B1001" t="s">
        <v>32</v>
      </c>
      <c r="C1001" t="s">
        <v>92</v>
      </c>
      <c r="D1001" t="s">
        <v>93</v>
      </c>
      <c r="E1001">
        <v>45393</v>
      </c>
      <c r="F1001" t="s">
        <v>99</v>
      </c>
      <c r="G1001">
        <v>4127</v>
      </c>
      <c r="H1001">
        <v>406</v>
      </c>
      <c r="I1001" t="s">
        <v>100</v>
      </c>
      <c r="J1001" t="s">
        <v>73</v>
      </c>
      <c r="K1001" t="s">
        <v>44</v>
      </c>
      <c r="L1001" t="s">
        <v>48</v>
      </c>
      <c r="M1001">
        <v>810</v>
      </c>
      <c r="N1001">
        <v>1025</v>
      </c>
      <c r="O1001" t="s">
        <v>55</v>
      </c>
      <c r="Q1001" t="s">
        <v>56</v>
      </c>
      <c r="R1001">
        <v>1</v>
      </c>
      <c r="S1001" s="1">
        <v>43116</v>
      </c>
      <c r="T1001" s="1">
        <v>43243</v>
      </c>
      <c r="U1001" t="s">
        <v>465</v>
      </c>
      <c r="V1001" t="s">
        <v>39</v>
      </c>
      <c r="W1001">
        <v>66</v>
      </c>
      <c r="X1001">
        <v>46</v>
      </c>
      <c r="Y1001">
        <v>600</v>
      </c>
      <c r="Z1001">
        <v>7.6666999999999996</v>
      </c>
      <c r="AD1001">
        <v>0</v>
      </c>
      <c r="AE1001">
        <v>7.6666999999999996</v>
      </c>
      <c r="AF1001">
        <v>0</v>
      </c>
      <c r="AG1001">
        <v>0</v>
      </c>
      <c r="AH1001">
        <v>2.319</v>
      </c>
      <c r="AI1001">
        <v>2.319</v>
      </c>
      <c r="AJ1001">
        <v>0.1</v>
      </c>
      <c r="AK1001" t="s">
        <v>910</v>
      </c>
      <c r="AL1001" t="s">
        <v>829</v>
      </c>
      <c r="AN1001">
        <v>40</v>
      </c>
      <c r="AO1001">
        <f>Source1718[[#This Row],[TotalFTES]]*525/Source1718[[#This Row],[TotalScheduledHours]]</f>
        <v>30.436874999999997</v>
      </c>
    </row>
    <row r="1002" spans="1:41" x14ac:dyDescent="0.25">
      <c r="A1002" t="s">
        <v>1770</v>
      </c>
      <c r="B1002" t="s">
        <v>32</v>
      </c>
      <c r="C1002" t="s">
        <v>92</v>
      </c>
      <c r="D1002" t="s">
        <v>93</v>
      </c>
      <c r="E1002">
        <v>45395</v>
      </c>
      <c r="F1002" t="s">
        <v>99</v>
      </c>
      <c r="G1002">
        <v>4127</v>
      </c>
      <c r="H1002">
        <v>407</v>
      </c>
      <c r="I1002" t="s">
        <v>100</v>
      </c>
      <c r="J1002" t="s">
        <v>73</v>
      </c>
      <c r="K1002" t="s">
        <v>44</v>
      </c>
      <c r="L1002" t="s">
        <v>48</v>
      </c>
      <c r="M1002">
        <v>1040</v>
      </c>
      <c r="N1002">
        <v>1255</v>
      </c>
      <c r="O1002" t="s">
        <v>55</v>
      </c>
      <c r="Q1002" t="s">
        <v>56</v>
      </c>
      <c r="R1002">
        <v>1</v>
      </c>
      <c r="S1002" s="1">
        <v>43116</v>
      </c>
      <c r="T1002" s="1">
        <v>43243</v>
      </c>
      <c r="U1002" t="s">
        <v>466</v>
      </c>
      <c r="V1002" t="s">
        <v>39</v>
      </c>
      <c r="W1002">
        <v>119</v>
      </c>
      <c r="X1002">
        <v>118</v>
      </c>
      <c r="Y1002">
        <v>600</v>
      </c>
      <c r="Z1002">
        <v>19.666699999999999</v>
      </c>
      <c r="AD1002">
        <v>0</v>
      </c>
      <c r="AE1002">
        <v>19.666699999999999</v>
      </c>
      <c r="AF1002">
        <v>0</v>
      </c>
      <c r="AG1002">
        <v>0</v>
      </c>
      <c r="AH1002">
        <v>3.4430000000000001</v>
      </c>
      <c r="AI1002">
        <v>3.4430000000000001</v>
      </c>
      <c r="AJ1002">
        <v>0.1</v>
      </c>
      <c r="AK1002" t="s">
        <v>889</v>
      </c>
      <c r="AL1002" t="s">
        <v>829</v>
      </c>
      <c r="AN1002">
        <v>40</v>
      </c>
      <c r="AO1002">
        <f>Source1718[[#This Row],[TotalFTES]]*525/Source1718[[#This Row],[TotalScheduledHours]]</f>
        <v>45.189374999999998</v>
      </c>
    </row>
    <row r="1003" spans="1:41" x14ac:dyDescent="0.25">
      <c r="A1003" t="s">
        <v>1770</v>
      </c>
      <c r="B1003" t="s">
        <v>32</v>
      </c>
      <c r="C1003" t="s">
        <v>92</v>
      </c>
      <c r="D1003" t="s">
        <v>93</v>
      </c>
      <c r="E1003">
        <v>45576</v>
      </c>
      <c r="F1003" t="s">
        <v>99</v>
      </c>
      <c r="G1003">
        <v>4127</v>
      </c>
      <c r="H1003">
        <v>411</v>
      </c>
      <c r="I1003" t="s">
        <v>100</v>
      </c>
      <c r="J1003" t="s">
        <v>73</v>
      </c>
      <c r="K1003" t="s">
        <v>44</v>
      </c>
      <c r="L1003" t="s">
        <v>74</v>
      </c>
      <c r="M1003">
        <v>810</v>
      </c>
      <c r="N1003">
        <v>1025</v>
      </c>
      <c r="O1003" t="s">
        <v>55</v>
      </c>
      <c r="Q1003" t="s">
        <v>56</v>
      </c>
      <c r="R1003">
        <v>1</v>
      </c>
      <c r="S1003" s="1">
        <v>43116</v>
      </c>
      <c r="T1003" s="1">
        <v>43243</v>
      </c>
      <c r="U1003" t="s">
        <v>968</v>
      </c>
      <c r="V1003" t="s">
        <v>39</v>
      </c>
      <c r="W1003">
        <v>86</v>
      </c>
      <c r="X1003">
        <v>84</v>
      </c>
      <c r="Y1003">
        <v>500</v>
      </c>
      <c r="Z1003">
        <v>16.8</v>
      </c>
      <c r="AD1003">
        <v>0</v>
      </c>
      <c r="AE1003">
        <v>16.8</v>
      </c>
      <c r="AF1003">
        <v>0</v>
      </c>
      <c r="AG1003">
        <v>0</v>
      </c>
      <c r="AH1003">
        <v>0.94799999999999995</v>
      </c>
      <c r="AI1003">
        <v>0.94799999999999995</v>
      </c>
      <c r="AJ1003">
        <v>0.1</v>
      </c>
      <c r="AK1003" t="s">
        <v>910</v>
      </c>
      <c r="AL1003" t="s">
        <v>829</v>
      </c>
      <c r="AN1003">
        <v>40</v>
      </c>
      <c r="AO1003">
        <f>Source1718[[#This Row],[TotalFTES]]*525/Source1718[[#This Row],[TotalScheduledHours]]</f>
        <v>12.442499999999999</v>
      </c>
    </row>
    <row r="1004" spans="1:41" x14ac:dyDescent="0.25">
      <c r="A1004" t="s">
        <v>1770</v>
      </c>
      <c r="B1004" t="s">
        <v>32</v>
      </c>
      <c r="C1004" t="s">
        <v>92</v>
      </c>
      <c r="D1004" t="s">
        <v>93</v>
      </c>
      <c r="E1004">
        <v>46059</v>
      </c>
      <c r="F1004" t="s">
        <v>99</v>
      </c>
      <c r="G1004">
        <v>4127</v>
      </c>
      <c r="H1004">
        <v>413</v>
      </c>
      <c r="I1004" t="s">
        <v>100</v>
      </c>
      <c r="J1004" t="s">
        <v>73</v>
      </c>
      <c r="K1004" t="s">
        <v>44</v>
      </c>
      <c r="L1004" t="s">
        <v>48</v>
      </c>
      <c r="M1004">
        <v>1040</v>
      </c>
      <c r="N1004">
        <v>1255</v>
      </c>
      <c r="O1004" t="s">
        <v>55</v>
      </c>
      <c r="P1004">
        <v>604</v>
      </c>
      <c r="Q1004" t="s">
        <v>56</v>
      </c>
      <c r="R1004">
        <v>1</v>
      </c>
      <c r="S1004" s="1">
        <v>43116</v>
      </c>
      <c r="T1004" s="1">
        <v>43243</v>
      </c>
      <c r="U1004" t="s">
        <v>427</v>
      </c>
      <c r="V1004" t="s">
        <v>39</v>
      </c>
      <c r="W1004">
        <v>73</v>
      </c>
      <c r="X1004">
        <v>49</v>
      </c>
      <c r="Y1004">
        <v>600</v>
      </c>
      <c r="Z1004">
        <v>8.1667000000000005</v>
      </c>
      <c r="AD1004">
        <v>0</v>
      </c>
      <c r="AE1004">
        <v>8.1667000000000005</v>
      </c>
      <c r="AF1004">
        <v>0</v>
      </c>
      <c r="AG1004">
        <v>0</v>
      </c>
      <c r="AH1004">
        <v>2.524</v>
      </c>
      <c r="AI1004">
        <v>2.524</v>
      </c>
      <c r="AJ1004">
        <v>0.1</v>
      </c>
      <c r="AK1004" t="s">
        <v>889</v>
      </c>
      <c r="AL1004" t="s">
        <v>969</v>
      </c>
      <c r="AN1004">
        <v>40</v>
      </c>
      <c r="AO1004">
        <f>Source1718[[#This Row],[TotalFTES]]*525/Source1718[[#This Row],[TotalScheduledHours]]</f>
        <v>33.127499999999998</v>
      </c>
    </row>
    <row r="1005" spans="1:41" x14ac:dyDescent="0.25">
      <c r="A1005" t="s">
        <v>1770</v>
      </c>
      <c r="B1005" t="s">
        <v>32</v>
      </c>
      <c r="C1005" t="s">
        <v>92</v>
      </c>
      <c r="D1005" t="s">
        <v>93</v>
      </c>
      <c r="E1005">
        <v>47127</v>
      </c>
      <c r="F1005" t="s">
        <v>99</v>
      </c>
      <c r="G1005">
        <v>4127</v>
      </c>
      <c r="H1005">
        <v>501</v>
      </c>
      <c r="I1005" t="s">
        <v>100</v>
      </c>
      <c r="J1005" t="s">
        <v>73</v>
      </c>
      <c r="K1005" t="s">
        <v>44</v>
      </c>
      <c r="L1005" t="s">
        <v>74</v>
      </c>
      <c r="M1005">
        <v>800</v>
      </c>
      <c r="N1005">
        <v>1015</v>
      </c>
      <c r="O1005" t="s">
        <v>49</v>
      </c>
      <c r="P1005">
        <v>322</v>
      </c>
      <c r="Q1005" t="s">
        <v>51</v>
      </c>
      <c r="R1005">
        <v>1</v>
      </c>
      <c r="S1005" s="1">
        <v>43116</v>
      </c>
      <c r="T1005" s="1">
        <v>43243</v>
      </c>
      <c r="U1005" t="s">
        <v>468</v>
      </c>
      <c r="V1005" t="s">
        <v>39</v>
      </c>
      <c r="W1005">
        <v>90</v>
      </c>
      <c r="X1005">
        <v>48</v>
      </c>
      <c r="Y1005">
        <v>200</v>
      </c>
      <c r="Z1005">
        <v>24</v>
      </c>
      <c r="AD1005">
        <v>0</v>
      </c>
      <c r="AE1005">
        <v>24</v>
      </c>
      <c r="AF1005">
        <v>0</v>
      </c>
      <c r="AG1005">
        <v>10</v>
      </c>
      <c r="AH1005">
        <v>1.49</v>
      </c>
      <c r="AI1005">
        <v>1.49</v>
      </c>
      <c r="AJ1005">
        <v>0.1</v>
      </c>
      <c r="AK1005" t="s">
        <v>809</v>
      </c>
      <c r="AL1005" t="s">
        <v>970</v>
      </c>
      <c r="AN1005">
        <v>40</v>
      </c>
      <c r="AO1005">
        <f>Source1718[[#This Row],[TotalFTES]]*525/Source1718[[#This Row],[TotalScheduledHours]]</f>
        <v>19.556249999999999</v>
      </c>
    </row>
    <row r="1006" spans="1:41" x14ac:dyDescent="0.25">
      <c r="A1006" t="s">
        <v>1770</v>
      </c>
      <c r="B1006" t="s">
        <v>32</v>
      </c>
      <c r="C1006" t="s">
        <v>92</v>
      </c>
      <c r="D1006" t="s">
        <v>93</v>
      </c>
      <c r="E1006">
        <v>47828</v>
      </c>
      <c r="F1006" t="s">
        <v>99</v>
      </c>
      <c r="G1006">
        <v>4127</v>
      </c>
      <c r="H1006">
        <v>502</v>
      </c>
      <c r="I1006" t="s">
        <v>100</v>
      </c>
      <c r="J1006" t="s">
        <v>73</v>
      </c>
      <c r="K1006" t="s">
        <v>44</v>
      </c>
      <c r="L1006" t="s">
        <v>74</v>
      </c>
      <c r="M1006">
        <v>1030</v>
      </c>
      <c r="N1006">
        <v>1245</v>
      </c>
      <c r="O1006" t="s">
        <v>49</v>
      </c>
      <c r="P1006">
        <v>319</v>
      </c>
      <c r="Q1006" t="s">
        <v>51</v>
      </c>
      <c r="R1006">
        <v>1</v>
      </c>
      <c r="S1006" s="1">
        <v>43116</v>
      </c>
      <c r="T1006" s="1">
        <v>43243</v>
      </c>
      <c r="U1006" t="s">
        <v>499</v>
      </c>
      <c r="V1006" t="s">
        <v>39</v>
      </c>
      <c r="W1006">
        <v>105</v>
      </c>
      <c r="X1006">
        <v>79</v>
      </c>
      <c r="Y1006">
        <v>150</v>
      </c>
      <c r="Z1006">
        <v>52.666699999999999</v>
      </c>
      <c r="AD1006">
        <v>0</v>
      </c>
      <c r="AE1006">
        <v>52.666699999999999</v>
      </c>
      <c r="AF1006">
        <v>0</v>
      </c>
      <c r="AG1006">
        <v>0</v>
      </c>
      <c r="AH1006">
        <v>1.7290000000000001</v>
      </c>
      <c r="AI1006">
        <v>1.7290000000000001</v>
      </c>
      <c r="AJ1006">
        <v>0.1</v>
      </c>
      <c r="AK1006" t="s">
        <v>766</v>
      </c>
      <c r="AL1006" t="s">
        <v>951</v>
      </c>
      <c r="AN1006">
        <v>40</v>
      </c>
      <c r="AO1006">
        <f>Source1718[[#This Row],[TotalFTES]]*525/Source1718[[#This Row],[TotalScheduledHours]]</f>
        <v>22.693125000000002</v>
      </c>
    </row>
    <row r="1007" spans="1:41" x14ac:dyDescent="0.25">
      <c r="A1007" t="s">
        <v>1770</v>
      </c>
      <c r="B1007" t="s">
        <v>32</v>
      </c>
      <c r="C1007" t="s">
        <v>92</v>
      </c>
      <c r="D1007" t="s">
        <v>93</v>
      </c>
      <c r="E1007">
        <v>47696</v>
      </c>
      <c r="F1007" t="s">
        <v>99</v>
      </c>
      <c r="G1007">
        <v>4347</v>
      </c>
      <c r="H1007">
        <v>401</v>
      </c>
      <c r="I1007" t="s">
        <v>469</v>
      </c>
      <c r="J1007" t="s">
        <v>73</v>
      </c>
      <c r="K1007" t="s">
        <v>44</v>
      </c>
      <c r="L1007" t="s">
        <v>74</v>
      </c>
      <c r="M1007">
        <v>810</v>
      </c>
      <c r="N1007">
        <v>1025</v>
      </c>
      <c r="O1007" t="s">
        <v>55</v>
      </c>
      <c r="Q1007" t="s">
        <v>56</v>
      </c>
      <c r="R1007">
        <v>1</v>
      </c>
      <c r="S1007" s="1">
        <v>43116</v>
      </c>
      <c r="T1007" s="1">
        <v>43243</v>
      </c>
      <c r="U1007" t="s">
        <v>450</v>
      </c>
      <c r="V1007" t="s">
        <v>39</v>
      </c>
      <c r="W1007">
        <v>83</v>
      </c>
      <c r="X1007">
        <v>70</v>
      </c>
      <c r="Y1007">
        <v>500</v>
      </c>
      <c r="Z1007">
        <v>14</v>
      </c>
      <c r="AD1007">
        <v>0</v>
      </c>
      <c r="AE1007">
        <v>14</v>
      </c>
      <c r="AF1007">
        <v>0</v>
      </c>
      <c r="AG1007">
        <v>0</v>
      </c>
      <c r="AH1007">
        <v>2.79</v>
      </c>
      <c r="AI1007">
        <v>2.79</v>
      </c>
      <c r="AJ1007">
        <v>0.1</v>
      </c>
      <c r="AK1007" t="s">
        <v>910</v>
      </c>
      <c r="AL1007" t="s">
        <v>829</v>
      </c>
      <c r="AN1007">
        <v>40</v>
      </c>
      <c r="AO1007">
        <f>Source1718[[#This Row],[TotalFTES]]*525/Source1718[[#This Row],[TotalScheduledHours]]</f>
        <v>36.618749999999999</v>
      </c>
    </row>
    <row r="1008" spans="1:41" x14ac:dyDescent="0.25">
      <c r="A1008" t="s">
        <v>1770</v>
      </c>
      <c r="B1008" t="s">
        <v>32</v>
      </c>
      <c r="C1008" t="s">
        <v>92</v>
      </c>
      <c r="D1008" t="s">
        <v>93</v>
      </c>
      <c r="E1008">
        <v>44998</v>
      </c>
      <c r="F1008" t="s">
        <v>99</v>
      </c>
      <c r="G1008">
        <v>4347</v>
      </c>
      <c r="H1008">
        <v>402</v>
      </c>
      <c r="I1008" t="s">
        <v>469</v>
      </c>
      <c r="J1008" t="s">
        <v>73</v>
      </c>
      <c r="K1008" t="s">
        <v>44</v>
      </c>
      <c r="L1008" t="s">
        <v>965</v>
      </c>
      <c r="M1008" t="s">
        <v>947</v>
      </c>
      <c r="N1008" t="s">
        <v>971</v>
      </c>
      <c r="O1008" t="s">
        <v>483</v>
      </c>
      <c r="Q1008" t="s">
        <v>56</v>
      </c>
      <c r="R1008">
        <v>1</v>
      </c>
      <c r="S1008" s="1">
        <v>43116</v>
      </c>
      <c r="T1008" s="1">
        <v>43243</v>
      </c>
      <c r="U1008" t="s">
        <v>972</v>
      </c>
      <c r="V1008" t="s">
        <v>39</v>
      </c>
      <c r="W1008">
        <v>78</v>
      </c>
      <c r="X1008">
        <v>67</v>
      </c>
      <c r="Y1008">
        <v>600</v>
      </c>
      <c r="Z1008">
        <v>11.166700000000001</v>
      </c>
      <c r="AD1008">
        <v>0</v>
      </c>
      <c r="AE1008">
        <v>11.166700000000001</v>
      </c>
      <c r="AF1008">
        <v>0</v>
      </c>
      <c r="AG1008">
        <v>0</v>
      </c>
      <c r="AH1008">
        <v>3.5049999999999999</v>
      </c>
      <c r="AI1008">
        <v>3.5049999999999999</v>
      </c>
      <c r="AJ1008">
        <v>0.1</v>
      </c>
      <c r="AK1008" t="s">
        <v>973</v>
      </c>
      <c r="AL1008" t="s">
        <v>950</v>
      </c>
      <c r="AN1008">
        <v>80</v>
      </c>
      <c r="AO1008">
        <f>Source1718[[#This Row],[TotalFTES]]*525/Source1718[[#This Row],[TotalScheduledHours]]</f>
        <v>23.001562499999999</v>
      </c>
    </row>
    <row r="1009" spans="1:41" x14ac:dyDescent="0.25">
      <c r="A1009" t="s">
        <v>1770</v>
      </c>
      <c r="B1009" t="s">
        <v>32</v>
      </c>
      <c r="C1009" t="s">
        <v>92</v>
      </c>
      <c r="D1009" t="s">
        <v>93</v>
      </c>
      <c r="E1009">
        <v>47713</v>
      </c>
      <c r="F1009" t="s">
        <v>99</v>
      </c>
      <c r="G1009">
        <v>4347</v>
      </c>
      <c r="H1009">
        <v>403</v>
      </c>
      <c r="I1009" t="s">
        <v>469</v>
      </c>
      <c r="J1009" t="s">
        <v>73</v>
      </c>
      <c r="K1009" t="s">
        <v>44</v>
      </c>
      <c r="L1009" t="s">
        <v>74</v>
      </c>
      <c r="M1009">
        <v>1040</v>
      </c>
      <c r="N1009">
        <v>1255</v>
      </c>
      <c r="O1009" t="s">
        <v>55</v>
      </c>
      <c r="Q1009" t="s">
        <v>56</v>
      </c>
      <c r="R1009">
        <v>1</v>
      </c>
      <c r="S1009" s="1">
        <v>43116</v>
      </c>
      <c r="T1009" s="1">
        <v>43243</v>
      </c>
      <c r="U1009" t="s">
        <v>968</v>
      </c>
      <c r="V1009" t="s">
        <v>39</v>
      </c>
      <c r="W1009">
        <v>83</v>
      </c>
      <c r="X1009">
        <v>81</v>
      </c>
      <c r="Y1009">
        <v>550</v>
      </c>
      <c r="Z1009">
        <v>14.7273</v>
      </c>
      <c r="AD1009">
        <v>0</v>
      </c>
      <c r="AE1009">
        <v>14.7273</v>
      </c>
      <c r="AF1009">
        <v>0</v>
      </c>
      <c r="AG1009">
        <v>399</v>
      </c>
      <c r="AH1009">
        <v>0.92400000000000004</v>
      </c>
      <c r="AI1009">
        <v>0.92400000000000004</v>
      </c>
      <c r="AJ1009">
        <v>0.1</v>
      </c>
      <c r="AK1009" t="s">
        <v>889</v>
      </c>
      <c r="AL1009" t="s">
        <v>829</v>
      </c>
      <c r="AN1009">
        <v>40</v>
      </c>
      <c r="AO1009">
        <f>Source1718[[#This Row],[TotalFTES]]*525/Source1718[[#This Row],[TotalScheduledHours]]</f>
        <v>12.127500000000001</v>
      </c>
    </row>
    <row r="1010" spans="1:41" x14ac:dyDescent="0.25">
      <c r="A1010" t="s">
        <v>1770</v>
      </c>
      <c r="B1010" t="s">
        <v>32</v>
      </c>
      <c r="C1010" t="s">
        <v>92</v>
      </c>
      <c r="D1010" t="s">
        <v>93</v>
      </c>
      <c r="E1010">
        <v>45007</v>
      </c>
      <c r="F1010" t="s">
        <v>99</v>
      </c>
      <c r="G1010">
        <v>4347</v>
      </c>
      <c r="H1010">
        <v>404</v>
      </c>
      <c r="I1010" t="s">
        <v>469</v>
      </c>
      <c r="J1010" t="s">
        <v>73</v>
      </c>
      <c r="K1010" t="s">
        <v>44</v>
      </c>
      <c r="L1010" t="s">
        <v>48</v>
      </c>
      <c r="M1010">
        <v>1040</v>
      </c>
      <c r="N1010">
        <v>1255</v>
      </c>
      <c r="O1010" t="s">
        <v>55</v>
      </c>
      <c r="Q1010" t="s">
        <v>56</v>
      </c>
      <c r="R1010">
        <v>1</v>
      </c>
      <c r="S1010" s="1">
        <v>43116</v>
      </c>
      <c r="T1010" s="1">
        <v>43243</v>
      </c>
      <c r="U1010" t="s">
        <v>456</v>
      </c>
      <c r="V1010" t="s">
        <v>39</v>
      </c>
      <c r="W1010">
        <v>101</v>
      </c>
      <c r="X1010">
        <v>49</v>
      </c>
      <c r="Y1010">
        <v>200</v>
      </c>
      <c r="Z1010">
        <v>24.5</v>
      </c>
      <c r="AD1010">
        <v>0</v>
      </c>
      <c r="AE1010">
        <v>24.5</v>
      </c>
      <c r="AF1010">
        <v>0</v>
      </c>
      <c r="AG1010">
        <v>0</v>
      </c>
      <c r="AH1010">
        <v>2.7429999999999999</v>
      </c>
      <c r="AI1010">
        <v>2.7429999999999999</v>
      </c>
      <c r="AJ1010">
        <v>0.1</v>
      </c>
      <c r="AK1010" t="s">
        <v>889</v>
      </c>
      <c r="AL1010" t="s">
        <v>829</v>
      </c>
      <c r="AN1010">
        <v>40</v>
      </c>
      <c r="AO1010">
        <f>Source1718[[#This Row],[TotalFTES]]*525/Source1718[[#This Row],[TotalScheduledHours]]</f>
        <v>36.001874999999998</v>
      </c>
    </row>
    <row r="1011" spans="1:41" x14ac:dyDescent="0.25">
      <c r="A1011" t="s">
        <v>1770</v>
      </c>
      <c r="B1011" t="s">
        <v>32</v>
      </c>
      <c r="C1011" t="s">
        <v>92</v>
      </c>
      <c r="D1011" t="s">
        <v>93</v>
      </c>
      <c r="E1011">
        <v>46069</v>
      </c>
      <c r="F1011" t="s">
        <v>99</v>
      </c>
      <c r="G1011">
        <v>4347</v>
      </c>
      <c r="H1011">
        <v>405</v>
      </c>
      <c r="I1011" t="s">
        <v>469</v>
      </c>
      <c r="J1011" t="s">
        <v>73</v>
      </c>
      <c r="K1011" t="s">
        <v>44</v>
      </c>
      <c r="L1011" t="s">
        <v>48</v>
      </c>
      <c r="M1011">
        <v>1310</v>
      </c>
      <c r="N1011">
        <v>1525</v>
      </c>
      <c r="O1011" t="s">
        <v>55</v>
      </c>
      <c r="Q1011" t="s">
        <v>56</v>
      </c>
      <c r="R1011">
        <v>1</v>
      </c>
      <c r="S1011" s="1">
        <v>43116</v>
      </c>
      <c r="T1011" s="1">
        <v>43243</v>
      </c>
      <c r="U1011" t="s">
        <v>424</v>
      </c>
      <c r="V1011" t="s">
        <v>39</v>
      </c>
      <c r="W1011">
        <v>48</v>
      </c>
      <c r="X1011">
        <v>25</v>
      </c>
      <c r="Y1011">
        <v>600</v>
      </c>
      <c r="Z1011">
        <v>4.1666999999999996</v>
      </c>
      <c r="AD1011">
        <v>0</v>
      </c>
      <c r="AE1011">
        <v>4.1666999999999996</v>
      </c>
      <c r="AF1011">
        <v>0</v>
      </c>
      <c r="AG1011">
        <v>0</v>
      </c>
      <c r="AH1011">
        <v>1.024</v>
      </c>
      <c r="AI1011">
        <v>1.024</v>
      </c>
      <c r="AJ1011">
        <v>0.1</v>
      </c>
      <c r="AK1011" t="s">
        <v>877</v>
      </c>
      <c r="AL1011" t="s">
        <v>829</v>
      </c>
      <c r="AN1011">
        <v>40</v>
      </c>
      <c r="AO1011">
        <f>Source1718[[#This Row],[TotalFTES]]*525/Source1718[[#This Row],[TotalScheduledHours]]</f>
        <v>13.440000000000001</v>
      </c>
    </row>
    <row r="1012" spans="1:41" x14ac:dyDescent="0.25">
      <c r="A1012" t="s">
        <v>1770</v>
      </c>
      <c r="B1012" t="s">
        <v>32</v>
      </c>
      <c r="C1012" t="s">
        <v>92</v>
      </c>
      <c r="D1012" t="s">
        <v>93</v>
      </c>
      <c r="E1012">
        <v>43009</v>
      </c>
      <c r="F1012" t="s">
        <v>99</v>
      </c>
      <c r="G1012">
        <v>4347</v>
      </c>
      <c r="H1012">
        <v>501</v>
      </c>
      <c r="I1012" t="s">
        <v>469</v>
      </c>
      <c r="J1012" t="s">
        <v>73</v>
      </c>
      <c r="K1012" t="s">
        <v>44</v>
      </c>
      <c r="L1012" t="s">
        <v>74</v>
      </c>
      <c r="M1012">
        <v>800</v>
      </c>
      <c r="N1012">
        <v>1015</v>
      </c>
      <c r="O1012" t="s">
        <v>49</v>
      </c>
      <c r="P1012">
        <v>320</v>
      </c>
      <c r="Q1012" t="s">
        <v>51</v>
      </c>
      <c r="R1012">
        <v>1</v>
      </c>
      <c r="S1012" s="1">
        <v>43116</v>
      </c>
      <c r="T1012" s="1">
        <v>43243</v>
      </c>
      <c r="U1012" t="s">
        <v>471</v>
      </c>
      <c r="V1012" t="s">
        <v>39</v>
      </c>
      <c r="W1012">
        <v>89</v>
      </c>
      <c r="X1012">
        <v>26</v>
      </c>
      <c r="Y1012">
        <v>200</v>
      </c>
      <c r="Z1012">
        <v>13</v>
      </c>
      <c r="AD1012">
        <v>0</v>
      </c>
      <c r="AE1012">
        <v>13</v>
      </c>
      <c r="AF1012">
        <v>0</v>
      </c>
      <c r="AG1012">
        <v>0</v>
      </c>
      <c r="AH1012">
        <v>1.0049999999999999</v>
      </c>
      <c r="AI1012">
        <v>1.0049999999999999</v>
      </c>
      <c r="AJ1012">
        <v>0.1</v>
      </c>
      <c r="AK1012" t="s">
        <v>809</v>
      </c>
      <c r="AL1012" t="s">
        <v>944</v>
      </c>
      <c r="AN1012">
        <v>40</v>
      </c>
      <c r="AO1012">
        <f>Source1718[[#This Row],[TotalFTES]]*525/Source1718[[#This Row],[TotalScheduledHours]]</f>
        <v>13.190625000000001</v>
      </c>
    </row>
    <row r="1013" spans="1:41" x14ac:dyDescent="0.25">
      <c r="A1013" t="s">
        <v>1770</v>
      </c>
      <c r="B1013" t="s">
        <v>32</v>
      </c>
      <c r="C1013" t="s">
        <v>92</v>
      </c>
      <c r="D1013" t="s">
        <v>93</v>
      </c>
      <c r="E1013">
        <v>46192</v>
      </c>
      <c r="F1013" t="s">
        <v>99</v>
      </c>
      <c r="G1013">
        <v>4347</v>
      </c>
      <c r="H1013">
        <v>503</v>
      </c>
      <c r="I1013" t="s">
        <v>469</v>
      </c>
      <c r="J1013" t="s">
        <v>73</v>
      </c>
      <c r="K1013" t="s">
        <v>44</v>
      </c>
      <c r="L1013" t="s">
        <v>74</v>
      </c>
      <c r="M1013">
        <v>1030</v>
      </c>
      <c r="N1013">
        <v>1245</v>
      </c>
      <c r="O1013" t="s">
        <v>49</v>
      </c>
      <c r="P1013">
        <v>320</v>
      </c>
      <c r="Q1013" t="s">
        <v>51</v>
      </c>
      <c r="R1013">
        <v>1</v>
      </c>
      <c r="S1013" s="1">
        <v>43116</v>
      </c>
      <c r="T1013" s="1">
        <v>43243</v>
      </c>
      <c r="U1013" t="s">
        <v>974</v>
      </c>
      <c r="V1013" t="s">
        <v>39</v>
      </c>
      <c r="W1013">
        <v>114</v>
      </c>
      <c r="X1013">
        <v>28</v>
      </c>
      <c r="Y1013">
        <v>200</v>
      </c>
      <c r="Z1013">
        <v>14</v>
      </c>
      <c r="AD1013">
        <v>0</v>
      </c>
      <c r="AE1013">
        <v>14</v>
      </c>
      <c r="AF1013">
        <v>0</v>
      </c>
      <c r="AG1013">
        <v>0</v>
      </c>
      <c r="AH1013">
        <v>1.381</v>
      </c>
      <c r="AI1013">
        <v>1.381</v>
      </c>
      <c r="AJ1013">
        <v>0.1</v>
      </c>
      <c r="AK1013" t="s">
        <v>766</v>
      </c>
      <c r="AL1013" t="s">
        <v>944</v>
      </c>
      <c r="AN1013">
        <v>40</v>
      </c>
      <c r="AO1013">
        <f>Source1718[[#This Row],[TotalFTES]]*525/Source1718[[#This Row],[TotalScheduledHours]]</f>
        <v>18.125624999999999</v>
      </c>
    </row>
    <row r="1014" spans="1:41" x14ac:dyDescent="0.25">
      <c r="A1014" t="s">
        <v>1770</v>
      </c>
      <c r="B1014" t="s">
        <v>32</v>
      </c>
      <c r="C1014" t="s">
        <v>92</v>
      </c>
      <c r="D1014" t="s">
        <v>93</v>
      </c>
      <c r="E1014">
        <v>47871</v>
      </c>
      <c r="F1014" t="s">
        <v>99</v>
      </c>
      <c r="G1014">
        <v>4567</v>
      </c>
      <c r="H1014">
        <v>401</v>
      </c>
      <c r="I1014" t="s">
        <v>104</v>
      </c>
      <c r="J1014" t="s">
        <v>73</v>
      </c>
      <c r="K1014" t="s">
        <v>44</v>
      </c>
      <c r="L1014" t="s">
        <v>48</v>
      </c>
      <c r="M1014">
        <v>810</v>
      </c>
      <c r="N1014">
        <v>1025</v>
      </c>
      <c r="O1014" t="s">
        <v>55</v>
      </c>
      <c r="Q1014" t="s">
        <v>56</v>
      </c>
      <c r="R1014">
        <v>1</v>
      </c>
      <c r="S1014" s="1">
        <v>43116</v>
      </c>
      <c r="T1014" s="1">
        <v>43243</v>
      </c>
      <c r="U1014" t="s">
        <v>456</v>
      </c>
      <c r="V1014" t="s">
        <v>39</v>
      </c>
      <c r="W1014">
        <v>68</v>
      </c>
      <c r="X1014">
        <v>46</v>
      </c>
      <c r="Y1014">
        <v>400</v>
      </c>
      <c r="Z1014">
        <v>11.5</v>
      </c>
      <c r="AD1014">
        <v>0</v>
      </c>
      <c r="AE1014">
        <v>11.5</v>
      </c>
      <c r="AF1014">
        <v>0</v>
      </c>
      <c r="AG1014">
        <v>400</v>
      </c>
      <c r="AH1014">
        <v>3.2429999999999999</v>
      </c>
      <c r="AI1014">
        <v>3.2429999999999999</v>
      </c>
      <c r="AJ1014">
        <v>0.1</v>
      </c>
      <c r="AK1014" t="s">
        <v>910</v>
      </c>
      <c r="AL1014" t="s">
        <v>829</v>
      </c>
      <c r="AN1014">
        <v>40</v>
      </c>
      <c r="AO1014">
        <f>Source1718[[#This Row],[TotalFTES]]*525/Source1718[[#This Row],[TotalScheduledHours]]</f>
        <v>42.564374999999998</v>
      </c>
    </row>
    <row r="1015" spans="1:41" x14ac:dyDescent="0.25">
      <c r="A1015" t="s">
        <v>1770</v>
      </c>
      <c r="B1015" t="s">
        <v>32</v>
      </c>
      <c r="C1015" t="s">
        <v>92</v>
      </c>
      <c r="D1015" t="s">
        <v>93</v>
      </c>
      <c r="E1015">
        <v>47128</v>
      </c>
      <c r="F1015" t="s">
        <v>99</v>
      </c>
      <c r="G1015">
        <v>4567</v>
      </c>
      <c r="H1015">
        <v>501</v>
      </c>
      <c r="I1015" t="s">
        <v>104</v>
      </c>
      <c r="J1015" t="s">
        <v>73</v>
      </c>
      <c r="K1015" t="s">
        <v>44</v>
      </c>
      <c r="L1015" t="s">
        <v>74</v>
      </c>
      <c r="M1015">
        <v>800</v>
      </c>
      <c r="N1015">
        <v>1015</v>
      </c>
      <c r="O1015" t="s">
        <v>49</v>
      </c>
      <c r="P1015">
        <v>319</v>
      </c>
      <c r="Q1015" t="s">
        <v>51</v>
      </c>
      <c r="R1015">
        <v>1</v>
      </c>
      <c r="S1015" s="1">
        <v>43116</v>
      </c>
      <c r="T1015" s="1">
        <v>43243</v>
      </c>
      <c r="U1015" t="s">
        <v>499</v>
      </c>
      <c r="V1015" t="s">
        <v>39</v>
      </c>
      <c r="W1015">
        <v>77</v>
      </c>
      <c r="X1015">
        <v>37</v>
      </c>
      <c r="Y1015">
        <v>200</v>
      </c>
      <c r="Z1015">
        <v>18.5</v>
      </c>
      <c r="AD1015">
        <v>0</v>
      </c>
      <c r="AE1015">
        <v>18.5</v>
      </c>
      <c r="AF1015">
        <v>0</v>
      </c>
      <c r="AG1015">
        <v>10</v>
      </c>
      <c r="AH1015">
        <v>1.8140000000000001</v>
      </c>
      <c r="AI1015">
        <v>1.8140000000000001</v>
      </c>
      <c r="AJ1015">
        <v>0.1</v>
      </c>
      <c r="AK1015" t="s">
        <v>809</v>
      </c>
      <c r="AL1015" t="s">
        <v>951</v>
      </c>
      <c r="AN1015">
        <v>40</v>
      </c>
      <c r="AO1015">
        <f>Source1718[[#This Row],[TotalFTES]]*525/Source1718[[#This Row],[TotalScheduledHours]]</f>
        <v>23.80875</v>
      </c>
    </row>
    <row r="1016" spans="1:41" x14ac:dyDescent="0.25">
      <c r="A1016" t="s">
        <v>1770</v>
      </c>
      <c r="B1016" t="s">
        <v>32</v>
      </c>
      <c r="C1016" t="s">
        <v>92</v>
      </c>
      <c r="D1016" t="s">
        <v>93</v>
      </c>
      <c r="E1016">
        <v>47129</v>
      </c>
      <c r="F1016" t="s">
        <v>99</v>
      </c>
      <c r="G1016">
        <v>4567</v>
      </c>
      <c r="H1016">
        <v>502</v>
      </c>
      <c r="I1016" t="s">
        <v>104</v>
      </c>
      <c r="J1016" t="s">
        <v>73</v>
      </c>
      <c r="K1016" t="s">
        <v>44</v>
      </c>
      <c r="L1016" t="s">
        <v>74</v>
      </c>
      <c r="M1016">
        <v>1030</v>
      </c>
      <c r="N1016">
        <v>1245</v>
      </c>
      <c r="O1016" t="s">
        <v>49</v>
      </c>
      <c r="P1016">
        <v>618</v>
      </c>
      <c r="Q1016" t="s">
        <v>51</v>
      </c>
      <c r="R1016">
        <v>1</v>
      </c>
      <c r="S1016" s="1">
        <v>43116</v>
      </c>
      <c r="T1016" s="1">
        <v>43243</v>
      </c>
      <c r="U1016" t="s">
        <v>468</v>
      </c>
      <c r="V1016" t="s">
        <v>39</v>
      </c>
      <c r="W1016">
        <v>118</v>
      </c>
      <c r="X1016">
        <v>61</v>
      </c>
      <c r="Y1016">
        <v>200</v>
      </c>
      <c r="Z1016">
        <v>30.5</v>
      </c>
      <c r="AD1016">
        <v>0</v>
      </c>
      <c r="AE1016">
        <v>30.5</v>
      </c>
      <c r="AF1016">
        <v>0</v>
      </c>
      <c r="AG1016">
        <v>10</v>
      </c>
      <c r="AH1016">
        <v>2.343</v>
      </c>
      <c r="AI1016">
        <v>2.343</v>
      </c>
      <c r="AJ1016">
        <v>0.1</v>
      </c>
      <c r="AK1016" t="s">
        <v>766</v>
      </c>
      <c r="AL1016" t="s">
        <v>975</v>
      </c>
      <c r="AN1016">
        <v>40</v>
      </c>
      <c r="AO1016">
        <f>Source1718[[#This Row],[TotalFTES]]*525/Source1718[[#This Row],[TotalScheduledHours]]</f>
        <v>30.751875000000002</v>
      </c>
    </row>
    <row r="1017" spans="1:41" x14ac:dyDescent="0.25">
      <c r="A1017" t="s">
        <v>1770</v>
      </c>
      <c r="B1017" t="s">
        <v>32</v>
      </c>
      <c r="C1017" t="s">
        <v>92</v>
      </c>
      <c r="D1017" t="s">
        <v>93</v>
      </c>
      <c r="E1017">
        <v>47130</v>
      </c>
      <c r="F1017" t="s">
        <v>99</v>
      </c>
      <c r="G1017">
        <v>4787</v>
      </c>
      <c r="H1017">
        <v>501</v>
      </c>
      <c r="I1017" t="s">
        <v>105</v>
      </c>
      <c r="J1017" t="s">
        <v>73</v>
      </c>
      <c r="K1017" t="s">
        <v>44</v>
      </c>
      <c r="L1017" t="s">
        <v>74</v>
      </c>
      <c r="M1017">
        <v>800</v>
      </c>
      <c r="N1017">
        <v>1015</v>
      </c>
      <c r="O1017" t="s">
        <v>49</v>
      </c>
      <c r="P1017">
        <v>419</v>
      </c>
      <c r="Q1017" t="s">
        <v>51</v>
      </c>
      <c r="R1017">
        <v>1</v>
      </c>
      <c r="S1017" s="1">
        <v>43116</v>
      </c>
      <c r="T1017" s="1">
        <v>43243</v>
      </c>
      <c r="U1017" t="s">
        <v>974</v>
      </c>
      <c r="V1017" t="s">
        <v>39</v>
      </c>
      <c r="W1017">
        <v>120</v>
      </c>
      <c r="X1017">
        <v>49</v>
      </c>
      <c r="Y1017">
        <v>200</v>
      </c>
      <c r="Z1017">
        <v>24.5</v>
      </c>
      <c r="AD1017">
        <v>0</v>
      </c>
      <c r="AE1017">
        <v>24.5</v>
      </c>
      <c r="AF1017">
        <v>0</v>
      </c>
      <c r="AG1017">
        <v>10</v>
      </c>
      <c r="AH1017">
        <v>2.1480000000000001</v>
      </c>
      <c r="AI1017">
        <v>2.1480000000000001</v>
      </c>
      <c r="AJ1017">
        <v>0.1</v>
      </c>
      <c r="AK1017" t="s">
        <v>809</v>
      </c>
      <c r="AL1017" t="s">
        <v>976</v>
      </c>
      <c r="AN1017">
        <v>40</v>
      </c>
      <c r="AO1017">
        <f>Source1718[[#This Row],[TotalFTES]]*525/Source1718[[#This Row],[TotalScheduledHours]]</f>
        <v>28.192500000000003</v>
      </c>
    </row>
    <row r="1018" spans="1:41" x14ac:dyDescent="0.25">
      <c r="A1018" t="s">
        <v>1770</v>
      </c>
      <c r="B1018" t="s">
        <v>32</v>
      </c>
      <c r="C1018" t="s">
        <v>92</v>
      </c>
      <c r="D1018" t="s">
        <v>93</v>
      </c>
      <c r="E1018">
        <v>47131</v>
      </c>
      <c r="F1018" t="s">
        <v>99</v>
      </c>
      <c r="G1018">
        <v>4787</v>
      </c>
      <c r="H1018">
        <v>502</v>
      </c>
      <c r="I1018" t="s">
        <v>105</v>
      </c>
      <c r="J1018" t="s">
        <v>73</v>
      </c>
      <c r="K1018" t="s">
        <v>44</v>
      </c>
      <c r="L1018" t="s">
        <v>74</v>
      </c>
      <c r="M1018">
        <v>1030</v>
      </c>
      <c r="N1018">
        <v>1245</v>
      </c>
      <c r="O1018" t="s">
        <v>49</v>
      </c>
      <c r="P1018">
        <v>419</v>
      </c>
      <c r="Q1018" t="s">
        <v>51</v>
      </c>
      <c r="R1018">
        <v>1</v>
      </c>
      <c r="S1018" s="1">
        <v>43116</v>
      </c>
      <c r="T1018" s="1">
        <v>43243</v>
      </c>
      <c r="U1018" t="s">
        <v>471</v>
      </c>
      <c r="V1018" t="s">
        <v>39</v>
      </c>
      <c r="W1018">
        <v>103</v>
      </c>
      <c r="X1018">
        <v>41</v>
      </c>
      <c r="Y1018">
        <v>200</v>
      </c>
      <c r="Z1018">
        <v>20.5</v>
      </c>
      <c r="AD1018">
        <v>0</v>
      </c>
      <c r="AE1018">
        <v>20.5</v>
      </c>
      <c r="AF1018">
        <v>0</v>
      </c>
      <c r="AG1018">
        <v>10</v>
      </c>
      <c r="AH1018">
        <v>2.2360000000000002</v>
      </c>
      <c r="AI1018">
        <v>2.2360000000000002</v>
      </c>
      <c r="AJ1018">
        <v>0.1</v>
      </c>
      <c r="AK1018" t="s">
        <v>766</v>
      </c>
      <c r="AL1018" t="s">
        <v>976</v>
      </c>
      <c r="AN1018">
        <v>40</v>
      </c>
      <c r="AO1018">
        <f>Source1718[[#This Row],[TotalFTES]]*525/Source1718[[#This Row],[TotalScheduledHours]]</f>
        <v>29.347500000000004</v>
      </c>
    </row>
    <row r="1019" spans="1:41" x14ac:dyDescent="0.25">
      <c r="A1019" t="s">
        <v>1770</v>
      </c>
      <c r="B1019" t="s">
        <v>32</v>
      </c>
      <c r="C1019" t="s">
        <v>92</v>
      </c>
      <c r="D1019" t="s">
        <v>93</v>
      </c>
      <c r="E1019">
        <v>47463</v>
      </c>
      <c r="F1019" t="s">
        <v>99</v>
      </c>
      <c r="G1019">
        <v>5006</v>
      </c>
      <c r="H1019">
        <v>402</v>
      </c>
      <c r="I1019" t="s">
        <v>374</v>
      </c>
      <c r="J1019" t="s">
        <v>73</v>
      </c>
      <c r="K1019" t="s">
        <v>44</v>
      </c>
      <c r="L1019" t="s">
        <v>48</v>
      </c>
      <c r="M1019">
        <v>1040</v>
      </c>
      <c r="N1019">
        <v>1255</v>
      </c>
      <c r="O1019" t="s">
        <v>55</v>
      </c>
      <c r="P1019">
        <v>803</v>
      </c>
      <c r="Q1019" t="s">
        <v>56</v>
      </c>
      <c r="R1019">
        <v>1</v>
      </c>
      <c r="S1019" s="1">
        <v>43116</v>
      </c>
      <c r="T1019" s="1">
        <v>43243</v>
      </c>
      <c r="U1019" t="s">
        <v>424</v>
      </c>
      <c r="V1019" t="s">
        <v>39</v>
      </c>
      <c r="W1019">
        <v>66</v>
      </c>
      <c r="X1019">
        <v>52</v>
      </c>
      <c r="Y1019">
        <v>300</v>
      </c>
      <c r="Z1019">
        <v>17.333300000000001</v>
      </c>
      <c r="AD1019">
        <v>0</v>
      </c>
      <c r="AE1019">
        <v>17.333300000000001</v>
      </c>
      <c r="AF1019">
        <v>0</v>
      </c>
      <c r="AG1019">
        <v>0</v>
      </c>
      <c r="AH1019">
        <v>3</v>
      </c>
      <c r="AI1019">
        <v>3</v>
      </c>
      <c r="AJ1019">
        <v>0.1</v>
      </c>
      <c r="AK1019" t="s">
        <v>889</v>
      </c>
      <c r="AL1019" t="s">
        <v>890</v>
      </c>
      <c r="AN1019">
        <v>40</v>
      </c>
      <c r="AO1019">
        <f>Source1718[[#This Row],[TotalFTES]]*525/Source1718[[#This Row],[TotalScheduledHours]]</f>
        <v>39.375</v>
      </c>
    </row>
    <row r="1020" spans="1:41" x14ac:dyDescent="0.25">
      <c r="A1020" t="s">
        <v>1770</v>
      </c>
      <c r="B1020" t="s">
        <v>32</v>
      </c>
      <c r="C1020" t="s">
        <v>92</v>
      </c>
      <c r="D1020" t="s">
        <v>93</v>
      </c>
      <c r="E1020">
        <v>47661</v>
      </c>
      <c r="F1020" t="s">
        <v>106</v>
      </c>
      <c r="G1020">
        <v>3010</v>
      </c>
      <c r="H1020">
        <v>201</v>
      </c>
      <c r="I1020" t="s">
        <v>299</v>
      </c>
      <c r="J1020" t="s">
        <v>35</v>
      </c>
      <c r="K1020" t="s">
        <v>44</v>
      </c>
      <c r="L1020" t="s">
        <v>108</v>
      </c>
      <c r="M1020">
        <v>1015</v>
      </c>
      <c r="N1020">
        <v>1205</v>
      </c>
      <c r="O1020" t="s">
        <v>46</v>
      </c>
      <c r="P1020">
        <v>317</v>
      </c>
      <c r="Q1020" t="s">
        <v>47</v>
      </c>
      <c r="R1020">
        <v>1</v>
      </c>
      <c r="S1020" s="1">
        <v>43116</v>
      </c>
      <c r="T1020" s="1">
        <v>43243</v>
      </c>
      <c r="U1020" t="s">
        <v>977</v>
      </c>
      <c r="V1020" t="s">
        <v>39</v>
      </c>
      <c r="W1020">
        <v>55</v>
      </c>
      <c r="X1020">
        <v>27</v>
      </c>
      <c r="Y1020">
        <v>100</v>
      </c>
      <c r="Z1020">
        <v>27</v>
      </c>
      <c r="AD1020">
        <v>0</v>
      </c>
      <c r="AE1020">
        <v>27</v>
      </c>
      <c r="AF1020">
        <v>0</v>
      </c>
      <c r="AG1020">
        <v>10</v>
      </c>
      <c r="AH1020">
        <v>4.8529999999999998</v>
      </c>
      <c r="AI1020">
        <v>4.8529999999999998</v>
      </c>
      <c r="AJ1020">
        <v>0.4</v>
      </c>
      <c r="AK1020" t="s">
        <v>978</v>
      </c>
      <c r="AL1020" t="s">
        <v>931</v>
      </c>
      <c r="AN1020">
        <v>168</v>
      </c>
      <c r="AO1020">
        <f>Source1718[[#This Row],[TotalFTES]]*525/Source1718[[#This Row],[TotalScheduledHours]]</f>
        <v>15.165624999999999</v>
      </c>
    </row>
    <row r="1021" spans="1:41" x14ac:dyDescent="0.25">
      <c r="A1021" t="s">
        <v>1770</v>
      </c>
      <c r="B1021" t="s">
        <v>32</v>
      </c>
      <c r="C1021" t="s">
        <v>92</v>
      </c>
      <c r="D1021" t="s">
        <v>93</v>
      </c>
      <c r="E1021">
        <v>44766</v>
      </c>
      <c r="F1021" t="s">
        <v>106</v>
      </c>
      <c r="G1021">
        <v>3010</v>
      </c>
      <c r="H1021">
        <v>301</v>
      </c>
      <c r="I1021" t="s">
        <v>299</v>
      </c>
      <c r="J1021" t="s">
        <v>35</v>
      </c>
      <c r="K1021" t="s">
        <v>44</v>
      </c>
      <c r="L1021" t="s">
        <v>108</v>
      </c>
      <c r="M1021">
        <v>1015</v>
      </c>
      <c r="N1021">
        <v>1205</v>
      </c>
      <c r="O1021" t="s">
        <v>399</v>
      </c>
      <c r="Q1021" t="s">
        <v>97</v>
      </c>
      <c r="R1021">
        <v>1</v>
      </c>
      <c r="S1021" s="1">
        <v>43116</v>
      </c>
      <c r="T1021" s="1">
        <v>43243</v>
      </c>
      <c r="U1021" t="s">
        <v>496</v>
      </c>
      <c r="V1021" t="s">
        <v>39</v>
      </c>
      <c r="W1021">
        <v>89</v>
      </c>
      <c r="X1021">
        <v>63</v>
      </c>
      <c r="Y1021">
        <v>100</v>
      </c>
      <c r="Z1021">
        <v>63</v>
      </c>
      <c r="AD1021">
        <v>0</v>
      </c>
      <c r="AE1021">
        <v>63</v>
      </c>
      <c r="AF1021">
        <v>0</v>
      </c>
      <c r="AG1021">
        <v>0</v>
      </c>
      <c r="AH1021">
        <v>7.76</v>
      </c>
      <c r="AI1021">
        <v>7.76</v>
      </c>
      <c r="AJ1021">
        <v>0.4</v>
      </c>
      <c r="AK1021" t="s">
        <v>978</v>
      </c>
      <c r="AL1021" t="s">
        <v>933</v>
      </c>
      <c r="AN1021">
        <v>168</v>
      </c>
      <c r="AO1021">
        <f>Source1718[[#This Row],[TotalFTES]]*525/Source1718[[#This Row],[TotalScheduledHours]]</f>
        <v>24.25</v>
      </c>
    </row>
    <row r="1022" spans="1:41" x14ac:dyDescent="0.25">
      <c r="A1022" t="s">
        <v>1770</v>
      </c>
      <c r="B1022" t="s">
        <v>32</v>
      </c>
      <c r="C1022" t="s">
        <v>92</v>
      </c>
      <c r="D1022" t="s">
        <v>93</v>
      </c>
      <c r="E1022">
        <v>47832</v>
      </c>
      <c r="F1022" t="s">
        <v>106</v>
      </c>
      <c r="G1022">
        <v>3010</v>
      </c>
      <c r="H1022">
        <v>401</v>
      </c>
      <c r="I1022" t="s">
        <v>299</v>
      </c>
      <c r="J1022" t="s">
        <v>35</v>
      </c>
      <c r="K1022" t="s">
        <v>44</v>
      </c>
      <c r="L1022" t="s">
        <v>503</v>
      </c>
      <c r="M1022" t="s">
        <v>719</v>
      </c>
      <c r="N1022" t="s">
        <v>720</v>
      </c>
      <c r="O1022" t="s">
        <v>504</v>
      </c>
      <c r="Q1022" t="s">
        <v>56</v>
      </c>
      <c r="R1022">
        <v>1</v>
      </c>
      <c r="S1022" s="1">
        <v>43116</v>
      </c>
      <c r="T1022" s="1">
        <v>43243</v>
      </c>
      <c r="U1022" t="s">
        <v>979</v>
      </c>
      <c r="V1022" t="s">
        <v>39</v>
      </c>
      <c r="W1022">
        <v>121</v>
      </c>
      <c r="X1022">
        <v>61</v>
      </c>
      <c r="Y1022">
        <v>500</v>
      </c>
      <c r="Z1022">
        <v>12.2</v>
      </c>
      <c r="AD1022">
        <v>0</v>
      </c>
      <c r="AE1022">
        <v>12.2</v>
      </c>
      <c r="AF1022">
        <v>0</v>
      </c>
      <c r="AG1022">
        <v>0</v>
      </c>
      <c r="AH1022">
        <v>9.8970000000000002</v>
      </c>
      <c r="AI1022">
        <v>9.8970000000000002</v>
      </c>
      <c r="AJ1022">
        <v>0.4</v>
      </c>
      <c r="AK1022" t="s">
        <v>980</v>
      </c>
      <c r="AL1022" t="s">
        <v>981</v>
      </c>
      <c r="AN1022">
        <v>168</v>
      </c>
      <c r="AO1022">
        <f>Source1718[[#This Row],[TotalFTES]]*525/Source1718[[#This Row],[TotalScheduledHours]]</f>
        <v>30.928125000000001</v>
      </c>
    </row>
    <row r="1023" spans="1:41" x14ac:dyDescent="0.25">
      <c r="A1023" t="s">
        <v>1770</v>
      </c>
      <c r="B1023" t="s">
        <v>32</v>
      </c>
      <c r="C1023" t="s">
        <v>92</v>
      </c>
      <c r="D1023" t="s">
        <v>93</v>
      </c>
      <c r="E1023">
        <v>47607</v>
      </c>
      <c r="F1023" t="s">
        <v>106</v>
      </c>
      <c r="G1023">
        <v>3010</v>
      </c>
      <c r="H1023">
        <v>402</v>
      </c>
      <c r="I1023" t="s">
        <v>299</v>
      </c>
      <c r="J1023" t="s">
        <v>35</v>
      </c>
      <c r="K1023" t="s">
        <v>44</v>
      </c>
      <c r="L1023" t="s">
        <v>108</v>
      </c>
      <c r="M1023">
        <v>820</v>
      </c>
      <c r="N1023">
        <v>1010</v>
      </c>
      <c r="O1023" t="s">
        <v>55</v>
      </c>
      <c r="Q1023" t="s">
        <v>56</v>
      </c>
      <c r="R1023">
        <v>1</v>
      </c>
      <c r="S1023" s="1">
        <v>43116</v>
      </c>
      <c r="T1023" s="1">
        <v>43243</v>
      </c>
      <c r="U1023" t="s">
        <v>470</v>
      </c>
      <c r="V1023" t="s">
        <v>39</v>
      </c>
      <c r="W1023">
        <v>83</v>
      </c>
      <c r="X1023">
        <v>23</v>
      </c>
      <c r="Y1023">
        <v>500</v>
      </c>
      <c r="Z1023">
        <v>4.5999999999999996</v>
      </c>
      <c r="AD1023">
        <v>0</v>
      </c>
      <c r="AE1023">
        <v>4.5999999999999996</v>
      </c>
      <c r="AF1023">
        <v>0</v>
      </c>
      <c r="AG1023">
        <v>10</v>
      </c>
      <c r="AH1023">
        <v>4.7850000000000001</v>
      </c>
      <c r="AI1023">
        <v>4.7850000000000001</v>
      </c>
      <c r="AJ1023">
        <v>0.4</v>
      </c>
      <c r="AK1023" t="s">
        <v>897</v>
      </c>
      <c r="AL1023" t="s">
        <v>829</v>
      </c>
      <c r="AN1023">
        <v>168</v>
      </c>
      <c r="AO1023">
        <f>Source1718[[#This Row],[TotalFTES]]*525/Source1718[[#This Row],[TotalScheduledHours]]</f>
        <v>14.953125</v>
      </c>
    </row>
    <row r="1024" spans="1:41" x14ac:dyDescent="0.25">
      <c r="A1024" t="s">
        <v>1770</v>
      </c>
      <c r="B1024" t="s">
        <v>32</v>
      </c>
      <c r="C1024" t="s">
        <v>92</v>
      </c>
      <c r="D1024" t="s">
        <v>93</v>
      </c>
      <c r="E1024">
        <v>41039</v>
      </c>
      <c r="F1024" t="s">
        <v>106</v>
      </c>
      <c r="G1024">
        <v>3010</v>
      </c>
      <c r="H1024">
        <v>403</v>
      </c>
      <c r="I1024" t="s">
        <v>299</v>
      </c>
      <c r="J1024" t="s">
        <v>35</v>
      </c>
      <c r="K1024" t="s">
        <v>44</v>
      </c>
      <c r="L1024" t="s">
        <v>108</v>
      </c>
      <c r="M1024">
        <v>820</v>
      </c>
      <c r="N1024">
        <v>1010</v>
      </c>
      <c r="O1024" t="s">
        <v>55</v>
      </c>
      <c r="Q1024" t="s">
        <v>56</v>
      </c>
      <c r="R1024">
        <v>1</v>
      </c>
      <c r="S1024" s="1">
        <v>43116</v>
      </c>
      <c r="T1024" s="1">
        <v>43243</v>
      </c>
      <c r="U1024" t="s">
        <v>464</v>
      </c>
      <c r="V1024" t="s">
        <v>39</v>
      </c>
      <c r="W1024">
        <v>59</v>
      </c>
      <c r="X1024">
        <v>57</v>
      </c>
      <c r="Y1024">
        <v>600</v>
      </c>
      <c r="Z1024">
        <v>9.5</v>
      </c>
      <c r="AD1024">
        <v>0</v>
      </c>
      <c r="AE1024">
        <v>9.5</v>
      </c>
      <c r="AF1024">
        <v>0</v>
      </c>
      <c r="AG1024">
        <v>0</v>
      </c>
      <c r="AH1024">
        <v>7.1429999999999998</v>
      </c>
      <c r="AI1024">
        <v>7.1429999999999998</v>
      </c>
      <c r="AJ1024">
        <v>0.4</v>
      </c>
      <c r="AK1024" t="s">
        <v>897</v>
      </c>
      <c r="AL1024" t="s">
        <v>829</v>
      </c>
      <c r="AN1024">
        <v>168</v>
      </c>
      <c r="AO1024">
        <f>Source1718[[#This Row],[TotalFTES]]*525/Source1718[[#This Row],[TotalScheduledHours]]</f>
        <v>22.321874999999999</v>
      </c>
    </row>
    <row r="1025" spans="1:41" x14ac:dyDescent="0.25">
      <c r="A1025" t="s">
        <v>1770</v>
      </c>
      <c r="B1025" t="s">
        <v>32</v>
      </c>
      <c r="C1025" t="s">
        <v>92</v>
      </c>
      <c r="D1025" t="s">
        <v>93</v>
      </c>
      <c r="E1025">
        <v>47989</v>
      </c>
      <c r="F1025" t="s">
        <v>106</v>
      </c>
      <c r="G1025">
        <v>3010</v>
      </c>
      <c r="H1025">
        <v>404</v>
      </c>
      <c r="I1025" t="s">
        <v>299</v>
      </c>
      <c r="J1025" t="s">
        <v>35</v>
      </c>
      <c r="K1025" t="s">
        <v>44</v>
      </c>
      <c r="L1025" t="s">
        <v>480</v>
      </c>
      <c r="M1025" t="s">
        <v>481</v>
      </c>
      <c r="N1025" t="s">
        <v>482</v>
      </c>
      <c r="O1025" t="s">
        <v>483</v>
      </c>
      <c r="Q1025" t="s">
        <v>56</v>
      </c>
      <c r="R1025">
        <v>1</v>
      </c>
      <c r="S1025" s="1">
        <v>43116</v>
      </c>
      <c r="T1025" s="1">
        <v>43243</v>
      </c>
      <c r="U1025" t="s">
        <v>982</v>
      </c>
      <c r="V1025" t="s">
        <v>39</v>
      </c>
      <c r="W1025">
        <v>132</v>
      </c>
      <c r="X1025">
        <v>49</v>
      </c>
      <c r="Y1025">
        <v>600</v>
      </c>
      <c r="Z1025">
        <v>8.1667000000000005</v>
      </c>
      <c r="AD1025">
        <v>0</v>
      </c>
      <c r="AE1025">
        <v>8.1667000000000005</v>
      </c>
      <c r="AF1025">
        <v>0</v>
      </c>
      <c r="AG1025">
        <v>0</v>
      </c>
      <c r="AH1025">
        <v>6.0609999999999999</v>
      </c>
      <c r="AI1025">
        <v>6.0609999999999999</v>
      </c>
      <c r="AJ1025">
        <v>0.4</v>
      </c>
      <c r="AK1025" t="s">
        <v>983</v>
      </c>
      <c r="AL1025" t="s">
        <v>950</v>
      </c>
      <c r="AN1025">
        <v>336</v>
      </c>
      <c r="AO1025">
        <f>Source1718[[#This Row],[TotalFTES]]*525/Source1718[[#This Row],[TotalScheduledHours]]</f>
        <v>9.4703125000000004</v>
      </c>
    </row>
    <row r="1026" spans="1:41" x14ac:dyDescent="0.25">
      <c r="A1026" t="s">
        <v>1770</v>
      </c>
      <c r="B1026" t="s">
        <v>32</v>
      </c>
      <c r="C1026" t="s">
        <v>92</v>
      </c>
      <c r="D1026" t="s">
        <v>93</v>
      </c>
      <c r="E1026">
        <v>41040</v>
      </c>
      <c r="F1026" t="s">
        <v>106</v>
      </c>
      <c r="G1026">
        <v>3010</v>
      </c>
      <c r="H1026">
        <v>405</v>
      </c>
      <c r="I1026" t="s">
        <v>299</v>
      </c>
      <c r="J1026" t="s">
        <v>35</v>
      </c>
      <c r="K1026" t="s">
        <v>44</v>
      </c>
      <c r="L1026" t="s">
        <v>108</v>
      </c>
      <c r="M1026">
        <v>1020</v>
      </c>
      <c r="N1026">
        <v>1210</v>
      </c>
      <c r="O1026" t="s">
        <v>55</v>
      </c>
      <c r="Q1026" t="s">
        <v>56</v>
      </c>
      <c r="R1026">
        <v>1</v>
      </c>
      <c r="S1026" s="1">
        <v>43116</v>
      </c>
      <c r="T1026" s="1">
        <v>43243</v>
      </c>
      <c r="U1026" t="s">
        <v>423</v>
      </c>
      <c r="V1026" t="s">
        <v>39</v>
      </c>
      <c r="W1026">
        <v>134</v>
      </c>
      <c r="X1026">
        <v>129</v>
      </c>
      <c r="Y1026">
        <v>600</v>
      </c>
      <c r="Z1026">
        <v>21.5</v>
      </c>
      <c r="AD1026">
        <v>0</v>
      </c>
      <c r="AE1026">
        <v>21.5</v>
      </c>
      <c r="AF1026">
        <v>0</v>
      </c>
      <c r="AG1026">
        <v>0</v>
      </c>
      <c r="AH1026">
        <v>15.558</v>
      </c>
      <c r="AI1026">
        <v>15.558</v>
      </c>
      <c r="AJ1026">
        <v>0.4</v>
      </c>
      <c r="AK1026" t="s">
        <v>899</v>
      </c>
      <c r="AL1026" t="s">
        <v>829</v>
      </c>
      <c r="AN1026">
        <v>168</v>
      </c>
      <c r="AO1026">
        <f>Source1718[[#This Row],[TotalFTES]]*525/Source1718[[#This Row],[TotalScheduledHours]]</f>
        <v>48.618749999999999</v>
      </c>
    </row>
    <row r="1027" spans="1:41" x14ac:dyDescent="0.25">
      <c r="A1027" t="s">
        <v>1770</v>
      </c>
      <c r="B1027" t="s">
        <v>32</v>
      </c>
      <c r="C1027" t="s">
        <v>92</v>
      </c>
      <c r="D1027" t="s">
        <v>93</v>
      </c>
      <c r="E1027">
        <v>44177</v>
      </c>
      <c r="F1027" t="s">
        <v>106</v>
      </c>
      <c r="G1027">
        <v>3010</v>
      </c>
      <c r="H1027">
        <v>406</v>
      </c>
      <c r="I1027" t="s">
        <v>299</v>
      </c>
      <c r="J1027" t="s">
        <v>35</v>
      </c>
      <c r="K1027" t="s">
        <v>44</v>
      </c>
      <c r="L1027" t="s">
        <v>108</v>
      </c>
      <c r="M1027">
        <v>1020</v>
      </c>
      <c r="N1027">
        <v>1210</v>
      </c>
      <c r="O1027" t="s">
        <v>55</v>
      </c>
      <c r="Q1027" t="s">
        <v>56</v>
      </c>
      <c r="R1027">
        <v>1</v>
      </c>
      <c r="S1027" s="1">
        <v>43116</v>
      </c>
      <c r="T1027" s="1">
        <v>43243</v>
      </c>
      <c r="U1027" t="s">
        <v>453</v>
      </c>
      <c r="V1027" t="s">
        <v>39</v>
      </c>
      <c r="W1027">
        <v>78</v>
      </c>
      <c r="X1027">
        <v>41</v>
      </c>
      <c r="Y1027">
        <v>600</v>
      </c>
      <c r="Z1027">
        <v>6.8333000000000004</v>
      </c>
      <c r="AD1027">
        <v>0</v>
      </c>
      <c r="AE1027">
        <v>6.8333000000000004</v>
      </c>
      <c r="AF1027">
        <v>0</v>
      </c>
      <c r="AG1027">
        <v>0</v>
      </c>
      <c r="AH1027">
        <v>9.6379999999999999</v>
      </c>
      <c r="AI1027">
        <v>9.6379999999999999</v>
      </c>
      <c r="AJ1027">
        <v>0.4</v>
      </c>
      <c r="AK1027" t="s">
        <v>899</v>
      </c>
      <c r="AL1027" t="s">
        <v>829</v>
      </c>
      <c r="AN1027">
        <v>168</v>
      </c>
      <c r="AO1027">
        <f>Source1718[[#This Row],[TotalFTES]]*525/Source1718[[#This Row],[TotalScheduledHours]]</f>
        <v>30.118749999999999</v>
      </c>
    </row>
    <row r="1028" spans="1:41" x14ac:dyDescent="0.25">
      <c r="A1028" t="s">
        <v>1770</v>
      </c>
      <c r="B1028" t="s">
        <v>32</v>
      </c>
      <c r="C1028" t="s">
        <v>92</v>
      </c>
      <c r="D1028" t="s">
        <v>93</v>
      </c>
      <c r="E1028">
        <v>41047</v>
      </c>
      <c r="F1028" t="s">
        <v>106</v>
      </c>
      <c r="G1028">
        <v>3010</v>
      </c>
      <c r="H1028">
        <v>407</v>
      </c>
      <c r="I1028" t="s">
        <v>299</v>
      </c>
      <c r="J1028" t="s">
        <v>35</v>
      </c>
      <c r="K1028" t="s">
        <v>44</v>
      </c>
      <c r="L1028" t="s">
        <v>520</v>
      </c>
      <c r="M1028" t="s">
        <v>610</v>
      </c>
      <c r="N1028" t="s">
        <v>984</v>
      </c>
      <c r="O1028" t="s">
        <v>483</v>
      </c>
      <c r="Q1028" t="s">
        <v>56</v>
      </c>
      <c r="R1028">
        <v>1</v>
      </c>
      <c r="S1028" s="1">
        <v>43116</v>
      </c>
      <c r="T1028" s="1">
        <v>43243</v>
      </c>
      <c r="U1028" t="s">
        <v>985</v>
      </c>
      <c r="V1028" t="s">
        <v>39</v>
      </c>
      <c r="W1028">
        <v>44</v>
      </c>
      <c r="X1028">
        <v>24</v>
      </c>
      <c r="Y1028">
        <v>500</v>
      </c>
      <c r="Z1028">
        <v>4.8</v>
      </c>
      <c r="AD1028">
        <v>0</v>
      </c>
      <c r="AE1028">
        <v>4.8</v>
      </c>
      <c r="AF1028">
        <v>0</v>
      </c>
      <c r="AG1028">
        <v>0</v>
      </c>
      <c r="AH1028">
        <v>2.5640000000000001</v>
      </c>
      <c r="AI1028">
        <v>2.5640000000000001</v>
      </c>
      <c r="AJ1028">
        <v>0.4</v>
      </c>
      <c r="AK1028" t="s">
        <v>986</v>
      </c>
      <c r="AL1028" t="s">
        <v>950</v>
      </c>
      <c r="AN1028">
        <v>170</v>
      </c>
      <c r="AO1028">
        <f>Source1718[[#This Row],[TotalFTES]]*525/Source1718[[#This Row],[TotalScheduledHours]]</f>
        <v>7.9182352941176477</v>
      </c>
    </row>
    <row r="1029" spans="1:41" x14ac:dyDescent="0.25">
      <c r="A1029" t="s">
        <v>1770</v>
      </c>
      <c r="B1029" t="s">
        <v>32</v>
      </c>
      <c r="C1029" t="s">
        <v>92</v>
      </c>
      <c r="D1029" t="s">
        <v>93</v>
      </c>
      <c r="E1029">
        <v>41953</v>
      </c>
      <c r="F1029" t="s">
        <v>106</v>
      </c>
      <c r="G1029">
        <v>3010</v>
      </c>
      <c r="H1029">
        <v>408</v>
      </c>
      <c r="I1029" t="s">
        <v>299</v>
      </c>
      <c r="J1029" t="s">
        <v>76</v>
      </c>
      <c r="K1029" t="s">
        <v>44</v>
      </c>
      <c r="L1029" t="s">
        <v>45</v>
      </c>
      <c r="M1029">
        <v>1835</v>
      </c>
      <c r="N1029">
        <v>2050</v>
      </c>
      <c r="O1029" t="s">
        <v>55</v>
      </c>
      <c r="Q1029" t="s">
        <v>56</v>
      </c>
      <c r="R1029">
        <v>1</v>
      </c>
      <c r="S1029" s="1">
        <v>43116</v>
      </c>
      <c r="T1029" s="1">
        <v>43243</v>
      </c>
      <c r="U1029" t="s">
        <v>427</v>
      </c>
      <c r="V1029" t="s">
        <v>39</v>
      </c>
      <c r="W1029">
        <v>106</v>
      </c>
      <c r="X1029">
        <v>92</v>
      </c>
      <c r="Y1029">
        <v>500</v>
      </c>
      <c r="Z1029">
        <v>18.399999999999999</v>
      </c>
      <c r="AD1029">
        <v>0</v>
      </c>
      <c r="AE1029">
        <v>18.399999999999999</v>
      </c>
      <c r="AF1029">
        <v>0</v>
      </c>
      <c r="AG1029">
        <v>0</v>
      </c>
      <c r="AH1029">
        <v>15.352</v>
      </c>
      <c r="AI1029">
        <v>15.352</v>
      </c>
      <c r="AJ1029">
        <v>0.4</v>
      </c>
      <c r="AK1029" t="s">
        <v>900</v>
      </c>
      <c r="AL1029" t="s">
        <v>829</v>
      </c>
      <c r="AN1029">
        <v>170</v>
      </c>
      <c r="AO1029">
        <f>Source1718[[#This Row],[TotalFTES]]*525/Source1718[[#This Row],[TotalScheduledHours]]</f>
        <v>47.410588235294121</v>
      </c>
    </row>
    <row r="1030" spans="1:41" x14ac:dyDescent="0.25">
      <c r="A1030" t="s">
        <v>1770</v>
      </c>
      <c r="B1030" t="s">
        <v>32</v>
      </c>
      <c r="C1030" t="s">
        <v>92</v>
      </c>
      <c r="D1030" t="s">
        <v>93</v>
      </c>
      <c r="E1030">
        <v>40466</v>
      </c>
      <c r="F1030" t="s">
        <v>106</v>
      </c>
      <c r="G1030">
        <v>3010</v>
      </c>
      <c r="H1030">
        <v>702</v>
      </c>
      <c r="I1030" t="s">
        <v>299</v>
      </c>
      <c r="J1030" t="s">
        <v>35</v>
      </c>
      <c r="K1030" t="s">
        <v>44</v>
      </c>
      <c r="L1030" t="s">
        <v>108</v>
      </c>
      <c r="M1030">
        <v>1030</v>
      </c>
      <c r="N1030">
        <v>1220</v>
      </c>
      <c r="O1030" t="s">
        <v>64</v>
      </c>
      <c r="P1030">
        <v>370</v>
      </c>
      <c r="Q1030" t="s">
        <v>65</v>
      </c>
      <c r="R1030">
        <v>1</v>
      </c>
      <c r="S1030" s="1">
        <v>43116</v>
      </c>
      <c r="T1030" s="1">
        <v>43243</v>
      </c>
      <c r="U1030" t="s">
        <v>987</v>
      </c>
      <c r="V1030" t="s">
        <v>39</v>
      </c>
      <c r="W1030">
        <v>52</v>
      </c>
      <c r="X1030">
        <v>40</v>
      </c>
      <c r="Y1030">
        <v>300</v>
      </c>
      <c r="Z1030">
        <v>13.333299999999999</v>
      </c>
      <c r="AD1030">
        <v>0</v>
      </c>
      <c r="AE1030">
        <v>13.333299999999999</v>
      </c>
      <c r="AF1030">
        <v>0</v>
      </c>
      <c r="AG1030">
        <v>0</v>
      </c>
      <c r="AH1030">
        <v>3.2</v>
      </c>
      <c r="AI1030">
        <v>3.2</v>
      </c>
      <c r="AJ1030">
        <v>0.4</v>
      </c>
      <c r="AK1030" t="s">
        <v>988</v>
      </c>
      <c r="AL1030" t="s">
        <v>989</v>
      </c>
      <c r="AN1030">
        <v>168</v>
      </c>
      <c r="AO1030">
        <f>Source1718[[#This Row],[TotalFTES]]*525/Source1718[[#This Row],[TotalScheduledHours]]</f>
        <v>10</v>
      </c>
    </row>
    <row r="1031" spans="1:41" x14ac:dyDescent="0.25">
      <c r="A1031" t="s">
        <v>1770</v>
      </c>
      <c r="B1031" t="s">
        <v>32</v>
      </c>
      <c r="C1031" t="s">
        <v>92</v>
      </c>
      <c r="D1031" t="s">
        <v>93</v>
      </c>
      <c r="E1031">
        <v>47688</v>
      </c>
      <c r="F1031" t="s">
        <v>106</v>
      </c>
      <c r="G1031">
        <v>3010</v>
      </c>
      <c r="H1031">
        <v>703</v>
      </c>
      <c r="I1031" t="s">
        <v>299</v>
      </c>
      <c r="J1031" t="s">
        <v>35</v>
      </c>
      <c r="K1031" t="s">
        <v>44</v>
      </c>
      <c r="L1031" t="s">
        <v>108</v>
      </c>
      <c r="M1031">
        <v>830</v>
      </c>
      <c r="N1031">
        <v>1020</v>
      </c>
      <c r="O1031" t="s">
        <v>64</v>
      </c>
      <c r="P1031">
        <v>318</v>
      </c>
      <c r="Q1031" t="s">
        <v>65</v>
      </c>
      <c r="R1031">
        <v>1</v>
      </c>
      <c r="S1031" s="1">
        <v>43116</v>
      </c>
      <c r="T1031" s="1">
        <v>43243</v>
      </c>
      <c r="U1031" t="s">
        <v>475</v>
      </c>
      <c r="V1031" t="s">
        <v>39</v>
      </c>
      <c r="W1031">
        <v>52</v>
      </c>
      <c r="X1031">
        <v>28</v>
      </c>
      <c r="Y1031">
        <v>300</v>
      </c>
      <c r="Z1031">
        <v>9.3332999999999995</v>
      </c>
      <c r="AD1031">
        <v>0</v>
      </c>
      <c r="AE1031">
        <v>9.3332999999999995</v>
      </c>
      <c r="AF1031">
        <v>0</v>
      </c>
      <c r="AG1031">
        <v>0</v>
      </c>
      <c r="AH1031">
        <v>4.08</v>
      </c>
      <c r="AI1031">
        <v>4.08</v>
      </c>
      <c r="AJ1031">
        <v>0.4</v>
      </c>
      <c r="AK1031" t="s">
        <v>990</v>
      </c>
      <c r="AL1031" t="s">
        <v>991</v>
      </c>
      <c r="AN1031">
        <v>168</v>
      </c>
      <c r="AO1031">
        <f>Source1718[[#This Row],[TotalFTES]]*525/Source1718[[#This Row],[TotalScheduledHours]]</f>
        <v>12.75</v>
      </c>
    </row>
    <row r="1032" spans="1:41" x14ac:dyDescent="0.25">
      <c r="A1032" t="s">
        <v>1770</v>
      </c>
      <c r="B1032" t="s">
        <v>32</v>
      </c>
      <c r="C1032" t="s">
        <v>92</v>
      </c>
      <c r="D1032" t="s">
        <v>93</v>
      </c>
      <c r="E1032">
        <v>40469</v>
      </c>
      <c r="F1032" t="s">
        <v>106</v>
      </c>
      <c r="G1032">
        <v>3010</v>
      </c>
      <c r="H1032">
        <v>704</v>
      </c>
      <c r="I1032" t="s">
        <v>299</v>
      </c>
      <c r="J1032" t="s">
        <v>76</v>
      </c>
      <c r="K1032" t="s">
        <v>44</v>
      </c>
      <c r="L1032" t="s">
        <v>45</v>
      </c>
      <c r="M1032">
        <v>1900</v>
      </c>
      <c r="N1032">
        <v>2115</v>
      </c>
      <c r="O1032" t="s">
        <v>64</v>
      </c>
      <c r="P1032">
        <v>318</v>
      </c>
      <c r="Q1032" t="s">
        <v>65</v>
      </c>
      <c r="R1032">
        <v>1</v>
      </c>
      <c r="S1032" s="1">
        <v>43116</v>
      </c>
      <c r="T1032" s="1">
        <v>43243</v>
      </c>
      <c r="U1032" t="s">
        <v>542</v>
      </c>
      <c r="V1032" t="s">
        <v>39</v>
      </c>
      <c r="W1032">
        <v>56</v>
      </c>
      <c r="X1032">
        <v>23</v>
      </c>
      <c r="Y1032">
        <v>300</v>
      </c>
      <c r="Z1032">
        <v>7.6666999999999996</v>
      </c>
      <c r="AD1032">
        <v>0</v>
      </c>
      <c r="AE1032">
        <v>7.6666999999999996</v>
      </c>
      <c r="AF1032">
        <v>0</v>
      </c>
      <c r="AG1032">
        <v>0</v>
      </c>
      <c r="AH1032">
        <v>3.7810000000000001</v>
      </c>
      <c r="AI1032">
        <v>3.7810000000000001</v>
      </c>
      <c r="AJ1032">
        <v>0.4</v>
      </c>
      <c r="AK1032" t="s">
        <v>905</v>
      </c>
      <c r="AL1032" t="s">
        <v>991</v>
      </c>
      <c r="AN1032">
        <v>170</v>
      </c>
      <c r="AO1032">
        <f>Source1718[[#This Row],[TotalFTES]]*525/Source1718[[#This Row],[TotalScheduledHours]]</f>
        <v>11.676617647058825</v>
      </c>
    </row>
    <row r="1033" spans="1:41" x14ac:dyDescent="0.25">
      <c r="A1033" t="s">
        <v>1770</v>
      </c>
      <c r="B1033" t="s">
        <v>32</v>
      </c>
      <c r="C1033" t="s">
        <v>92</v>
      </c>
      <c r="D1033" t="s">
        <v>93</v>
      </c>
      <c r="E1033">
        <v>43080</v>
      </c>
      <c r="F1033" t="s">
        <v>106</v>
      </c>
      <c r="G1033">
        <v>3015</v>
      </c>
      <c r="H1033">
        <v>401</v>
      </c>
      <c r="I1033" t="s">
        <v>476</v>
      </c>
      <c r="J1033" t="s">
        <v>35</v>
      </c>
      <c r="K1033" t="s">
        <v>44</v>
      </c>
      <c r="L1033" t="s">
        <v>108</v>
      </c>
      <c r="M1033">
        <v>1220</v>
      </c>
      <c r="N1033">
        <v>1310</v>
      </c>
      <c r="O1033" t="s">
        <v>55</v>
      </c>
      <c r="Q1033" t="s">
        <v>56</v>
      </c>
      <c r="R1033">
        <v>1</v>
      </c>
      <c r="S1033" s="1">
        <v>43116</v>
      </c>
      <c r="T1033" s="1">
        <v>43243</v>
      </c>
      <c r="U1033" t="s">
        <v>898</v>
      </c>
      <c r="V1033" t="s">
        <v>39</v>
      </c>
      <c r="W1033">
        <v>131</v>
      </c>
      <c r="X1033">
        <v>116</v>
      </c>
      <c r="Y1033">
        <v>600</v>
      </c>
      <c r="Z1033">
        <v>19.333300000000001</v>
      </c>
      <c r="AD1033">
        <v>0</v>
      </c>
      <c r="AE1033">
        <v>19.333300000000001</v>
      </c>
      <c r="AF1033">
        <v>0</v>
      </c>
      <c r="AG1033">
        <v>0</v>
      </c>
      <c r="AH1033">
        <v>5.2249999999999996</v>
      </c>
      <c r="AI1033">
        <v>5.2249999999999996</v>
      </c>
      <c r="AJ1033">
        <v>0.2</v>
      </c>
      <c r="AK1033" t="s">
        <v>904</v>
      </c>
      <c r="AL1033" t="s">
        <v>829</v>
      </c>
      <c r="AN1033">
        <v>84</v>
      </c>
      <c r="AO1033">
        <f>Source1718[[#This Row],[TotalFTES]]*525/Source1718[[#This Row],[TotalScheduledHours]]</f>
        <v>32.65625</v>
      </c>
    </row>
    <row r="1034" spans="1:41" x14ac:dyDescent="0.25">
      <c r="A1034" t="s">
        <v>1770</v>
      </c>
      <c r="B1034" t="s">
        <v>32</v>
      </c>
      <c r="C1034" t="s">
        <v>92</v>
      </c>
      <c r="D1034" t="s">
        <v>93</v>
      </c>
      <c r="E1034">
        <v>47833</v>
      </c>
      <c r="F1034" t="s">
        <v>106</v>
      </c>
      <c r="G1034">
        <v>3015</v>
      </c>
      <c r="H1034">
        <v>402</v>
      </c>
      <c r="I1034" t="s">
        <v>476</v>
      </c>
      <c r="J1034" t="s">
        <v>76</v>
      </c>
      <c r="K1034" t="s">
        <v>44</v>
      </c>
      <c r="L1034" t="s">
        <v>45</v>
      </c>
      <c r="M1034">
        <v>1720</v>
      </c>
      <c r="N1034">
        <v>1825</v>
      </c>
      <c r="O1034" t="s">
        <v>55</v>
      </c>
      <c r="Q1034" t="s">
        <v>56</v>
      </c>
      <c r="R1034">
        <v>1</v>
      </c>
      <c r="S1034" s="1">
        <v>43116</v>
      </c>
      <c r="T1034" s="1">
        <v>43243</v>
      </c>
      <c r="U1034" t="s">
        <v>427</v>
      </c>
      <c r="V1034" t="s">
        <v>39</v>
      </c>
      <c r="W1034">
        <v>66</v>
      </c>
      <c r="X1034">
        <v>59</v>
      </c>
      <c r="Y1034">
        <v>500</v>
      </c>
      <c r="Z1034">
        <v>11.8</v>
      </c>
      <c r="AD1034">
        <v>0</v>
      </c>
      <c r="AE1034">
        <v>11.8</v>
      </c>
      <c r="AF1034">
        <v>0</v>
      </c>
      <c r="AG1034">
        <v>0</v>
      </c>
      <c r="AH1034">
        <v>5.3819999999999997</v>
      </c>
      <c r="AI1034">
        <v>5.3819999999999997</v>
      </c>
      <c r="AJ1034">
        <v>0.2</v>
      </c>
      <c r="AK1034" t="s">
        <v>938</v>
      </c>
      <c r="AL1034" t="s">
        <v>829</v>
      </c>
      <c r="AN1034">
        <v>88.4</v>
      </c>
      <c r="AO1034">
        <f>Source1718[[#This Row],[TotalFTES]]*525/Source1718[[#This Row],[TotalScheduledHours]]</f>
        <v>31.963235294117641</v>
      </c>
    </row>
    <row r="1035" spans="1:41" x14ac:dyDescent="0.25">
      <c r="A1035" t="s">
        <v>1770</v>
      </c>
      <c r="B1035" t="s">
        <v>32</v>
      </c>
      <c r="C1035" t="s">
        <v>92</v>
      </c>
      <c r="D1035" t="s">
        <v>93</v>
      </c>
      <c r="E1035">
        <v>46071</v>
      </c>
      <c r="F1035" t="s">
        <v>106</v>
      </c>
      <c r="G1035">
        <v>3020</v>
      </c>
      <c r="H1035">
        <v>701</v>
      </c>
      <c r="I1035" t="s">
        <v>300</v>
      </c>
      <c r="J1035" t="s">
        <v>35</v>
      </c>
      <c r="K1035" t="s">
        <v>44</v>
      </c>
      <c r="L1035" t="s">
        <v>108</v>
      </c>
      <c r="M1035">
        <v>1030</v>
      </c>
      <c r="N1035">
        <v>1220</v>
      </c>
      <c r="O1035" t="s">
        <v>64</v>
      </c>
      <c r="P1035">
        <v>318</v>
      </c>
      <c r="Q1035" t="s">
        <v>65</v>
      </c>
      <c r="R1035">
        <v>1</v>
      </c>
      <c r="S1035" s="1">
        <v>43116</v>
      </c>
      <c r="T1035" s="1">
        <v>43243</v>
      </c>
      <c r="U1035" t="s">
        <v>478</v>
      </c>
      <c r="V1035" t="s">
        <v>39</v>
      </c>
      <c r="W1035">
        <v>37</v>
      </c>
      <c r="X1035">
        <v>21</v>
      </c>
      <c r="Y1035">
        <v>300</v>
      </c>
      <c r="Z1035">
        <v>7</v>
      </c>
      <c r="AD1035">
        <v>0</v>
      </c>
      <c r="AE1035">
        <v>7</v>
      </c>
      <c r="AF1035">
        <v>0</v>
      </c>
      <c r="AG1035">
        <v>0</v>
      </c>
      <c r="AH1035">
        <v>2.6859999999999999</v>
      </c>
      <c r="AI1035">
        <v>2.6859999999999999</v>
      </c>
      <c r="AJ1035">
        <v>0.4</v>
      </c>
      <c r="AK1035" t="s">
        <v>988</v>
      </c>
      <c r="AL1035" t="s">
        <v>991</v>
      </c>
      <c r="AN1035">
        <v>168</v>
      </c>
      <c r="AO1035">
        <f>Source1718[[#This Row],[TotalFTES]]*525/Source1718[[#This Row],[TotalScheduledHours]]</f>
        <v>8.3937499999999989</v>
      </c>
    </row>
    <row r="1036" spans="1:41" x14ac:dyDescent="0.25">
      <c r="A1036" t="s">
        <v>1770</v>
      </c>
      <c r="B1036" t="s">
        <v>32</v>
      </c>
      <c r="C1036" t="s">
        <v>92</v>
      </c>
      <c r="D1036" t="s">
        <v>93</v>
      </c>
      <c r="E1036">
        <v>47527</v>
      </c>
      <c r="F1036" t="s">
        <v>106</v>
      </c>
      <c r="G1036">
        <v>3100</v>
      </c>
      <c r="H1036">
        <v>201</v>
      </c>
      <c r="I1036" t="s">
        <v>301</v>
      </c>
      <c r="J1036" t="s">
        <v>35</v>
      </c>
      <c r="K1036" t="s">
        <v>44</v>
      </c>
      <c r="L1036" t="s">
        <v>108</v>
      </c>
      <c r="M1036">
        <v>815</v>
      </c>
      <c r="N1036">
        <v>1005</v>
      </c>
      <c r="O1036" t="s">
        <v>46</v>
      </c>
      <c r="P1036">
        <v>319</v>
      </c>
      <c r="Q1036" t="s">
        <v>47</v>
      </c>
      <c r="R1036">
        <v>1</v>
      </c>
      <c r="S1036" s="1">
        <v>43116</v>
      </c>
      <c r="T1036" s="1">
        <v>43243</v>
      </c>
      <c r="U1036" t="s">
        <v>525</v>
      </c>
      <c r="V1036" t="s">
        <v>39</v>
      </c>
      <c r="W1036">
        <v>58</v>
      </c>
      <c r="X1036">
        <v>33</v>
      </c>
      <c r="Y1036">
        <v>300</v>
      </c>
      <c r="Z1036">
        <v>11</v>
      </c>
      <c r="AD1036">
        <v>0</v>
      </c>
      <c r="AE1036">
        <v>11</v>
      </c>
      <c r="AF1036">
        <v>0</v>
      </c>
      <c r="AG1036">
        <v>10</v>
      </c>
      <c r="AH1036">
        <v>4.274</v>
      </c>
      <c r="AI1036">
        <v>4.274</v>
      </c>
      <c r="AJ1036">
        <v>0.4</v>
      </c>
      <c r="AK1036" t="s">
        <v>992</v>
      </c>
      <c r="AL1036" t="s">
        <v>940</v>
      </c>
      <c r="AN1036">
        <v>168</v>
      </c>
      <c r="AO1036">
        <f>Source1718[[#This Row],[TotalFTES]]*525/Source1718[[#This Row],[TotalScheduledHours]]</f>
        <v>13.356249999999999</v>
      </c>
    </row>
    <row r="1037" spans="1:41" x14ac:dyDescent="0.25">
      <c r="A1037" t="s">
        <v>1770</v>
      </c>
      <c r="B1037" t="s">
        <v>32</v>
      </c>
      <c r="C1037" t="s">
        <v>92</v>
      </c>
      <c r="D1037" t="s">
        <v>93</v>
      </c>
      <c r="E1037">
        <v>46623</v>
      </c>
      <c r="F1037" t="s">
        <v>106</v>
      </c>
      <c r="G1037">
        <v>3100</v>
      </c>
      <c r="H1037">
        <v>202</v>
      </c>
      <c r="I1037" t="s">
        <v>301</v>
      </c>
      <c r="J1037" t="s">
        <v>35</v>
      </c>
      <c r="K1037" t="s">
        <v>44</v>
      </c>
      <c r="L1037" t="s">
        <v>108</v>
      </c>
      <c r="M1037">
        <v>1015</v>
      </c>
      <c r="N1037">
        <v>1205</v>
      </c>
      <c r="O1037" t="s">
        <v>46</v>
      </c>
      <c r="P1037">
        <v>328</v>
      </c>
      <c r="Q1037" t="s">
        <v>47</v>
      </c>
      <c r="R1037">
        <v>1</v>
      </c>
      <c r="S1037" s="1">
        <v>43116</v>
      </c>
      <c r="T1037" s="1">
        <v>43243</v>
      </c>
      <c r="U1037" t="s">
        <v>515</v>
      </c>
      <c r="V1037" t="s">
        <v>39</v>
      </c>
      <c r="W1037">
        <v>58</v>
      </c>
      <c r="X1037">
        <v>23</v>
      </c>
      <c r="Y1037">
        <v>300</v>
      </c>
      <c r="Z1037">
        <v>7.6666999999999996</v>
      </c>
      <c r="AD1037">
        <v>0</v>
      </c>
      <c r="AE1037">
        <v>7.6666999999999996</v>
      </c>
      <c r="AF1037">
        <v>0</v>
      </c>
      <c r="AG1037">
        <v>0</v>
      </c>
      <c r="AH1037">
        <v>4.1180000000000003</v>
      </c>
      <c r="AI1037">
        <v>4.1180000000000003</v>
      </c>
      <c r="AJ1037">
        <v>0.4</v>
      </c>
      <c r="AK1037" t="s">
        <v>978</v>
      </c>
      <c r="AL1037" t="s">
        <v>955</v>
      </c>
      <c r="AN1037">
        <v>168</v>
      </c>
      <c r="AO1037">
        <f>Source1718[[#This Row],[TotalFTES]]*525/Source1718[[#This Row],[TotalScheduledHours]]</f>
        <v>12.868750000000002</v>
      </c>
    </row>
    <row r="1038" spans="1:41" x14ac:dyDescent="0.25">
      <c r="A1038" t="s">
        <v>1770</v>
      </c>
      <c r="B1038" t="s">
        <v>32</v>
      </c>
      <c r="C1038" t="s">
        <v>92</v>
      </c>
      <c r="D1038" t="s">
        <v>93</v>
      </c>
      <c r="E1038">
        <v>42253</v>
      </c>
      <c r="F1038" t="s">
        <v>106</v>
      </c>
      <c r="G1038">
        <v>3100</v>
      </c>
      <c r="H1038">
        <v>301</v>
      </c>
      <c r="I1038" t="s">
        <v>301</v>
      </c>
      <c r="J1038" t="s">
        <v>35</v>
      </c>
      <c r="K1038" t="s">
        <v>44</v>
      </c>
      <c r="L1038" t="s">
        <v>108</v>
      </c>
      <c r="M1038">
        <v>815</v>
      </c>
      <c r="N1038">
        <v>1005</v>
      </c>
      <c r="O1038" t="s">
        <v>399</v>
      </c>
      <c r="Q1038" t="s">
        <v>97</v>
      </c>
      <c r="R1038">
        <v>1</v>
      </c>
      <c r="S1038" s="1">
        <v>43116</v>
      </c>
      <c r="T1038" s="1">
        <v>43243</v>
      </c>
      <c r="U1038" t="s">
        <v>902</v>
      </c>
      <c r="V1038" t="s">
        <v>39</v>
      </c>
      <c r="W1038">
        <v>57</v>
      </c>
      <c r="X1038">
        <v>31</v>
      </c>
      <c r="Y1038">
        <v>200</v>
      </c>
      <c r="Z1038">
        <v>15.5</v>
      </c>
      <c r="AD1038">
        <v>0</v>
      </c>
      <c r="AE1038">
        <v>15.5</v>
      </c>
      <c r="AF1038">
        <v>0</v>
      </c>
      <c r="AG1038">
        <v>0</v>
      </c>
      <c r="AH1038">
        <v>2.7429999999999999</v>
      </c>
      <c r="AI1038">
        <v>2.7429999999999999</v>
      </c>
      <c r="AJ1038">
        <v>0.32800000000000001</v>
      </c>
      <c r="AK1038" t="s">
        <v>992</v>
      </c>
      <c r="AL1038" t="s">
        <v>933</v>
      </c>
      <c r="AN1038">
        <v>168</v>
      </c>
      <c r="AO1038">
        <f>Source1718[[#This Row],[TotalFTES]]*525/Source1718[[#This Row],[TotalScheduledHours]]</f>
        <v>8.5718750000000004</v>
      </c>
    </row>
    <row r="1039" spans="1:41" x14ac:dyDescent="0.25">
      <c r="A1039" t="s">
        <v>1770</v>
      </c>
      <c r="B1039" t="s">
        <v>32</v>
      </c>
      <c r="C1039" t="s">
        <v>92</v>
      </c>
      <c r="D1039" t="s">
        <v>93</v>
      </c>
      <c r="E1039">
        <v>44056</v>
      </c>
      <c r="F1039" t="s">
        <v>106</v>
      </c>
      <c r="G1039">
        <v>3100</v>
      </c>
      <c r="H1039">
        <v>302</v>
      </c>
      <c r="I1039" t="s">
        <v>301</v>
      </c>
      <c r="J1039" t="s">
        <v>35</v>
      </c>
      <c r="K1039" t="s">
        <v>44</v>
      </c>
      <c r="L1039" t="s">
        <v>108</v>
      </c>
      <c r="M1039">
        <v>1015</v>
      </c>
      <c r="N1039">
        <v>1205</v>
      </c>
      <c r="O1039" t="s">
        <v>399</v>
      </c>
      <c r="Q1039" t="s">
        <v>97</v>
      </c>
      <c r="R1039">
        <v>1</v>
      </c>
      <c r="S1039" s="1">
        <v>43116</v>
      </c>
      <c r="T1039" s="1">
        <v>43243</v>
      </c>
      <c r="U1039" t="s">
        <v>437</v>
      </c>
      <c r="V1039" t="s">
        <v>39</v>
      </c>
      <c r="W1039">
        <v>87</v>
      </c>
      <c r="X1039">
        <v>82</v>
      </c>
      <c r="Y1039">
        <v>200</v>
      </c>
      <c r="Z1039">
        <v>41</v>
      </c>
      <c r="AD1039">
        <v>0</v>
      </c>
      <c r="AE1039">
        <v>41</v>
      </c>
      <c r="AF1039">
        <v>0</v>
      </c>
      <c r="AG1039">
        <v>0</v>
      </c>
      <c r="AH1039">
        <v>5.6420000000000003</v>
      </c>
      <c r="AI1039">
        <v>5.6420000000000003</v>
      </c>
      <c r="AJ1039">
        <v>0.4</v>
      </c>
      <c r="AK1039" t="s">
        <v>978</v>
      </c>
      <c r="AL1039" t="s">
        <v>933</v>
      </c>
      <c r="AN1039">
        <v>168</v>
      </c>
      <c r="AO1039">
        <f>Source1718[[#This Row],[TotalFTES]]*525/Source1718[[#This Row],[TotalScheduledHours]]</f>
        <v>17.631250000000001</v>
      </c>
    </row>
    <row r="1040" spans="1:41" x14ac:dyDescent="0.25">
      <c r="A1040" t="s">
        <v>1770</v>
      </c>
      <c r="B1040" t="s">
        <v>32</v>
      </c>
      <c r="C1040" t="s">
        <v>92</v>
      </c>
      <c r="D1040" t="s">
        <v>93</v>
      </c>
      <c r="E1040">
        <v>47699</v>
      </c>
      <c r="F1040" t="s">
        <v>106</v>
      </c>
      <c r="G1040">
        <v>3100</v>
      </c>
      <c r="H1040">
        <v>401</v>
      </c>
      <c r="I1040" t="s">
        <v>301</v>
      </c>
      <c r="J1040" t="s">
        <v>35</v>
      </c>
      <c r="K1040" t="s">
        <v>44</v>
      </c>
      <c r="L1040" t="s">
        <v>108</v>
      </c>
      <c r="M1040">
        <v>820</v>
      </c>
      <c r="N1040">
        <v>1010</v>
      </c>
      <c r="O1040" t="s">
        <v>55</v>
      </c>
      <c r="Q1040" t="s">
        <v>56</v>
      </c>
      <c r="R1040">
        <v>1</v>
      </c>
      <c r="S1040" s="1">
        <v>43116</v>
      </c>
      <c r="T1040" s="1">
        <v>43243</v>
      </c>
      <c r="U1040" t="s">
        <v>962</v>
      </c>
      <c r="V1040" t="s">
        <v>39</v>
      </c>
      <c r="W1040">
        <v>117</v>
      </c>
      <c r="X1040">
        <v>51</v>
      </c>
      <c r="Y1040">
        <v>200</v>
      </c>
      <c r="Z1040">
        <v>25.5</v>
      </c>
      <c r="AD1040">
        <v>0</v>
      </c>
      <c r="AE1040">
        <v>25.5</v>
      </c>
      <c r="AF1040">
        <v>0</v>
      </c>
      <c r="AG1040">
        <v>0</v>
      </c>
      <c r="AH1040">
        <v>10.819000000000001</v>
      </c>
      <c r="AI1040">
        <v>10.819000000000001</v>
      </c>
      <c r="AJ1040">
        <v>0.4</v>
      </c>
      <c r="AK1040" t="s">
        <v>897</v>
      </c>
      <c r="AL1040" t="s">
        <v>829</v>
      </c>
      <c r="AN1040">
        <v>168</v>
      </c>
      <c r="AO1040">
        <f>Source1718[[#This Row],[TotalFTES]]*525/Source1718[[#This Row],[TotalScheduledHours]]</f>
        <v>33.809375000000003</v>
      </c>
    </row>
    <row r="1041" spans="1:41" x14ac:dyDescent="0.25">
      <c r="A1041" t="s">
        <v>1770</v>
      </c>
      <c r="B1041" t="s">
        <v>32</v>
      </c>
      <c r="C1041" t="s">
        <v>92</v>
      </c>
      <c r="D1041" t="s">
        <v>93</v>
      </c>
      <c r="E1041">
        <v>45136</v>
      </c>
      <c r="F1041" t="s">
        <v>106</v>
      </c>
      <c r="G1041">
        <v>3100</v>
      </c>
      <c r="H1041">
        <v>402</v>
      </c>
      <c r="I1041" t="s">
        <v>301</v>
      </c>
      <c r="J1041" t="s">
        <v>35</v>
      </c>
      <c r="K1041" t="s">
        <v>44</v>
      </c>
      <c r="L1041" t="s">
        <v>108</v>
      </c>
      <c r="M1041">
        <v>1020</v>
      </c>
      <c r="N1041">
        <v>1210</v>
      </c>
      <c r="O1041" t="s">
        <v>55</v>
      </c>
      <c r="Q1041" t="s">
        <v>56</v>
      </c>
      <c r="R1041">
        <v>1</v>
      </c>
      <c r="S1041" s="1">
        <v>43116</v>
      </c>
      <c r="T1041" s="1">
        <v>43243</v>
      </c>
      <c r="U1041" t="s">
        <v>478</v>
      </c>
      <c r="V1041" t="s">
        <v>39</v>
      </c>
      <c r="W1041">
        <v>129</v>
      </c>
      <c r="X1041">
        <v>75</v>
      </c>
      <c r="Y1041">
        <v>600</v>
      </c>
      <c r="Z1041">
        <v>12.5</v>
      </c>
      <c r="AD1041">
        <v>0</v>
      </c>
      <c r="AE1041">
        <v>12.5</v>
      </c>
      <c r="AF1041">
        <v>0</v>
      </c>
      <c r="AG1041">
        <v>0</v>
      </c>
      <c r="AH1041">
        <v>6.7960000000000003</v>
      </c>
      <c r="AI1041">
        <v>6.7960000000000003</v>
      </c>
      <c r="AJ1041">
        <v>0.4</v>
      </c>
      <c r="AK1041" t="s">
        <v>899</v>
      </c>
      <c r="AL1041" t="s">
        <v>829</v>
      </c>
      <c r="AN1041">
        <v>168</v>
      </c>
      <c r="AO1041">
        <f>Source1718[[#This Row],[TotalFTES]]*525/Source1718[[#This Row],[TotalScheduledHours]]</f>
        <v>21.237500000000001</v>
      </c>
    </row>
    <row r="1042" spans="1:41" x14ac:dyDescent="0.25">
      <c r="A1042" t="s">
        <v>1770</v>
      </c>
      <c r="B1042" t="s">
        <v>32</v>
      </c>
      <c r="C1042" t="s">
        <v>92</v>
      </c>
      <c r="D1042" t="s">
        <v>93</v>
      </c>
      <c r="E1042">
        <v>45323</v>
      </c>
      <c r="F1042" t="s">
        <v>106</v>
      </c>
      <c r="G1042">
        <v>3100</v>
      </c>
      <c r="H1042">
        <v>403</v>
      </c>
      <c r="I1042" t="s">
        <v>301</v>
      </c>
      <c r="J1042" t="s">
        <v>35</v>
      </c>
      <c r="K1042" t="s">
        <v>44</v>
      </c>
      <c r="L1042" t="s">
        <v>480</v>
      </c>
      <c r="M1042" t="s">
        <v>485</v>
      </c>
      <c r="N1042" t="s">
        <v>486</v>
      </c>
      <c r="O1042" t="s">
        <v>483</v>
      </c>
      <c r="Q1042" t="s">
        <v>56</v>
      </c>
      <c r="R1042">
        <v>1</v>
      </c>
      <c r="S1042" s="1">
        <v>43116</v>
      </c>
      <c r="T1042" s="1">
        <v>43243</v>
      </c>
      <c r="U1042" t="s">
        <v>993</v>
      </c>
      <c r="V1042" t="s">
        <v>39</v>
      </c>
      <c r="W1042">
        <v>90</v>
      </c>
      <c r="X1042">
        <v>67</v>
      </c>
      <c r="Y1042">
        <v>700</v>
      </c>
      <c r="Z1042">
        <v>9.5714000000000006</v>
      </c>
      <c r="AD1042">
        <v>0</v>
      </c>
      <c r="AE1042">
        <v>9.5714000000000006</v>
      </c>
      <c r="AF1042">
        <v>0</v>
      </c>
      <c r="AG1042">
        <v>0</v>
      </c>
      <c r="AH1042">
        <v>11.093</v>
      </c>
      <c r="AI1042">
        <v>11.093</v>
      </c>
      <c r="AJ1042">
        <v>0.4</v>
      </c>
      <c r="AK1042" t="s">
        <v>994</v>
      </c>
      <c r="AL1042" t="s">
        <v>950</v>
      </c>
      <c r="AN1042">
        <v>336</v>
      </c>
      <c r="AO1042">
        <f>Source1718[[#This Row],[TotalFTES]]*525/Source1718[[#This Row],[TotalScheduledHours]]</f>
        <v>17.332812499999999</v>
      </c>
    </row>
    <row r="1043" spans="1:41" x14ac:dyDescent="0.25">
      <c r="A1043" t="s">
        <v>1770</v>
      </c>
      <c r="B1043" t="s">
        <v>32</v>
      </c>
      <c r="C1043" t="s">
        <v>92</v>
      </c>
      <c r="D1043" t="s">
        <v>93</v>
      </c>
      <c r="E1043">
        <v>47608</v>
      </c>
      <c r="F1043" t="s">
        <v>106</v>
      </c>
      <c r="G1043">
        <v>3100</v>
      </c>
      <c r="H1043">
        <v>405</v>
      </c>
      <c r="I1043" t="s">
        <v>301</v>
      </c>
      <c r="J1043" t="s">
        <v>35</v>
      </c>
      <c r="K1043" t="s">
        <v>44</v>
      </c>
      <c r="L1043" t="s">
        <v>108</v>
      </c>
      <c r="M1043">
        <v>1020</v>
      </c>
      <c r="N1043">
        <v>1210</v>
      </c>
      <c r="O1043" t="s">
        <v>55</v>
      </c>
      <c r="Q1043" t="s">
        <v>56</v>
      </c>
      <c r="R1043">
        <v>1</v>
      </c>
      <c r="S1043" s="1">
        <v>43116</v>
      </c>
      <c r="T1043" s="1">
        <v>43243</v>
      </c>
      <c r="U1043" t="s">
        <v>444</v>
      </c>
      <c r="V1043" t="s">
        <v>39</v>
      </c>
      <c r="W1043">
        <v>86</v>
      </c>
      <c r="X1043">
        <v>45</v>
      </c>
      <c r="Y1043">
        <v>500</v>
      </c>
      <c r="Z1043">
        <v>9</v>
      </c>
      <c r="AD1043">
        <v>0</v>
      </c>
      <c r="AE1043">
        <v>9</v>
      </c>
      <c r="AF1043">
        <v>0</v>
      </c>
      <c r="AG1043">
        <v>10</v>
      </c>
      <c r="AH1043">
        <v>8.3770000000000007</v>
      </c>
      <c r="AI1043">
        <v>8.3770000000000007</v>
      </c>
      <c r="AJ1043">
        <v>0.4</v>
      </c>
      <c r="AK1043" t="s">
        <v>899</v>
      </c>
      <c r="AL1043" t="s">
        <v>829</v>
      </c>
      <c r="AN1043">
        <v>168</v>
      </c>
      <c r="AO1043">
        <f>Source1718[[#This Row],[TotalFTES]]*525/Source1718[[#This Row],[TotalScheduledHours]]</f>
        <v>26.178125000000001</v>
      </c>
    </row>
    <row r="1044" spans="1:41" x14ac:dyDescent="0.25">
      <c r="A1044" t="s">
        <v>1770</v>
      </c>
      <c r="B1044" t="s">
        <v>32</v>
      </c>
      <c r="C1044" t="s">
        <v>92</v>
      </c>
      <c r="D1044" t="s">
        <v>93</v>
      </c>
      <c r="E1044">
        <v>41393</v>
      </c>
      <c r="F1044" t="s">
        <v>106</v>
      </c>
      <c r="G1044">
        <v>3100</v>
      </c>
      <c r="H1044">
        <v>406</v>
      </c>
      <c r="I1044" t="s">
        <v>301</v>
      </c>
      <c r="J1044" t="s">
        <v>35</v>
      </c>
      <c r="K1044" t="s">
        <v>44</v>
      </c>
      <c r="L1044" t="s">
        <v>480</v>
      </c>
      <c r="M1044" t="s">
        <v>481</v>
      </c>
      <c r="N1044" t="s">
        <v>482</v>
      </c>
      <c r="O1044" t="s">
        <v>483</v>
      </c>
      <c r="Q1044" t="s">
        <v>56</v>
      </c>
      <c r="R1044">
        <v>1</v>
      </c>
      <c r="S1044" s="1">
        <v>43116</v>
      </c>
      <c r="T1044" s="1">
        <v>43243</v>
      </c>
      <c r="U1044" t="s">
        <v>995</v>
      </c>
      <c r="V1044" t="s">
        <v>39</v>
      </c>
      <c r="W1044">
        <v>65</v>
      </c>
      <c r="X1044">
        <v>65</v>
      </c>
      <c r="Y1044">
        <v>200</v>
      </c>
      <c r="Z1044">
        <v>32.5</v>
      </c>
      <c r="AD1044">
        <v>0</v>
      </c>
      <c r="AE1044">
        <v>32.5</v>
      </c>
      <c r="AF1044">
        <v>0</v>
      </c>
      <c r="AG1044">
        <v>0</v>
      </c>
      <c r="AH1044">
        <v>10.247999999999999</v>
      </c>
      <c r="AI1044">
        <v>10.247999999999999</v>
      </c>
      <c r="AJ1044">
        <v>0.4</v>
      </c>
      <c r="AK1044" t="s">
        <v>983</v>
      </c>
      <c r="AL1044" t="s">
        <v>950</v>
      </c>
      <c r="AN1044">
        <v>336</v>
      </c>
      <c r="AO1044">
        <f>Source1718[[#This Row],[TotalFTES]]*525/Source1718[[#This Row],[TotalScheduledHours]]</f>
        <v>16.012499999999999</v>
      </c>
    </row>
    <row r="1045" spans="1:41" x14ac:dyDescent="0.25">
      <c r="A1045" t="s">
        <v>1770</v>
      </c>
      <c r="B1045" t="s">
        <v>32</v>
      </c>
      <c r="C1045" t="s">
        <v>92</v>
      </c>
      <c r="D1045" t="s">
        <v>93</v>
      </c>
      <c r="E1045">
        <v>41065</v>
      </c>
      <c r="F1045" t="s">
        <v>106</v>
      </c>
      <c r="G1045">
        <v>3100</v>
      </c>
      <c r="H1045">
        <v>407</v>
      </c>
      <c r="I1045" t="s">
        <v>301</v>
      </c>
      <c r="J1045" t="s">
        <v>35</v>
      </c>
      <c r="K1045" t="s">
        <v>44</v>
      </c>
      <c r="L1045" t="s">
        <v>108</v>
      </c>
      <c r="M1045">
        <v>1020</v>
      </c>
      <c r="N1045">
        <v>1210</v>
      </c>
      <c r="O1045" t="s">
        <v>55</v>
      </c>
      <c r="Q1045" t="s">
        <v>56</v>
      </c>
      <c r="R1045">
        <v>1</v>
      </c>
      <c r="S1045" s="1">
        <v>43116</v>
      </c>
      <c r="T1045" s="1">
        <v>43243</v>
      </c>
      <c r="U1045" t="s">
        <v>442</v>
      </c>
      <c r="V1045" t="s">
        <v>39</v>
      </c>
      <c r="W1045">
        <v>110</v>
      </c>
      <c r="X1045">
        <v>62</v>
      </c>
      <c r="Y1045">
        <v>700</v>
      </c>
      <c r="Z1045">
        <v>8.8571000000000009</v>
      </c>
      <c r="AD1045">
        <v>0</v>
      </c>
      <c r="AE1045">
        <v>8.8571000000000009</v>
      </c>
      <c r="AF1045">
        <v>0</v>
      </c>
      <c r="AG1045">
        <v>0</v>
      </c>
      <c r="AH1045">
        <v>9.0779999999999994</v>
      </c>
      <c r="AI1045">
        <v>9.0779999999999994</v>
      </c>
      <c r="AJ1045">
        <v>0.4</v>
      </c>
      <c r="AK1045" t="s">
        <v>899</v>
      </c>
      <c r="AL1045" t="s">
        <v>829</v>
      </c>
      <c r="AN1045">
        <v>168</v>
      </c>
      <c r="AO1045">
        <f>Source1718[[#This Row],[TotalFTES]]*525/Source1718[[#This Row],[TotalScheduledHours]]</f>
        <v>28.368749999999999</v>
      </c>
    </row>
    <row r="1046" spans="1:41" x14ac:dyDescent="0.25">
      <c r="A1046" t="s">
        <v>1770</v>
      </c>
      <c r="B1046" t="s">
        <v>32</v>
      </c>
      <c r="C1046" t="s">
        <v>92</v>
      </c>
      <c r="D1046" t="s">
        <v>93</v>
      </c>
      <c r="E1046">
        <v>41067</v>
      </c>
      <c r="F1046" t="s">
        <v>106</v>
      </c>
      <c r="G1046">
        <v>3100</v>
      </c>
      <c r="H1046">
        <v>408</v>
      </c>
      <c r="I1046" t="s">
        <v>301</v>
      </c>
      <c r="J1046" t="s">
        <v>35</v>
      </c>
      <c r="K1046" t="s">
        <v>44</v>
      </c>
      <c r="L1046" t="s">
        <v>108</v>
      </c>
      <c r="M1046">
        <v>1320</v>
      </c>
      <c r="N1046">
        <v>1510</v>
      </c>
      <c r="O1046" t="s">
        <v>55</v>
      </c>
      <c r="Q1046" t="s">
        <v>56</v>
      </c>
      <c r="R1046">
        <v>1</v>
      </c>
      <c r="S1046" s="1">
        <v>43116</v>
      </c>
      <c r="T1046" s="1">
        <v>43243</v>
      </c>
      <c r="U1046" t="s">
        <v>941</v>
      </c>
      <c r="V1046" t="s">
        <v>39</v>
      </c>
      <c r="W1046">
        <v>82</v>
      </c>
      <c r="X1046">
        <v>47</v>
      </c>
      <c r="Y1046">
        <v>700</v>
      </c>
      <c r="Z1046">
        <v>6.7142999999999997</v>
      </c>
      <c r="AD1046">
        <v>0</v>
      </c>
      <c r="AE1046">
        <v>6.7142999999999997</v>
      </c>
      <c r="AF1046">
        <v>0</v>
      </c>
      <c r="AG1046">
        <v>0</v>
      </c>
      <c r="AH1046">
        <v>9.57</v>
      </c>
      <c r="AI1046">
        <v>9.57</v>
      </c>
      <c r="AJ1046">
        <v>0.4</v>
      </c>
      <c r="AK1046" t="s">
        <v>901</v>
      </c>
      <c r="AL1046" t="s">
        <v>829</v>
      </c>
      <c r="AN1046">
        <v>168</v>
      </c>
      <c r="AO1046">
        <f>Source1718[[#This Row],[TotalFTES]]*525/Source1718[[#This Row],[TotalScheduledHours]]</f>
        <v>29.90625</v>
      </c>
    </row>
    <row r="1047" spans="1:41" x14ac:dyDescent="0.25">
      <c r="A1047" t="s">
        <v>1770</v>
      </c>
      <c r="B1047" t="s">
        <v>32</v>
      </c>
      <c r="C1047" t="s">
        <v>92</v>
      </c>
      <c r="D1047" t="s">
        <v>93</v>
      </c>
      <c r="E1047">
        <v>41068</v>
      </c>
      <c r="F1047" t="s">
        <v>106</v>
      </c>
      <c r="G1047">
        <v>3100</v>
      </c>
      <c r="H1047">
        <v>409</v>
      </c>
      <c r="I1047" t="s">
        <v>301</v>
      </c>
      <c r="J1047" t="s">
        <v>35</v>
      </c>
      <c r="K1047" t="s">
        <v>44</v>
      </c>
      <c r="L1047" t="s">
        <v>45</v>
      </c>
      <c r="M1047">
        <v>1520</v>
      </c>
      <c r="N1047">
        <v>1735</v>
      </c>
      <c r="O1047" t="s">
        <v>55</v>
      </c>
      <c r="Q1047" t="s">
        <v>56</v>
      </c>
      <c r="R1047">
        <v>1</v>
      </c>
      <c r="S1047" s="1">
        <v>43116</v>
      </c>
      <c r="T1047" s="1">
        <v>43243</v>
      </c>
      <c r="U1047" t="s">
        <v>443</v>
      </c>
      <c r="V1047" t="s">
        <v>39</v>
      </c>
      <c r="W1047">
        <v>77</v>
      </c>
      <c r="X1047">
        <v>37</v>
      </c>
      <c r="Y1047">
        <v>600</v>
      </c>
      <c r="Z1047">
        <v>6.1666999999999996</v>
      </c>
      <c r="AD1047">
        <v>0</v>
      </c>
      <c r="AE1047">
        <v>6.1666999999999996</v>
      </c>
      <c r="AF1047">
        <v>0</v>
      </c>
      <c r="AG1047">
        <v>0</v>
      </c>
      <c r="AH1047">
        <v>6.367</v>
      </c>
      <c r="AI1047">
        <v>6.367</v>
      </c>
      <c r="AJ1047">
        <v>0.4</v>
      </c>
      <c r="AK1047" t="s">
        <v>960</v>
      </c>
      <c r="AL1047" t="s">
        <v>829</v>
      </c>
      <c r="AN1047">
        <v>170</v>
      </c>
      <c r="AO1047">
        <f>Source1718[[#This Row],[TotalFTES]]*525/Source1718[[#This Row],[TotalScheduledHours]]</f>
        <v>19.66279411764706</v>
      </c>
    </row>
    <row r="1048" spans="1:41" x14ac:dyDescent="0.25">
      <c r="A1048" t="s">
        <v>1770</v>
      </c>
      <c r="B1048" t="s">
        <v>32</v>
      </c>
      <c r="C1048" t="s">
        <v>92</v>
      </c>
      <c r="D1048" t="s">
        <v>93</v>
      </c>
      <c r="E1048">
        <v>41060</v>
      </c>
      <c r="F1048" t="s">
        <v>106</v>
      </c>
      <c r="G1048">
        <v>3100</v>
      </c>
      <c r="H1048">
        <v>410</v>
      </c>
      <c r="I1048" t="s">
        <v>301</v>
      </c>
      <c r="J1048" t="s">
        <v>76</v>
      </c>
      <c r="K1048" t="s">
        <v>44</v>
      </c>
      <c r="L1048" t="s">
        <v>45</v>
      </c>
      <c r="M1048">
        <v>1835</v>
      </c>
      <c r="N1048">
        <v>2050</v>
      </c>
      <c r="O1048" t="s">
        <v>55</v>
      </c>
      <c r="Q1048" t="s">
        <v>56</v>
      </c>
      <c r="R1048">
        <v>1</v>
      </c>
      <c r="S1048" s="1">
        <v>43116</v>
      </c>
      <c r="T1048" s="1">
        <v>43243</v>
      </c>
      <c r="U1048" t="s">
        <v>996</v>
      </c>
      <c r="V1048" t="s">
        <v>39</v>
      </c>
      <c r="W1048">
        <v>86</v>
      </c>
      <c r="X1048">
        <v>44</v>
      </c>
      <c r="Y1048">
        <v>600</v>
      </c>
      <c r="Z1048">
        <v>7.3333000000000004</v>
      </c>
      <c r="AD1048">
        <v>0</v>
      </c>
      <c r="AE1048">
        <v>7.3333000000000004</v>
      </c>
      <c r="AF1048">
        <v>0</v>
      </c>
      <c r="AG1048">
        <v>0</v>
      </c>
      <c r="AH1048">
        <v>7.3</v>
      </c>
      <c r="AI1048">
        <v>7.3</v>
      </c>
      <c r="AJ1048">
        <v>0.4</v>
      </c>
      <c r="AK1048" t="s">
        <v>900</v>
      </c>
      <c r="AL1048" t="s">
        <v>829</v>
      </c>
      <c r="AN1048">
        <v>170</v>
      </c>
      <c r="AO1048">
        <f>Source1718[[#This Row],[TotalFTES]]*525/Source1718[[#This Row],[TotalScheduledHours]]</f>
        <v>22.544117647058822</v>
      </c>
    </row>
    <row r="1049" spans="1:41" x14ac:dyDescent="0.25">
      <c r="A1049" t="s">
        <v>1770</v>
      </c>
      <c r="B1049" t="s">
        <v>32</v>
      </c>
      <c r="C1049" t="s">
        <v>92</v>
      </c>
      <c r="D1049" t="s">
        <v>93</v>
      </c>
      <c r="E1049">
        <v>47557</v>
      </c>
      <c r="F1049" t="s">
        <v>106</v>
      </c>
      <c r="G1049">
        <v>3100</v>
      </c>
      <c r="H1049">
        <v>411</v>
      </c>
      <c r="I1049" t="s">
        <v>301</v>
      </c>
      <c r="J1049" t="s">
        <v>35</v>
      </c>
      <c r="K1049" t="s">
        <v>44</v>
      </c>
      <c r="L1049" t="s">
        <v>503</v>
      </c>
      <c r="M1049" t="s">
        <v>719</v>
      </c>
      <c r="N1049" t="s">
        <v>720</v>
      </c>
      <c r="O1049" t="s">
        <v>504</v>
      </c>
      <c r="Q1049" t="s">
        <v>56</v>
      </c>
      <c r="R1049">
        <v>1</v>
      </c>
      <c r="S1049" s="1">
        <v>43116</v>
      </c>
      <c r="T1049" s="1">
        <v>43243</v>
      </c>
      <c r="U1049" t="s">
        <v>997</v>
      </c>
      <c r="V1049" t="s">
        <v>39</v>
      </c>
      <c r="W1049">
        <v>85</v>
      </c>
      <c r="X1049">
        <v>15</v>
      </c>
      <c r="Y1049">
        <v>500</v>
      </c>
      <c r="Z1049">
        <v>3</v>
      </c>
      <c r="AD1049">
        <v>0</v>
      </c>
      <c r="AE1049">
        <v>3</v>
      </c>
      <c r="AF1049">
        <v>0</v>
      </c>
      <c r="AG1049">
        <v>10</v>
      </c>
      <c r="AH1049">
        <v>3.1280000000000001</v>
      </c>
      <c r="AI1049">
        <v>3.1280000000000001</v>
      </c>
      <c r="AJ1049">
        <v>0.4</v>
      </c>
      <c r="AK1049" t="s">
        <v>980</v>
      </c>
      <c r="AL1049" t="s">
        <v>981</v>
      </c>
      <c r="AN1049">
        <v>168</v>
      </c>
      <c r="AO1049">
        <f>Source1718[[#This Row],[TotalFTES]]*525/Source1718[[#This Row],[TotalScheduledHours]]</f>
        <v>9.7750000000000004</v>
      </c>
    </row>
    <row r="1050" spans="1:41" x14ac:dyDescent="0.25">
      <c r="A1050" t="s">
        <v>1770</v>
      </c>
      <c r="B1050" t="s">
        <v>32</v>
      </c>
      <c r="C1050" t="s">
        <v>92</v>
      </c>
      <c r="D1050" t="s">
        <v>93</v>
      </c>
      <c r="E1050">
        <v>40642</v>
      </c>
      <c r="F1050" t="s">
        <v>106</v>
      </c>
      <c r="G1050">
        <v>3100</v>
      </c>
      <c r="H1050">
        <v>501</v>
      </c>
      <c r="I1050" t="s">
        <v>301</v>
      </c>
      <c r="J1050" t="s">
        <v>35</v>
      </c>
      <c r="K1050" t="s">
        <v>44</v>
      </c>
      <c r="L1050" t="s">
        <v>108</v>
      </c>
      <c r="M1050">
        <v>800</v>
      </c>
      <c r="N1050">
        <v>950</v>
      </c>
      <c r="O1050" t="s">
        <v>49</v>
      </c>
      <c r="P1050">
        <v>618</v>
      </c>
      <c r="Q1050" t="s">
        <v>51</v>
      </c>
      <c r="R1050">
        <v>1</v>
      </c>
      <c r="S1050" s="1">
        <v>43116</v>
      </c>
      <c r="T1050" s="1">
        <v>43243</v>
      </c>
      <c r="U1050" t="s">
        <v>439</v>
      </c>
      <c r="V1050" t="s">
        <v>39</v>
      </c>
      <c r="W1050">
        <v>93</v>
      </c>
      <c r="X1050">
        <v>57</v>
      </c>
      <c r="Y1050">
        <v>200</v>
      </c>
      <c r="Z1050">
        <v>28.5</v>
      </c>
      <c r="AD1050">
        <v>0</v>
      </c>
      <c r="AE1050">
        <v>28.5</v>
      </c>
      <c r="AF1050">
        <v>0</v>
      </c>
      <c r="AG1050">
        <v>0</v>
      </c>
      <c r="AH1050">
        <v>4.3659999999999997</v>
      </c>
      <c r="AI1050">
        <v>4.3659999999999997</v>
      </c>
      <c r="AJ1050">
        <v>0.4</v>
      </c>
      <c r="AK1050" t="s">
        <v>885</v>
      </c>
      <c r="AL1050" t="s">
        <v>975</v>
      </c>
      <c r="AN1050">
        <v>168</v>
      </c>
      <c r="AO1050">
        <f>Source1718[[#This Row],[TotalFTES]]*525/Source1718[[#This Row],[TotalScheduledHours]]</f>
        <v>13.643749999999997</v>
      </c>
    </row>
    <row r="1051" spans="1:41" x14ac:dyDescent="0.25">
      <c r="A1051" t="s">
        <v>1770</v>
      </c>
      <c r="B1051" t="s">
        <v>32</v>
      </c>
      <c r="C1051" t="s">
        <v>92</v>
      </c>
      <c r="D1051" t="s">
        <v>93</v>
      </c>
      <c r="E1051">
        <v>46797</v>
      </c>
      <c r="F1051" t="s">
        <v>106</v>
      </c>
      <c r="G1051">
        <v>3100</v>
      </c>
      <c r="H1051">
        <v>502</v>
      </c>
      <c r="I1051" t="s">
        <v>301</v>
      </c>
      <c r="J1051" t="s">
        <v>35</v>
      </c>
      <c r="K1051" t="s">
        <v>44</v>
      </c>
      <c r="L1051" t="s">
        <v>108</v>
      </c>
      <c r="M1051">
        <v>1000</v>
      </c>
      <c r="N1051">
        <v>1150</v>
      </c>
      <c r="O1051" t="s">
        <v>49</v>
      </c>
      <c r="P1051">
        <v>624</v>
      </c>
      <c r="Q1051" t="s">
        <v>51</v>
      </c>
      <c r="R1051">
        <v>1</v>
      </c>
      <c r="S1051" s="1">
        <v>43116</v>
      </c>
      <c r="T1051" s="1">
        <v>43243</v>
      </c>
      <c r="U1051" t="s">
        <v>459</v>
      </c>
      <c r="V1051" t="s">
        <v>39</v>
      </c>
      <c r="W1051">
        <v>147</v>
      </c>
      <c r="X1051">
        <v>37</v>
      </c>
      <c r="Y1051">
        <v>200</v>
      </c>
      <c r="Z1051">
        <v>18.5</v>
      </c>
      <c r="AD1051">
        <v>0</v>
      </c>
      <c r="AE1051">
        <v>18.5</v>
      </c>
      <c r="AF1051">
        <v>0</v>
      </c>
      <c r="AG1051">
        <v>0</v>
      </c>
      <c r="AH1051">
        <v>7.0590000000000002</v>
      </c>
      <c r="AI1051">
        <v>7.0590000000000002</v>
      </c>
      <c r="AJ1051">
        <v>0.4</v>
      </c>
      <c r="AK1051" t="s">
        <v>883</v>
      </c>
      <c r="AL1051" t="s">
        <v>998</v>
      </c>
      <c r="AN1051">
        <v>168</v>
      </c>
      <c r="AO1051">
        <f>Source1718[[#This Row],[TotalFTES]]*525/Source1718[[#This Row],[TotalScheduledHours]]</f>
        <v>22.059374999999999</v>
      </c>
    </row>
    <row r="1052" spans="1:41" x14ac:dyDescent="0.25">
      <c r="A1052" t="s">
        <v>1770</v>
      </c>
      <c r="B1052" t="s">
        <v>32</v>
      </c>
      <c r="C1052" t="s">
        <v>92</v>
      </c>
      <c r="D1052" t="s">
        <v>93</v>
      </c>
      <c r="E1052">
        <v>47281</v>
      </c>
      <c r="F1052" t="s">
        <v>106</v>
      </c>
      <c r="G1052">
        <v>3100</v>
      </c>
      <c r="H1052">
        <v>504</v>
      </c>
      <c r="I1052" t="s">
        <v>301</v>
      </c>
      <c r="J1052" t="s">
        <v>35</v>
      </c>
      <c r="K1052" t="s">
        <v>44</v>
      </c>
      <c r="L1052" t="s">
        <v>108</v>
      </c>
      <c r="M1052">
        <v>1200</v>
      </c>
      <c r="N1052">
        <v>1350</v>
      </c>
      <c r="O1052" t="s">
        <v>49</v>
      </c>
      <c r="P1052">
        <v>419</v>
      </c>
      <c r="Q1052" t="s">
        <v>51</v>
      </c>
      <c r="R1052">
        <v>1</v>
      </c>
      <c r="S1052" s="1">
        <v>43116</v>
      </c>
      <c r="T1052" s="1">
        <v>43243</v>
      </c>
      <c r="U1052" t="s">
        <v>541</v>
      </c>
      <c r="V1052" t="s">
        <v>39</v>
      </c>
      <c r="W1052">
        <v>87</v>
      </c>
      <c r="X1052">
        <v>17</v>
      </c>
      <c r="Y1052">
        <v>200</v>
      </c>
      <c r="Z1052">
        <v>8.5</v>
      </c>
      <c r="AD1052">
        <v>0</v>
      </c>
      <c r="AE1052">
        <v>8.5</v>
      </c>
      <c r="AF1052">
        <v>0</v>
      </c>
      <c r="AG1052">
        <v>0</v>
      </c>
      <c r="AH1052">
        <v>3.4510000000000001</v>
      </c>
      <c r="AI1052">
        <v>3.4510000000000001</v>
      </c>
      <c r="AJ1052">
        <v>0.4</v>
      </c>
      <c r="AK1052" t="s">
        <v>760</v>
      </c>
      <c r="AL1052" t="s">
        <v>976</v>
      </c>
      <c r="AN1052">
        <v>168</v>
      </c>
      <c r="AO1052">
        <f>Source1718[[#This Row],[TotalFTES]]*525/Source1718[[#This Row],[TotalScheduledHours]]</f>
        <v>10.784375000000001</v>
      </c>
    </row>
    <row r="1053" spans="1:41" x14ac:dyDescent="0.25">
      <c r="A1053" t="s">
        <v>1770</v>
      </c>
      <c r="B1053" t="s">
        <v>32</v>
      </c>
      <c r="C1053" t="s">
        <v>92</v>
      </c>
      <c r="D1053" t="s">
        <v>93</v>
      </c>
      <c r="E1053">
        <v>46790</v>
      </c>
      <c r="F1053" t="s">
        <v>106</v>
      </c>
      <c r="G1053">
        <v>3100</v>
      </c>
      <c r="H1053">
        <v>701</v>
      </c>
      <c r="I1053" t="s">
        <v>301</v>
      </c>
      <c r="J1053" t="s">
        <v>35</v>
      </c>
      <c r="K1053" t="s">
        <v>44</v>
      </c>
      <c r="L1053" t="s">
        <v>108</v>
      </c>
      <c r="M1053">
        <v>830</v>
      </c>
      <c r="N1053">
        <v>1020</v>
      </c>
      <c r="O1053" t="s">
        <v>64</v>
      </c>
      <c r="P1053">
        <v>354</v>
      </c>
      <c r="Q1053" t="s">
        <v>65</v>
      </c>
      <c r="R1053">
        <v>1</v>
      </c>
      <c r="S1053" s="1">
        <v>43116</v>
      </c>
      <c r="T1053" s="1">
        <v>43243</v>
      </c>
      <c r="U1053" t="s">
        <v>564</v>
      </c>
      <c r="V1053" t="s">
        <v>39</v>
      </c>
      <c r="W1053">
        <v>124</v>
      </c>
      <c r="X1053">
        <v>41</v>
      </c>
      <c r="Y1053">
        <v>400</v>
      </c>
      <c r="Z1053">
        <v>10.25</v>
      </c>
      <c r="AD1053">
        <v>0</v>
      </c>
      <c r="AE1053">
        <v>10.25</v>
      </c>
      <c r="AF1053">
        <v>0</v>
      </c>
      <c r="AG1053">
        <v>10</v>
      </c>
      <c r="AH1053">
        <v>6.0229999999999997</v>
      </c>
      <c r="AI1053">
        <v>6.0229999999999997</v>
      </c>
      <c r="AJ1053">
        <v>0.4</v>
      </c>
      <c r="AK1053" t="s">
        <v>990</v>
      </c>
      <c r="AL1053" t="s">
        <v>999</v>
      </c>
      <c r="AN1053">
        <v>168</v>
      </c>
      <c r="AO1053">
        <f>Source1718[[#This Row],[TotalFTES]]*525/Source1718[[#This Row],[TotalScheduledHours]]</f>
        <v>18.821874999999999</v>
      </c>
    </row>
    <row r="1054" spans="1:41" x14ac:dyDescent="0.25">
      <c r="A1054" t="s">
        <v>1770</v>
      </c>
      <c r="B1054" t="s">
        <v>32</v>
      </c>
      <c r="C1054" t="s">
        <v>92</v>
      </c>
      <c r="D1054" t="s">
        <v>93</v>
      </c>
      <c r="E1054">
        <v>44553</v>
      </c>
      <c r="F1054" t="s">
        <v>106</v>
      </c>
      <c r="G1054">
        <v>3100</v>
      </c>
      <c r="H1054">
        <v>703</v>
      </c>
      <c r="I1054" t="s">
        <v>301</v>
      </c>
      <c r="J1054" t="s">
        <v>35</v>
      </c>
      <c r="K1054" t="s">
        <v>44</v>
      </c>
      <c r="L1054" t="s">
        <v>108</v>
      </c>
      <c r="M1054">
        <v>1030</v>
      </c>
      <c r="N1054">
        <v>1220</v>
      </c>
      <c r="O1054" t="s">
        <v>64</v>
      </c>
      <c r="P1054">
        <v>369</v>
      </c>
      <c r="Q1054" t="s">
        <v>65</v>
      </c>
      <c r="R1054">
        <v>1</v>
      </c>
      <c r="S1054" s="1">
        <v>43116</v>
      </c>
      <c r="T1054" s="1">
        <v>43243</v>
      </c>
      <c r="U1054" t="s">
        <v>434</v>
      </c>
      <c r="V1054" t="s">
        <v>39</v>
      </c>
      <c r="W1054">
        <v>78</v>
      </c>
      <c r="X1054">
        <v>33</v>
      </c>
      <c r="Y1054">
        <v>400</v>
      </c>
      <c r="Z1054">
        <v>8.25</v>
      </c>
      <c r="AD1054">
        <v>0</v>
      </c>
      <c r="AE1054">
        <v>8.25</v>
      </c>
      <c r="AF1054">
        <v>0</v>
      </c>
      <c r="AG1054">
        <v>0</v>
      </c>
      <c r="AH1054">
        <v>4.3659999999999997</v>
      </c>
      <c r="AI1054">
        <v>4.3659999999999997</v>
      </c>
      <c r="AJ1054">
        <v>0.4</v>
      </c>
      <c r="AK1054" t="s">
        <v>988</v>
      </c>
      <c r="AL1054" t="s">
        <v>1000</v>
      </c>
      <c r="AN1054">
        <v>168</v>
      </c>
      <c r="AO1054">
        <f>Source1718[[#This Row],[TotalFTES]]*525/Source1718[[#This Row],[TotalScheduledHours]]</f>
        <v>13.643749999999997</v>
      </c>
    </row>
    <row r="1055" spans="1:41" x14ac:dyDescent="0.25">
      <c r="A1055" t="s">
        <v>1770</v>
      </c>
      <c r="B1055" t="s">
        <v>32</v>
      </c>
      <c r="C1055" t="s">
        <v>92</v>
      </c>
      <c r="D1055" t="s">
        <v>93</v>
      </c>
      <c r="E1055">
        <v>46791</v>
      </c>
      <c r="F1055" t="s">
        <v>106</v>
      </c>
      <c r="G1055">
        <v>3100</v>
      </c>
      <c r="H1055">
        <v>705</v>
      </c>
      <c r="I1055" t="s">
        <v>301</v>
      </c>
      <c r="J1055" t="s">
        <v>35</v>
      </c>
      <c r="K1055" t="s">
        <v>44</v>
      </c>
      <c r="L1055" t="s">
        <v>108</v>
      </c>
      <c r="M1055">
        <v>1230</v>
      </c>
      <c r="N1055">
        <v>1420</v>
      </c>
      <c r="O1055" t="s">
        <v>64</v>
      </c>
      <c r="P1055">
        <v>322</v>
      </c>
      <c r="Q1055" t="s">
        <v>65</v>
      </c>
      <c r="R1055">
        <v>1</v>
      </c>
      <c r="S1055" s="1">
        <v>43116</v>
      </c>
      <c r="T1055" s="1">
        <v>43243</v>
      </c>
      <c r="U1055" t="s">
        <v>1001</v>
      </c>
      <c r="V1055" t="s">
        <v>39</v>
      </c>
      <c r="W1055">
        <v>80</v>
      </c>
      <c r="X1055">
        <v>54</v>
      </c>
      <c r="Y1055">
        <v>400</v>
      </c>
      <c r="Z1055">
        <v>13.5</v>
      </c>
      <c r="AD1055">
        <v>0</v>
      </c>
      <c r="AE1055">
        <v>13.5</v>
      </c>
      <c r="AF1055">
        <v>0</v>
      </c>
      <c r="AG1055">
        <v>0</v>
      </c>
      <c r="AH1055">
        <v>4.9870000000000001</v>
      </c>
      <c r="AI1055">
        <v>4.9870000000000001</v>
      </c>
      <c r="AJ1055">
        <v>0.4</v>
      </c>
      <c r="AK1055" t="s">
        <v>1002</v>
      </c>
      <c r="AL1055" t="s">
        <v>1003</v>
      </c>
      <c r="AN1055">
        <v>168</v>
      </c>
      <c r="AO1055">
        <f>Source1718[[#This Row],[TotalFTES]]*525/Source1718[[#This Row],[TotalScheduledHours]]</f>
        <v>15.584375000000001</v>
      </c>
    </row>
    <row r="1056" spans="1:41" x14ac:dyDescent="0.25">
      <c r="A1056" t="s">
        <v>1770</v>
      </c>
      <c r="B1056" t="s">
        <v>32</v>
      </c>
      <c r="C1056" t="s">
        <v>92</v>
      </c>
      <c r="D1056" t="s">
        <v>93</v>
      </c>
      <c r="E1056">
        <v>40480</v>
      </c>
      <c r="F1056" t="s">
        <v>106</v>
      </c>
      <c r="G1056">
        <v>3100</v>
      </c>
      <c r="H1056">
        <v>706</v>
      </c>
      <c r="I1056" t="s">
        <v>301</v>
      </c>
      <c r="J1056" t="s">
        <v>35</v>
      </c>
      <c r="K1056" t="s">
        <v>44</v>
      </c>
      <c r="L1056" t="s">
        <v>108</v>
      </c>
      <c r="M1056">
        <v>1030</v>
      </c>
      <c r="N1056">
        <v>1220</v>
      </c>
      <c r="O1056" t="s">
        <v>64</v>
      </c>
      <c r="P1056">
        <v>353</v>
      </c>
      <c r="Q1056" t="s">
        <v>65</v>
      </c>
      <c r="R1056">
        <v>1</v>
      </c>
      <c r="S1056" s="1">
        <v>43116</v>
      </c>
      <c r="T1056" s="1">
        <v>43243</v>
      </c>
      <c r="U1056" t="s">
        <v>475</v>
      </c>
      <c r="V1056" t="s">
        <v>39</v>
      </c>
      <c r="W1056">
        <v>108</v>
      </c>
      <c r="X1056">
        <v>42</v>
      </c>
      <c r="Y1056">
        <v>400</v>
      </c>
      <c r="Z1056">
        <v>10.5</v>
      </c>
      <c r="AD1056">
        <v>0</v>
      </c>
      <c r="AE1056">
        <v>10.5</v>
      </c>
      <c r="AF1056">
        <v>0</v>
      </c>
      <c r="AG1056">
        <v>10</v>
      </c>
      <c r="AH1056">
        <v>4.0149999999999997</v>
      </c>
      <c r="AI1056">
        <v>4.0149999999999997</v>
      </c>
      <c r="AJ1056">
        <v>0.4</v>
      </c>
      <c r="AK1056" t="s">
        <v>988</v>
      </c>
      <c r="AL1056" t="s">
        <v>1004</v>
      </c>
      <c r="AN1056">
        <v>168</v>
      </c>
      <c r="AO1056">
        <f>Source1718[[#This Row],[TotalFTES]]*525/Source1718[[#This Row],[TotalScheduledHours]]</f>
        <v>12.546875</v>
      </c>
    </row>
    <row r="1057" spans="1:41" x14ac:dyDescent="0.25">
      <c r="A1057" t="s">
        <v>1770</v>
      </c>
      <c r="B1057" t="s">
        <v>32</v>
      </c>
      <c r="C1057" t="s">
        <v>92</v>
      </c>
      <c r="D1057" t="s">
        <v>93</v>
      </c>
      <c r="E1057">
        <v>40487</v>
      </c>
      <c r="F1057" t="s">
        <v>106</v>
      </c>
      <c r="G1057">
        <v>3100</v>
      </c>
      <c r="H1057">
        <v>707</v>
      </c>
      <c r="I1057" t="s">
        <v>301</v>
      </c>
      <c r="J1057" t="s">
        <v>76</v>
      </c>
      <c r="K1057" t="s">
        <v>44</v>
      </c>
      <c r="L1057" t="s">
        <v>45</v>
      </c>
      <c r="M1057">
        <v>1900</v>
      </c>
      <c r="N1057">
        <v>2115</v>
      </c>
      <c r="O1057" t="s">
        <v>64</v>
      </c>
      <c r="P1057">
        <v>454</v>
      </c>
      <c r="Q1057" t="s">
        <v>65</v>
      </c>
      <c r="R1057">
        <v>1</v>
      </c>
      <c r="S1057" s="1">
        <v>43116</v>
      </c>
      <c r="T1057" s="1">
        <v>43243</v>
      </c>
      <c r="U1057" t="s">
        <v>1005</v>
      </c>
      <c r="V1057" t="s">
        <v>39</v>
      </c>
      <c r="W1057">
        <v>174</v>
      </c>
      <c r="X1057">
        <v>62</v>
      </c>
      <c r="Y1057">
        <v>400</v>
      </c>
      <c r="Z1057">
        <v>15.5</v>
      </c>
      <c r="AD1057">
        <v>0</v>
      </c>
      <c r="AE1057">
        <v>15.5</v>
      </c>
      <c r="AF1057">
        <v>0</v>
      </c>
      <c r="AG1057">
        <v>0</v>
      </c>
      <c r="AH1057">
        <v>8.82</v>
      </c>
      <c r="AI1057">
        <v>8.82</v>
      </c>
      <c r="AJ1057">
        <v>0.4</v>
      </c>
      <c r="AK1057" t="s">
        <v>905</v>
      </c>
      <c r="AL1057" t="s">
        <v>1006</v>
      </c>
      <c r="AN1057">
        <v>170</v>
      </c>
      <c r="AO1057">
        <f>Source1718[[#This Row],[TotalFTES]]*525/Source1718[[#This Row],[TotalScheduledHours]]</f>
        <v>27.238235294117647</v>
      </c>
    </row>
    <row r="1058" spans="1:41" x14ac:dyDescent="0.25">
      <c r="A1058" t="s">
        <v>1770</v>
      </c>
      <c r="B1058" t="s">
        <v>32</v>
      </c>
      <c r="C1058" t="s">
        <v>92</v>
      </c>
      <c r="D1058" t="s">
        <v>93</v>
      </c>
      <c r="E1058">
        <v>44142</v>
      </c>
      <c r="F1058" t="s">
        <v>106</v>
      </c>
      <c r="G1058">
        <v>3100</v>
      </c>
      <c r="H1058">
        <v>708</v>
      </c>
      <c r="I1058" t="s">
        <v>301</v>
      </c>
      <c r="J1058" t="s">
        <v>76</v>
      </c>
      <c r="K1058" t="s">
        <v>44</v>
      </c>
      <c r="L1058" t="s">
        <v>520</v>
      </c>
      <c r="M1058" t="s">
        <v>521</v>
      </c>
      <c r="N1058" t="s">
        <v>522</v>
      </c>
      <c r="O1058" t="s">
        <v>494</v>
      </c>
      <c r="P1058" t="s">
        <v>533</v>
      </c>
      <c r="Q1058" t="s">
        <v>65</v>
      </c>
      <c r="R1058">
        <v>1</v>
      </c>
      <c r="S1058" s="1">
        <v>43116</v>
      </c>
      <c r="T1058" s="1">
        <v>43243</v>
      </c>
      <c r="U1058" t="s">
        <v>1007</v>
      </c>
      <c r="V1058" t="s">
        <v>39</v>
      </c>
      <c r="W1058">
        <v>136</v>
      </c>
      <c r="X1058">
        <v>63</v>
      </c>
      <c r="Y1058">
        <v>400</v>
      </c>
      <c r="Z1058">
        <v>15.75</v>
      </c>
      <c r="AD1058">
        <v>0</v>
      </c>
      <c r="AE1058">
        <v>15.75</v>
      </c>
      <c r="AF1058">
        <v>0</v>
      </c>
      <c r="AG1058">
        <v>0</v>
      </c>
      <c r="AH1058">
        <v>8.4559999999999995</v>
      </c>
      <c r="AI1058">
        <v>8.4559999999999995</v>
      </c>
      <c r="AJ1058">
        <v>0.4</v>
      </c>
      <c r="AK1058" t="s">
        <v>1008</v>
      </c>
      <c r="AL1058" t="s">
        <v>1009</v>
      </c>
      <c r="AN1058">
        <v>170</v>
      </c>
      <c r="AO1058">
        <f>Source1718[[#This Row],[TotalFTES]]*525/Source1718[[#This Row],[TotalScheduledHours]]</f>
        <v>26.114117647058823</v>
      </c>
    </row>
    <row r="1059" spans="1:41" x14ac:dyDescent="0.25">
      <c r="A1059" t="s">
        <v>1770</v>
      </c>
      <c r="B1059" t="s">
        <v>32</v>
      </c>
      <c r="C1059" t="s">
        <v>92</v>
      </c>
      <c r="D1059" t="s">
        <v>93</v>
      </c>
      <c r="E1059">
        <v>46446</v>
      </c>
      <c r="F1059" t="s">
        <v>106</v>
      </c>
      <c r="G1059">
        <v>3100</v>
      </c>
      <c r="H1059">
        <v>709</v>
      </c>
      <c r="I1059" t="s">
        <v>301</v>
      </c>
      <c r="J1059" t="s">
        <v>76</v>
      </c>
      <c r="K1059" t="s">
        <v>44</v>
      </c>
      <c r="L1059" t="s">
        <v>45</v>
      </c>
      <c r="M1059">
        <v>1630</v>
      </c>
      <c r="N1059">
        <v>1845</v>
      </c>
      <c r="O1059" t="s">
        <v>64</v>
      </c>
      <c r="P1059">
        <v>320</v>
      </c>
      <c r="Q1059" t="s">
        <v>65</v>
      </c>
      <c r="R1059">
        <v>1</v>
      </c>
      <c r="S1059" s="1">
        <v>43116</v>
      </c>
      <c r="T1059" s="1">
        <v>43243</v>
      </c>
      <c r="U1059" t="s">
        <v>497</v>
      </c>
      <c r="V1059" t="s">
        <v>39</v>
      </c>
      <c r="W1059">
        <v>101</v>
      </c>
      <c r="X1059">
        <v>63</v>
      </c>
      <c r="Y1059">
        <v>400</v>
      </c>
      <c r="Z1059">
        <v>15.75</v>
      </c>
      <c r="AD1059">
        <v>0</v>
      </c>
      <c r="AE1059">
        <v>15.75</v>
      </c>
      <c r="AF1059">
        <v>0</v>
      </c>
      <c r="AG1059">
        <v>0</v>
      </c>
      <c r="AH1059">
        <v>8.3480000000000008</v>
      </c>
      <c r="AI1059">
        <v>8.3480000000000008</v>
      </c>
      <c r="AJ1059">
        <v>0.4</v>
      </c>
      <c r="AK1059" t="s">
        <v>1010</v>
      </c>
      <c r="AL1059" t="s">
        <v>1011</v>
      </c>
      <c r="AN1059">
        <v>170</v>
      </c>
      <c r="AO1059">
        <f>Source1718[[#This Row],[TotalFTES]]*525/Source1718[[#This Row],[TotalScheduledHours]]</f>
        <v>25.780588235294122</v>
      </c>
    </row>
    <row r="1060" spans="1:41" x14ac:dyDescent="0.25">
      <c r="A1060" t="s">
        <v>1770</v>
      </c>
      <c r="B1060" t="s">
        <v>32</v>
      </c>
      <c r="C1060" t="s">
        <v>92</v>
      </c>
      <c r="D1060" t="s">
        <v>93</v>
      </c>
      <c r="E1060">
        <v>45417</v>
      </c>
      <c r="F1060" t="s">
        <v>106</v>
      </c>
      <c r="G1060">
        <v>3105</v>
      </c>
      <c r="H1060">
        <v>702</v>
      </c>
      <c r="I1060" t="s">
        <v>303</v>
      </c>
      <c r="J1060" t="s">
        <v>73</v>
      </c>
      <c r="K1060" t="s">
        <v>44</v>
      </c>
      <c r="L1060" t="s">
        <v>74</v>
      </c>
      <c r="M1060">
        <v>900</v>
      </c>
      <c r="N1060">
        <v>1350</v>
      </c>
      <c r="O1060" t="s">
        <v>64</v>
      </c>
      <c r="P1060">
        <v>322</v>
      </c>
      <c r="Q1060" t="s">
        <v>65</v>
      </c>
      <c r="R1060">
        <v>1</v>
      </c>
      <c r="S1060" s="1">
        <v>43116</v>
      </c>
      <c r="T1060" s="1">
        <v>43243</v>
      </c>
      <c r="U1060" t="s">
        <v>1012</v>
      </c>
      <c r="V1060" t="s">
        <v>39</v>
      </c>
      <c r="W1060">
        <v>140</v>
      </c>
      <c r="X1060">
        <v>103</v>
      </c>
      <c r="Y1060">
        <v>400</v>
      </c>
      <c r="Z1060">
        <v>25.75</v>
      </c>
      <c r="AD1060">
        <v>0</v>
      </c>
      <c r="AE1060">
        <v>25.75</v>
      </c>
      <c r="AF1060">
        <v>0</v>
      </c>
      <c r="AG1060">
        <v>0</v>
      </c>
      <c r="AH1060">
        <v>4.1520000000000001</v>
      </c>
      <c r="AI1060">
        <v>4.1520000000000001</v>
      </c>
      <c r="AJ1060">
        <v>0.2</v>
      </c>
      <c r="AK1060" t="s">
        <v>826</v>
      </c>
      <c r="AL1060" t="s">
        <v>1003</v>
      </c>
      <c r="AN1060">
        <v>80</v>
      </c>
      <c r="AO1060">
        <f>Source1718[[#This Row],[TotalFTES]]*525/Source1718[[#This Row],[TotalScheduledHours]]</f>
        <v>27.247500000000002</v>
      </c>
    </row>
    <row r="1061" spans="1:41" x14ac:dyDescent="0.25">
      <c r="A1061" t="s">
        <v>1770</v>
      </c>
      <c r="B1061" t="s">
        <v>32</v>
      </c>
      <c r="C1061" t="s">
        <v>92</v>
      </c>
      <c r="D1061" t="s">
        <v>93</v>
      </c>
      <c r="E1061">
        <v>47658</v>
      </c>
      <c r="F1061" t="s">
        <v>106</v>
      </c>
      <c r="G1061">
        <v>3105</v>
      </c>
      <c r="H1061">
        <v>703</v>
      </c>
      <c r="I1061" t="s">
        <v>303</v>
      </c>
      <c r="J1061" t="s">
        <v>73</v>
      </c>
      <c r="K1061" t="s">
        <v>44</v>
      </c>
      <c r="L1061" t="s">
        <v>74</v>
      </c>
      <c r="M1061">
        <v>900</v>
      </c>
      <c r="N1061">
        <v>1350</v>
      </c>
      <c r="O1061" t="s">
        <v>64</v>
      </c>
      <c r="P1061">
        <v>321</v>
      </c>
      <c r="Q1061" t="s">
        <v>65</v>
      </c>
      <c r="R1061">
        <v>1</v>
      </c>
      <c r="S1061" s="1">
        <v>43116</v>
      </c>
      <c r="T1061" s="1">
        <v>43243</v>
      </c>
      <c r="U1061" t="s">
        <v>1013</v>
      </c>
      <c r="V1061" t="s">
        <v>39</v>
      </c>
      <c r="W1061">
        <v>120</v>
      </c>
      <c r="X1061">
        <v>39</v>
      </c>
      <c r="Y1061">
        <v>400</v>
      </c>
      <c r="Z1061">
        <v>9.75</v>
      </c>
      <c r="AD1061">
        <v>0</v>
      </c>
      <c r="AE1061">
        <v>9.75</v>
      </c>
      <c r="AF1061">
        <v>0</v>
      </c>
      <c r="AG1061">
        <v>10</v>
      </c>
      <c r="AH1061">
        <v>4.1580000000000004</v>
      </c>
      <c r="AI1061">
        <v>4.1580000000000004</v>
      </c>
      <c r="AJ1061">
        <v>0.2</v>
      </c>
      <c r="AK1061" t="s">
        <v>826</v>
      </c>
      <c r="AL1061" t="s">
        <v>1014</v>
      </c>
      <c r="AN1061">
        <v>80</v>
      </c>
      <c r="AO1061">
        <f>Source1718[[#This Row],[TotalFTES]]*525/Source1718[[#This Row],[TotalScheduledHours]]</f>
        <v>27.286875000000002</v>
      </c>
    </row>
    <row r="1062" spans="1:41" x14ac:dyDescent="0.25">
      <c r="A1062" t="s">
        <v>1770</v>
      </c>
      <c r="B1062" t="s">
        <v>32</v>
      </c>
      <c r="C1062" t="s">
        <v>92</v>
      </c>
      <c r="D1062" t="s">
        <v>93</v>
      </c>
      <c r="E1062">
        <v>47969</v>
      </c>
      <c r="F1062" t="s">
        <v>106</v>
      </c>
      <c r="G1062">
        <v>3120</v>
      </c>
      <c r="H1062">
        <v>201</v>
      </c>
      <c r="I1062" t="s">
        <v>1015</v>
      </c>
      <c r="J1062" t="s">
        <v>76</v>
      </c>
      <c r="K1062" t="s">
        <v>44</v>
      </c>
      <c r="L1062" t="s">
        <v>45</v>
      </c>
      <c r="M1062">
        <v>1830</v>
      </c>
      <c r="N1062">
        <v>2045</v>
      </c>
      <c r="O1062" t="s">
        <v>46</v>
      </c>
      <c r="P1062">
        <v>324</v>
      </c>
      <c r="Q1062" t="s">
        <v>47</v>
      </c>
      <c r="R1062">
        <v>1</v>
      </c>
      <c r="S1062" s="1">
        <v>43116</v>
      </c>
      <c r="T1062" s="1">
        <v>43243</v>
      </c>
      <c r="U1062" t="s">
        <v>1016</v>
      </c>
      <c r="V1062" t="s">
        <v>39</v>
      </c>
      <c r="W1062">
        <v>57</v>
      </c>
      <c r="X1062">
        <v>32</v>
      </c>
      <c r="Y1062">
        <v>65</v>
      </c>
      <c r="Z1062">
        <v>49.230800000000002</v>
      </c>
      <c r="AD1062">
        <v>0</v>
      </c>
      <c r="AE1062">
        <v>49.230800000000002</v>
      </c>
      <c r="AF1062">
        <v>0</v>
      </c>
      <c r="AG1062">
        <v>0</v>
      </c>
      <c r="AH1062">
        <v>4.0250000000000004</v>
      </c>
      <c r="AI1062">
        <v>4.0250000000000004</v>
      </c>
      <c r="AJ1062">
        <v>0.4</v>
      </c>
      <c r="AK1062" t="s">
        <v>811</v>
      </c>
      <c r="AL1062" t="s">
        <v>913</v>
      </c>
      <c r="AN1062">
        <v>170</v>
      </c>
      <c r="AO1062">
        <f>Source1718[[#This Row],[TotalFTES]]*525/Source1718[[#This Row],[TotalScheduledHours]]</f>
        <v>12.430147058823529</v>
      </c>
    </row>
    <row r="1063" spans="1:41" x14ac:dyDescent="0.25">
      <c r="A1063" t="s">
        <v>1770</v>
      </c>
      <c r="B1063" t="s">
        <v>32</v>
      </c>
      <c r="C1063" t="s">
        <v>92</v>
      </c>
      <c r="D1063" t="s">
        <v>93</v>
      </c>
      <c r="E1063">
        <v>47970</v>
      </c>
      <c r="F1063" t="s">
        <v>106</v>
      </c>
      <c r="G1063">
        <v>3120</v>
      </c>
      <c r="H1063">
        <v>202</v>
      </c>
      <c r="I1063" t="s">
        <v>1015</v>
      </c>
      <c r="J1063" t="s">
        <v>35</v>
      </c>
      <c r="K1063" t="s">
        <v>44</v>
      </c>
      <c r="L1063" t="s">
        <v>45</v>
      </c>
      <c r="M1063">
        <v>1330</v>
      </c>
      <c r="N1063">
        <v>1545</v>
      </c>
      <c r="O1063" t="s">
        <v>46</v>
      </c>
      <c r="P1063">
        <v>319</v>
      </c>
      <c r="Q1063" t="s">
        <v>47</v>
      </c>
      <c r="R1063">
        <v>1</v>
      </c>
      <c r="S1063" s="1">
        <v>43116</v>
      </c>
      <c r="T1063" s="1">
        <v>43243</v>
      </c>
      <c r="U1063" t="s">
        <v>440</v>
      </c>
      <c r="V1063" t="s">
        <v>39</v>
      </c>
      <c r="W1063">
        <v>72</v>
      </c>
      <c r="X1063">
        <v>38</v>
      </c>
      <c r="Y1063">
        <v>65</v>
      </c>
      <c r="Z1063">
        <v>58.461500000000001</v>
      </c>
      <c r="AD1063">
        <v>0</v>
      </c>
      <c r="AE1063">
        <v>58.461500000000001</v>
      </c>
      <c r="AF1063">
        <v>0</v>
      </c>
      <c r="AG1063">
        <v>0</v>
      </c>
      <c r="AH1063">
        <v>5.2619999999999996</v>
      </c>
      <c r="AI1063">
        <v>5.2619999999999996</v>
      </c>
      <c r="AJ1063">
        <v>0.4</v>
      </c>
      <c r="AK1063" t="s">
        <v>924</v>
      </c>
      <c r="AL1063" t="s">
        <v>940</v>
      </c>
      <c r="AN1063">
        <v>170</v>
      </c>
      <c r="AO1063">
        <f>Source1718[[#This Row],[TotalFTES]]*525/Source1718[[#This Row],[TotalScheduledHours]]</f>
        <v>16.250294117647059</v>
      </c>
    </row>
    <row r="1064" spans="1:41" x14ac:dyDescent="0.25">
      <c r="A1064" t="s">
        <v>1770</v>
      </c>
      <c r="B1064" t="s">
        <v>32</v>
      </c>
      <c r="C1064" t="s">
        <v>92</v>
      </c>
      <c r="D1064" t="s">
        <v>93</v>
      </c>
      <c r="E1064">
        <v>47913</v>
      </c>
      <c r="F1064" t="s">
        <v>106</v>
      </c>
      <c r="G1064">
        <v>3120</v>
      </c>
      <c r="H1064">
        <v>301</v>
      </c>
      <c r="I1064" t="s">
        <v>1015</v>
      </c>
      <c r="J1064" t="s">
        <v>76</v>
      </c>
      <c r="K1064" t="s">
        <v>44</v>
      </c>
      <c r="L1064" t="s">
        <v>869</v>
      </c>
      <c r="M1064" t="s">
        <v>528</v>
      </c>
      <c r="N1064" t="s">
        <v>723</v>
      </c>
      <c r="O1064" t="s">
        <v>733</v>
      </c>
      <c r="Q1064" t="s">
        <v>97</v>
      </c>
      <c r="R1064">
        <v>1</v>
      </c>
      <c r="S1064" s="1">
        <v>43116</v>
      </c>
      <c r="T1064" s="1">
        <v>43243</v>
      </c>
      <c r="U1064" t="s">
        <v>1017</v>
      </c>
      <c r="V1064" t="s">
        <v>39</v>
      </c>
      <c r="W1064">
        <v>107</v>
      </c>
      <c r="X1064">
        <v>81</v>
      </c>
      <c r="Y1064">
        <v>50</v>
      </c>
      <c r="Z1064">
        <v>162</v>
      </c>
      <c r="AD1064">
        <v>0</v>
      </c>
      <c r="AE1064">
        <v>162</v>
      </c>
      <c r="AF1064">
        <v>0</v>
      </c>
      <c r="AG1064">
        <v>0</v>
      </c>
      <c r="AH1064">
        <v>7.6479999999999997</v>
      </c>
      <c r="AI1064">
        <v>7.6479999999999997</v>
      </c>
      <c r="AJ1064">
        <v>0.4</v>
      </c>
      <c r="AK1064" t="s">
        <v>1018</v>
      </c>
      <c r="AL1064" t="s">
        <v>1019</v>
      </c>
      <c r="AN1064">
        <v>170</v>
      </c>
      <c r="AO1064">
        <f>Source1718[[#This Row],[TotalFTES]]*525/Source1718[[#This Row],[TotalScheduledHours]]</f>
        <v>23.618823529411763</v>
      </c>
    </row>
    <row r="1065" spans="1:41" x14ac:dyDescent="0.25">
      <c r="A1065" t="s">
        <v>1770</v>
      </c>
      <c r="B1065" t="s">
        <v>32</v>
      </c>
      <c r="C1065" t="s">
        <v>92</v>
      </c>
      <c r="D1065" t="s">
        <v>93</v>
      </c>
      <c r="E1065">
        <v>47997</v>
      </c>
      <c r="F1065" t="s">
        <v>106</v>
      </c>
      <c r="G1065">
        <v>3120</v>
      </c>
      <c r="H1065">
        <v>701</v>
      </c>
      <c r="I1065" t="s">
        <v>1015</v>
      </c>
      <c r="J1065" t="s">
        <v>35</v>
      </c>
      <c r="K1065" t="s">
        <v>44</v>
      </c>
      <c r="L1065" t="s">
        <v>1020</v>
      </c>
      <c r="M1065" t="s">
        <v>1021</v>
      </c>
      <c r="N1065" t="s">
        <v>1022</v>
      </c>
      <c r="O1065" t="s">
        <v>1023</v>
      </c>
      <c r="P1065" t="s">
        <v>1024</v>
      </c>
      <c r="Q1065" t="s">
        <v>65</v>
      </c>
      <c r="R1065">
        <v>1</v>
      </c>
      <c r="S1065" s="1">
        <v>43116</v>
      </c>
      <c r="T1065" s="1">
        <v>43243</v>
      </c>
      <c r="U1065" t="s">
        <v>1025</v>
      </c>
      <c r="V1065" t="s">
        <v>39</v>
      </c>
      <c r="W1065">
        <v>66</v>
      </c>
      <c r="X1065">
        <v>21</v>
      </c>
      <c r="Y1065">
        <v>450</v>
      </c>
      <c r="Z1065">
        <v>4.6666999999999996</v>
      </c>
      <c r="AD1065">
        <v>0</v>
      </c>
      <c r="AE1065">
        <v>4.6666999999999996</v>
      </c>
      <c r="AF1065">
        <v>0</v>
      </c>
      <c r="AG1065">
        <v>0</v>
      </c>
      <c r="AH1065">
        <v>3.2040000000000002</v>
      </c>
      <c r="AI1065">
        <v>3.2040000000000002</v>
      </c>
      <c r="AJ1065">
        <v>0.4</v>
      </c>
      <c r="AK1065" t="s">
        <v>1026</v>
      </c>
      <c r="AL1065" t="s">
        <v>1027</v>
      </c>
      <c r="AN1065">
        <v>170</v>
      </c>
      <c r="AO1065">
        <f>Source1718[[#This Row],[TotalFTES]]*525/Source1718[[#This Row],[TotalScheduledHours]]</f>
        <v>9.8947058823529428</v>
      </c>
    </row>
    <row r="1066" spans="1:41" x14ac:dyDescent="0.25">
      <c r="A1066" t="s">
        <v>1770</v>
      </c>
      <c r="B1066" t="s">
        <v>32</v>
      </c>
      <c r="C1066" t="s">
        <v>92</v>
      </c>
      <c r="D1066" t="s">
        <v>93</v>
      </c>
      <c r="E1066">
        <v>45308</v>
      </c>
      <c r="F1066" t="s">
        <v>106</v>
      </c>
      <c r="G1066">
        <v>3140</v>
      </c>
      <c r="H1066">
        <v>301</v>
      </c>
      <c r="I1066" t="s">
        <v>304</v>
      </c>
      <c r="J1066" t="s">
        <v>35</v>
      </c>
      <c r="K1066" t="s">
        <v>44</v>
      </c>
      <c r="L1066" t="s">
        <v>45</v>
      </c>
      <c r="M1066">
        <v>1445</v>
      </c>
      <c r="N1066">
        <v>1700</v>
      </c>
      <c r="O1066" t="s">
        <v>399</v>
      </c>
      <c r="Q1066" t="s">
        <v>97</v>
      </c>
      <c r="R1066">
        <v>1</v>
      </c>
      <c r="S1066" s="1">
        <v>43116</v>
      </c>
      <c r="T1066" s="1">
        <v>43243</v>
      </c>
      <c r="U1066" t="s">
        <v>431</v>
      </c>
      <c r="V1066" t="s">
        <v>39</v>
      </c>
      <c r="W1066">
        <v>100</v>
      </c>
      <c r="X1066">
        <v>55</v>
      </c>
      <c r="Y1066">
        <v>200</v>
      </c>
      <c r="Z1066">
        <v>27.5</v>
      </c>
      <c r="AD1066">
        <v>0</v>
      </c>
      <c r="AE1066">
        <v>27.5</v>
      </c>
      <c r="AF1066">
        <v>0</v>
      </c>
      <c r="AG1066">
        <v>0</v>
      </c>
      <c r="AH1066">
        <v>5.1669999999999998</v>
      </c>
      <c r="AI1066">
        <v>5.1669999999999998</v>
      </c>
      <c r="AJ1066">
        <v>0.4</v>
      </c>
      <c r="AK1066" t="s">
        <v>1028</v>
      </c>
      <c r="AL1066" t="s">
        <v>933</v>
      </c>
      <c r="AN1066">
        <v>170</v>
      </c>
      <c r="AO1066">
        <f>Source1718[[#This Row],[TotalFTES]]*525/Source1718[[#This Row],[TotalScheduledHours]]</f>
        <v>15.956911764705881</v>
      </c>
    </row>
    <row r="1067" spans="1:41" x14ac:dyDescent="0.25">
      <c r="A1067" t="s">
        <v>1770</v>
      </c>
      <c r="B1067" t="s">
        <v>32</v>
      </c>
      <c r="C1067" t="s">
        <v>92</v>
      </c>
      <c r="D1067" t="s">
        <v>93</v>
      </c>
      <c r="E1067">
        <v>47802</v>
      </c>
      <c r="F1067" t="s">
        <v>106</v>
      </c>
      <c r="G1067">
        <v>3140</v>
      </c>
      <c r="H1067">
        <v>502</v>
      </c>
      <c r="I1067" t="s">
        <v>304</v>
      </c>
      <c r="J1067" t="s">
        <v>76</v>
      </c>
      <c r="K1067" t="s">
        <v>44</v>
      </c>
      <c r="L1067" t="s">
        <v>45</v>
      </c>
      <c r="M1067">
        <v>1630</v>
      </c>
      <c r="N1067">
        <v>1845</v>
      </c>
      <c r="O1067" t="s">
        <v>49</v>
      </c>
      <c r="P1067">
        <v>619</v>
      </c>
      <c r="Q1067" t="s">
        <v>51</v>
      </c>
      <c r="R1067">
        <v>1</v>
      </c>
      <c r="S1067" s="1">
        <v>43116</v>
      </c>
      <c r="T1067" s="1">
        <v>43243</v>
      </c>
      <c r="U1067" t="s">
        <v>573</v>
      </c>
      <c r="V1067" t="s">
        <v>39</v>
      </c>
      <c r="W1067">
        <v>79</v>
      </c>
      <c r="X1067">
        <v>40</v>
      </c>
      <c r="Y1067">
        <v>150</v>
      </c>
      <c r="Z1067">
        <v>26.666699999999999</v>
      </c>
      <c r="AD1067">
        <v>0</v>
      </c>
      <c r="AE1067">
        <v>26.666699999999999</v>
      </c>
      <c r="AF1067">
        <v>0</v>
      </c>
      <c r="AG1067">
        <v>0</v>
      </c>
      <c r="AH1067">
        <v>4.4050000000000002</v>
      </c>
      <c r="AI1067">
        <v>4.4050000000000002</v>
      </c>
      <c r="AJ1067">
        <v>0.4</v>
      </c>
      <c r="AK1067" t="s">
        <v>1010</v>
      </c>
      <c r="AL1067" t="s">
        <v>1029</v>
      </c>
      <c r="AN1067">
        <v>170</v>
      </c>
      <c r="AO1067">
        <f>Source1718[[#This Row],[TotalFTES]]*525/Source1718[[#This Row],[TotalScheduledHours]]</f>
        <v>13.603676470588235</v>
      </c>
    </row>
    <row r="1068" spans="1:41" x14ac:dyDescent="0.25">
      <c r="A1068" t="s">
        <v>1770</v>
      </c>
      <c r="B1068" t="s">
        <v>32</v>
      </c>
      <c r="C1068" t="s">
        <v>92</v>
      </c>
      <c r="D1068" t="s">
        <v>93</v>
      </c>
      <c r="E1068">
        <v>47545</v>
      </c>
      <c r="F1068" t="s">
        <v>106</v>
      </c>
      <c r="G1068">
        <v>3140</v>
      </c>
      <c r="H1068">
        <v>503</v>
      </c>
      <c r="I1068" t="s">
        <v>304</v>
      </c>
      <c r="J1068" t="s">
        <v>35</v>
      </c>
      <c r="K1068" t="s">
        <v>44</v>
      </c>
      <c r="L1068" t="s">
        <v>480</v>
      </c>
      <c r="M1068" t="s">
        <v>543</v>
      </c>
      <c r="N1068" t="s">
        <v>544</v>
      </c>
      <c r="O1068" t="s">
        <v>519</v>
      </c>
      <c r="P1068" t="s">
        <v>1030</v>
      </c>
      <c r="Q1068" t="s">
        <v>51</v>
      </c>
      <c r="R1068">
        <v>1</v>
      </c>
      <c r="S1068" s="1">
        <v>43116</v>
      </c>
      <c r="T1068" s="1">
        <v>43243</v>
      </c>
      <c r="U1068" t="s">
        <v>1031</v>
      </c>
      <c r="V1068" t="s">
        <v>39</v>
      </c>
      <c r="W1068">
        <v>110</v>
      </c>
      <c r="X1068">
        <v>27</v>
      </c>
      <c r="Y1068">
        <v>200</v>
      </c>
      <c r="Z1068">
        <v>13.5</v>
      </c>
      <c r="AD1068">
        <v>0</v>
      </c>
      <c r="AE1068">
        <v>13.5</v>
      </c>
      <c r="AF1068">
        <v>0</v>
      </c>
      <c r="AG1068">
        <v>10</v>
      </c>
      <c r="AH1068">
        <v>6.0529999999999999</v>
      </c>
      <c r="AI1068">
        <v>6.0529999999999999</v>
      </c>
      <c r="AJ1068">
        <v>0.4</v>
      </c>
      <c r="AK1068" t="s">
        <v>1032</v>
      </c>
      <c r="AL1068" t="s">
        <v>1033</v>
      </c>
      <c r="AN1068">
        <v>336</v>
      </c>
      <c r="AO1068">
        <f>Source1718[[#This Row],[TotalFTES]]*525/Source1718[[#This Row],[TotalScheduledHours]]</f>
        <v>9.4578124999999993</v>
      </c>
    </row>
    <row r="1069" spans="1:41" x14ac:dyDescent="0.25">
      <c r="A1069" t="s">
        <v>1770</v>
      </c>
      <c r="B1069" t="s">
        <v>32</v>
      </c>
      <c r="C1069" t="s">
        <v>92</v>
      </c>
      <c r="D1069" t="s">
        <v>93</v>
      </c>
      <c r="E1069">
        <v>47546</v>
      </c>
      <c r="F1069" t="s">
        <v>106</v>
      </c>
      <c r="G1069">
        <v>3140</v>
      </c>
      <c r="H1069">
        <v>504</v>
      </c>
      <c r="I1069" t="s">
        <v>304</v>
      </c>
      <c r="J1069" t="s">
        <v>35</v>
      </c>
      <c r="K1069" t="s">
        <v>44</v>
      </c>
      <c r="L1069" t="s">
        <v>45</v>
      </c>
      <c r="M1069">
        <v>1400</v>
      </c>
      <c r="N1069">
        <v>1615</v>
      </c>
      <c r="O1069" t="s">
        <v>49</v>
      </c>
      <c r="P1069">
        <v>618</v>
      </c>
      <c r="Q1069" t="s">
        <v>51</v>
      </c>
      <c r="R1069">
        <v>1</v>
      </c>
      <c r="S1069" s="1">
        <v>43116</v>
      </c>
      <c r="T1069" s="1">
        <v>43243</v>
      </c>
      <c r="U1069" t="s">
        <v>499</v>
      </c>
      <c r="V1069" t="s">
        <v>39</v>
      </c>
      <c r="W1069">
        <v>50</v>
      </c>
      <c r="X1069">
        <v>25</v>
      </c>
      <c r="Y1069">
        <v>200</v>
      </c>
      <c r="Z1069">
        <v>12.5</v>
      </c>
      <c r="AD1069">
        <v>0</v>
      </c>
      <c r="AE1069">
        <v>12.5</v>
      </c>
      <c r="AF1069">
        <v>0</v>
      </c>
      <c r="AG1069">
        <v>10</v>
      </c>
      <c r="AH1069">
        <v>2.5870000000000002</v>
      </c>
      <c r="AI1069">
        <v>2.5870000000000002</v>
      </c>
      <c r="AJ1069">
        <v>0.4</v>
      </c>
      <c r="AK1069" t="s">
        <v>1034</v>
      </c>
      <c r="AL1069" t="s">
        <v>975</v>
      </c>
      <c r="AN1069">
        <v>170</v>
      </c>
      <c r="AO1069">
        <f>Source1718[[#This Row],[TotalFTES]]*525/Source1718[[#This Row],[TotalScheduledHours]]</f>
        <v>7.9892647058823538</v>
      </c>
    </row>
    <row r="1070" spans="1:41" x14ac:dyDescent="0.25">
      <c r="A1070" t="s">
        <v>1770</v>
      </c>
      <c r="B1070" t="s">
        <v>32</v>
      </c>
      <c r="C1070" t="s">
        <v>92</v>
      </c>
      <c r="D1070" t="s">
        <v>93</v>
      </c>
      <c r="E1070">
        <v>45407</v>
      </c>
      <c r="F1070" t="s">
        <v>106</v>
      </c>
      <c r="G1070">
        <v>3140</v>
      </c>
      <c r="H1070">
        <v>905</v>
      </c>
      <c r="I1070" t="s">
        <v>304</v>
      </c>
      <c r="J1070" t="s">
        <v>35</v>
      </c>
      <c r="K1070" t="s">
        <v>44</v>
      </c>
      <c r="L1070" t="s">
        <v>108</v>
      </c>
      <c r="M1070">
        <v>800</v>
      </c>
      <c r="N1070">
        <v>950</v>
      </c>
      <c r="O1070" t="s">
        <v>102</v>
      </c>
      <c r="Q1070" t="s">
        <v>103</v>
      </c>
      <c r="R1070">
        <v>1</v>
      </c>
      <c r="S1070" s="1">
        <v>43116</v>
      </c>
      <c r="T1070" s="1">
        <v>43243</v>
      </c>
      <c r="U1070" t="s">
        <v>952</v>
      </c>
      <c r="V1070" t="s">
        <v>39</v>
      </c>
      <c r="W1070">
        <v>37</v>
      </c>
      <c r="X1070">
        <v>37</v>
      </c>
      <c r="Y1070">
        <v>200</v>
      </c>
      <c r="Z1070">
        <v>18.5</v>
      </c>
      <c r="AD1070">
        <v>0</v>
      </c>
      <c r="AE1070">
        <v>18.5</v>
      </c>
      <c r="AF1070">
        <v>0</v>
      </c>
      <c r="AG1070">
        <v>0</v>
      </c>
      <c r="AH1070">
        <v>2.415</v>
      </c>
      <c r="AI1070">
        <v>2.415</v>
      </c>
      <c r="AJ1070">
        <v>0.4</v>
      </c>
      <c r="AK1070" t="s">
        <v>885</v>
      </c>
      <c r="AL1070" t="s">
        <v>953</v>
      </c>
      <c r="AN1070">
        <v>168</v>
      </c>
      <c r="AO1070">
        <f>Source1718[[#This Row],[TotalFTES]]*525/Source1718[[#This Row],[TotalScheduledHours]]</f>
        <v>7.546875</v>
      </c>
    </row>
    <row r="1071" spans="1:41" x14ac:dyDescent="0.25">
      <c r="A1071" t="s">
        <v>1770</v>
      </c>
      <c r="B1071" t="s">
        <v>32</v>
      </c>
      <c r="C1071" t="s">
        <v>92</v>
      </c>
      <c r="D1071" t="s">
        <v>93</v>
      </c>
      <c r="E1071">
        <v>47781</v>
      </c>
      <c r="F1071" t="s">
        <v>106</v>
      </c>
      <c r="G1071">
        <v>3150</v>
      </c>
      <c r="H1071">
        <v>101</v>
      </c>
      <c r="I1071" t="s">
        <v>306</v>
      </c>
      <c r="J1071" t="s">
        <v>35</v>
      </c>
      <c r="K1071" t="s">
        <v>44</v>
      </c>
      <c r="L1071" t="s">
        <v>1035</v>
      </c>
      <c r="M1071" t="s">
        <v>1036</v>
      </c>
      <c r="N1071" t="s">
        <v>1037</v>
      </c>
      <c r="O1071" t="s">
        <v>1038</v>
      </c>
      <c r="P1071" t="s">
        <v>1039</v>
      </c>
      <c r="Q1071" t="s">
        <v>37</v>
      </c>
      <c r="R1071">
        <v>1</v>
      </c>
      <c r="S1071" s="1">
        <v>43116</v>
      </c>
      <c r="T1071" s="1">
        <v>43243</v>
      </c>
      <c r="U1071" t="s">
        <v>1040</v>
      </c>
      <c r="V1071" t="s">
        <v>39</v>
      </c>
      <c r="W1071">
        <v>139</v>
      </c>
      <c r="X1071">
        <v>127</v>
      </c>
      <c r="Y1071">
        <v>200</v>
      </c>
      <c r="Z1071">
        <v>63.5</v>
      </c>
      <c r="AD1071">
        <v>0</v>
      </c>
      <c r="AE1071">
        <v>63.5</v>
      </c>
      <c r="AF1071">
        <v>0</v>
      </c>
      <c r="AG1071">
        <v>0</v>
      </c>
      <c r="AH1071">
        <v>6.1619999999999999</v>
      </c>
      <c r="AI1071">
        <v>6.1619999999999999</v>
      </c>
      <c r="AJ1071">
        <v>0.32400000000000001</v>
      </c>
      <c r="AK1071" t="s">
        <v>1041</v>
      </c>
      <c r="AL1071" t="s">
        <v>1042</v>
      </c>
      <c r="AN1071">
        <v>340</v>
      </c>
      <c r="AO1071">
        <f>Source1718[[#This Row],[TotalFTES]]*525/Source1718[[#This Row],[TotalScheduledHours]]</f>
        <v>9.5148529411764713</v>
      </c>
    </row>
    <row r="1072" spans="1:41" x14ac:dyDescent="0.25">
      <c r="A1072" t="s">
        <v>1770</v>
      </c>
      <c r="B1072" t="s">
        <v>32</v>
      </c>
      <c r="C1072" t="s">
        <v>92</v>
      </c>
      <c r="D1072" t="s">
        <v>93</v>
      </c>
      <c r="E1072">
        <v>41948</v>
      </c>
      <c r="F1072" t="s">
        <v>106</v>
      </c>
      <c r="G1072">
        <v>3150</v>
      </c>
      <c r="H1072">
        <v>102</v>
      </c>
      <c r="I1072" t="s">
        <v>306</v>
      </c>
      <c r="J1072" t="s">
        <v>35</v>
      </c>
      <c r="K1072" t="s">
        <v>44</v>
      </c>
      <c r="L1072" t="s">
        <v>45</v>
      </c>
      <c r="M1072">
        <v>1310</v>
      </c>
      <c r="N1072">
        <v>1525</v>
      </c>
      <c r="O1072" t="s">
        <v>200</v>
      </c>
      <c r="P1072">
        <v>250</v>
      </c>
      <c r="Q1072" t="s">
        <v>37</v>
      </c>
      <c r="R1072">
        <v>1</v>
      </c>
      <c r="S1072" s="1">
        <v>43116</v>
      </c>
      <c r="T1072" s="1">
        <v>43243</v>
      </c>
      <c r="U1072" t="s">
        <v>562</v>
      </c>
      <c r="V1072" t="s">
        <v>39</v>
      </c>
      <c r="W1072">
        <v>133</v>
      </c>
      <c r="X1072">
        <v>112</v>
      </c>
      <c r="Y1072">
        <v>200</v>
      </c>
      <c r="Z1072">
        <v>56</v>
      </c>
      <c r="AD1072">
        <v>0</v>
      </c>
      <c r="AE1072">
        <v>56</v>
      </c>
      <c r="AF1072">
        <v>0</v>
      </c>
      <c r="AG1072">
        <v>0</v>
      </c>
      <c r="AH1072">
        <v>8.2289999999999992</v>
      </c>
      <c r="AI1072">
        <v>8.2289999999999992</v>
      </c>
      <c r="AJ1072">
        <v>0.4</v>
      </c>
      <c r="AK1072" t="s">
        <v>877</v>
      </c>
      <c r="AL1072" t="s">
        <v>1043</v>
      </c>
      <c r="AN1072">
        <v>170</v>
      </c>
      <c r="AO1072">
        <f>Source1718[[#This Row],[TotalFTES]]*525/Source1718[[#This Row],[TotalScheduledHours]]</f>
        <v>25.413088235294115</v>
      </c>
    </row>
    <row r="1073" spans="1:41" x14ac:dyDescent="0.25">
      <c r="A1073" t="s">
        <v>1770</v>
      </c>
      <c r="B1073" t="s">
        <v>32</v>
      </c>
      <c r="C1073" t="s">
        <v>92</v>
      </c>
      <c r="D1073" t="s">
        <v>93</v>
      </c>
      <c r="E1073">
        <v>47660</v>
      </c>
      <c r="F1073" t="s">
        <v>106</v>
      </c>
      <c r="G1073">
        <v>3150</v>
      </c>
      <c r="H1073">
        <v>103</v>
      </c>
      <c r="I1073" t="s">
        <v>306</v>
      </c>
      <c r="J1073" t="s">
        <v>76</v>
      </c>
      <c r="K1073" t="s">
        <v>44</v>
      </c>
      <c r="L1073" t="s">
        <v>45</v>
      </c>
      <c r="M1073">
        <v>1840</v>
      </c>
      <c r="N1073">
        <v>2055</v>
      </c>
      <c r="O1073" t="s">
        <v>200</v>
      </c>
      <c r="P1073">
        <v>360</v>
      </c>
      <c r="Q1073" t="s">
        <v>37</v>
      </c>
      <c r="R1073">
        <v>1</v>
      </c>
      <c r="S1073" s="1">
        <v>43116</v>
      </c>
      <c r="T1073" s="1">
        <v>43243</v>
      </c>
      <c r="U1073" t="s">
        <v>1044</v>
      </c>
      <c r="V1073" t="s">
        <v>39</v>
      </c>
      <c r="W1073">
        <v>92</v>
      </c>
      <c r="X1073">
        <v>66</v>
      </c>
      <c r="Y1073">
        <v>200</v>
      </c>
      <c r="Z1073">
        <v>33</v>
      </c>
      <c r="AD1073">
        <v>0</v>
      </c>
      <c r="AE1073">
        <v>33</v>
      </c>
      <c r="AF1073">
        <v>0</v>
      </c>
      <c r="AG1073">
        <v>0</v>
      </c>
      <c r="AH1073">
        <v>4.8520000000000003</v>
      </c>
      <c r="AI1073">
        <v>4.8520000000000003</v>
      </c>
      <c r="AJ1073">
        <v>0.33600000000000002</v>
      </c>
      <c r="AK1073" t="s">
        <v>880</v>
      </c>
      <c r="AL1073" t="s">
        <v>1045</v>
      </c>
      <c r="AN1073">
        <v>170</v>
      </c>
      <c r="AO1073">
        <f>Source1718[[#This Row],[TotalFTES]]*525/Source1718[[#This Row],[TotalScheduledHours]]</f>
        <v>14.984117647058824</v>
      </c>
    </row>
    <row r="1074" spans="1:41" x14ac:dyDescent="0.25">
      <c r="A1074" t="s">
        <v>1770</v>
      </c>
      <c r="B1074" t="s">
        <v>32</v>
      </c>
      <c r="C1074" t="s">
        <v>92</v>
      </c>
      <c r="D1074" t="s">
        <v>93</v>
      </c>
      <c r="E1074">
        <v>47990</v>
      </c>
      <c r="F1074" t="s">
        <v>106</v>
      </c>
      <c r="G1074">
        <v>3150</v>
      </c>
      <c r="H1074">
        <v>401</v>
      </c>
      <c r="I1074" t="s">
        <v>306</v>
      </c>
      <c r="J1074" t="s">
        <v>35</v>
      </c>
      <c r="K1074" t="s">
        <v>44</v>
      </c>
      <c r="L1074" t="s">
        <v>108</v>
      </c>
      <c r="M1074">
        <v>1020</v>
      </c>
      <c r="N1074">
        <v>1210</v>
      </c>
      <c r="O1074" t="s">
        <v>55</v>
      </c>
      <c r="Q1074" t="s">
        <v>56</v>
      </c>
      <c r="R1074">
        <v>1</v>
      </c>
      <c r="S1074" s="1">
        <v>43116</v>
      </c>
      <c r="T1074" s="1">
        <v>43243</v>
      </c>
      <c r="U1074" t="s">
        <v>956</v>
      </c>
      <c r="V1074" t="s">
        <v>39</v>
      </c>
      <c r="W1074">
        <v>53</v>
      </c>
      <c r="X1074">
        <v>46</v>
      </c>
      <c r="Y1074">
        <v>500</v>
      </c>
      <c r="Z1074">
        <v>9.1999999999999993</v>
      </c>
      <c r="AD1074">
        <v>0</v>
      </c>
      <c r="AE1074">
        <v>9.1999999999999993</v>
      </c>
      <c r="AF1074">
        <v>0</v>
      </c>
      <c r="AG1074">
        <v>0</v>
      </c>
      <c r="AH1074">
        <v>5.5309999999999997</v>
      </c>
      <c r="AI1074">
        <v>5.5309999999999997</v>
      </c>
      <c r="AJ1074">
        <v>0.4</v>
      </c>
      <c r="AK1074" t="s">
        <v>899</v>
      </c>
      <c r="AL1074" t="s">
        <v>829</v>
      </c>
      <c r="AN1074">
        <v>168</v>
      </c>
      <c r="AO1074">
        <f>Source1718[[#This Row],[TotalFTES]]*525/Source1718[[#This Row],[TotalScheduledHours]]</f>
        <v>17.284374999999997</v>
      </c>
    </row>
    <row r="1075" spans="1:41" x14ac:dyDescent="0.25">
      <c r="A1075" t="s">
        <v>1770</v>
      </c>
      <c r="B1075" t="s">
        <v>32</v>
      </c>
      <c r="C1075" t="s">
        <v>92</v>
      </c>
      <c r="D1075" t="s">
        <v>93</v>
      </c>
      <c r="E1075">
        <v>47995</v>
      </c>
      <c r="F1075" t="s">
        <v>106</v>
      </c>
      <c r="G1075">
        <v>3200</v>
      </c>
      <c r="H1075">
        <v>201</v>
      </c>
      <c r="I1075" t="s">
        <v>308</v>
      </c>
      <c r="J1075" t="s">
        <v>35</v>
      </c>
      <c r="K1075" t="s">
        <v>44</v>
      </c>
      <c r="L1075" t="s">
        <v>108</v>
      </c>
      <c r="M1075">
        <v>815</v>
      </c>
      <c r="N1075">
        <v>1005</v>
      </c>
      <c r="O1075" t="s">
        <v>46</v>
      </c>
      <c r="P1075">
        <v>312</v>
      </c>
      <c r="Q1075" t="s">
        <v>47</v>
      </c>
      <c r="R1075">
        <v>1</v>
      </c>
      <c r="S1075" s="1">
        <v>43116</v>
      </c>
      <c r="T1075" s="1">
        <v>43243</v>
      </c>
      <c r="U1075" t="s">
        <v>430</v>
      </c>
      <c r="V1075" t="s">
        <v>39</v>
      </c>
      <c r="W1075">
        <v>53</v>
      </c>
      <c r="X1075">
        <v>31</v>
      </c>
      <c r="Y1075">
        <v>65</v>
      </c>
      <c r="Z1075">
        <v>47.692300000000003</v>
      </c>
      <c r="AD1075">
        <v>0</v>
      </c>
      <c r="AE1075">
        <v>47.692300000000003</v>
      </c>
      <c r="AF1075">
        <v>0</v>
      </c>
      <c r="AG1075">
        <v>0</v>
      </c>
      <c r="AH1075">
        <v>5.6879999999999997</v>
      </c>
      <c r="AI1075">
        <v>5.6879999999999997</v>
      </c>
      <c r="AJ1075">
        <v>0.4</v>
      </c>
      <c r="AK1075" t="s">
        <v>992</v>
      </c>
      <c r="AL1075" t="s">
        <v>1046</v>
      </c>
      <c r="AN1075">
        <v>168</v>
      </c>
      <c r="AO1075">
        <f>Source1718[[#This Row],[TotalFTES]]*525/Source1718[[#This Row],[TotalScheduledHours]]</f>
        <v>17.774999999999999</v>
      </c>
    </row>
    <row r="1076" spans="1:41" x14ac:dyDescent="0.25">
      <c r="A1076" t="s">
        <v>1770</v>
      </c>
      <c r="B1076" t="s">
        <v>32</v>
      </c>
      <c r="C1076" t="s">
        <v>92</v>
      </c>
      <c r="D1076" t="s">
        <v>93</v>
      </c>
      <c r="E1076">
        <v>40613</v>
      </c>
      <c r="F1076" t="s">
        <v>106</v>
      </c>
      <c r="G1076">
        <v>3200</v>
      </c>
      <c r="H1076">
        <v>202</v>
      </c>
      <c r="I1076" t="s">
        <v>308</v>
      </c>
      <c r="J1076" t="s">
        <v>35</v>
      </c>
      <c r="K1076" t="s">
        <v>44</v>
      </c>
      <c r="L1076" t="s">
        <v>108</v>
      </c>
      <c r="M1076">
        <v>1015</v>
      </c>
      <c r="N1076">
        <v>1205</v>
      </c>
      <c r="O1076" t="s">
        <v>46</v>
      </c>
      <c r="P1076">
        <v>324</v>
      </c>
      <c r="Q1076" t="s">
        <v>47</v>
      </c>
      <c r="R1076">
        <v>1</v>
      </c>
      <c r="S1076" s="1">
        <v>43116</v>
      </c>
      <c r="T1076" s="1">
        <v>43243</v>
      </c>
      <c r="U1076" t="s">
        <v>448</v>
      </c>
      <c r="V1076" t="s">
        <v>39</v>
      </c>
      <c r="W1076">
        <v>79</v>
      </c>
      <c r="X1076">
        <v>46</v>
      </c>
      <c r="Y1076">
        <v>300</v>
      </c>
      <c r="Z1076">
        <v>15.333299999999999</v>
      </c>
      <c r="AD1076">
        <v>0</v>
      </c>
      <c r="AE1076">
        <v>15.333299999999999</v>
      </c>
      <c r="AF1076">
        <v>0</v>
      </c>
      <c r="AG1076">
        <v>0</v>
      </c>
      <c r="AH1076">
        <v>8.3699999999999992</v>
      </c>
      <c r="AI1076">
        <v>8.3699999999999992</v>
      </c>
      <c r="AJ1076">
        <v>0.4</v>
      </c>
      <c r="AK1076" t="s">
        <v>978</v>
      </c>
      <c r="AL1076" t="s">
        <v>913</v>
      </c>
      <c r="AN1076">
        <v>168</v>
      </c>
      <c r="AO1076">
        <f>Source1718[[#This Row],[TotalFTES]]*525/Source1718[[#This Row],[TotalScheduledHours]]</f>
        <v>26.15625</v>
      </c>
    </row>
    <row r="1077" spans="1:41" x14ac:dyDescent="0.25">
      <c r="A1077" t="s">
        <v>1770</v>
      </c>
      <c r="B1077" t="s">
        <v>32</v>
      </c>
      <c r="C1077" t="s">
        <v>92</v>
      </c>
      <c r="D1077" t="s">
        <v>93</v>
      </c>
      <c r="E1077">
        <v>40961</v>
      </c>
      <c r="F1077" t="s">
        <v>106</v>
      </c>
      <c r="G1077">
        <v>3200</v>
      </c>
      <c r="H1077">
        <v>301</v>
      </c>
      <c r="I1077" t="s">
        <v>308</v>
      </c>
      <c r="J1077" t="s">
        <v>35</v>
      </c>
      <c r="K1077" t="s">
        <v>44</v>
      </c>
      <c r="L1077" t="s">
        <v>108</v>
      </c>
      <c r="M1077">
        <v>815</v>
      </c>
      <c r="N1077">
        <v>1005</v>
      </c>
      <c r="O1077" t="s">
        <v>399</v>
      </c>
      <c r="Q1077" t="s">
        <v>97</v>
      </c>
      <c r="R1077">
        <v>1</v>
      </c>
      <c r="S1077" s="1">
        <v>43116</v>
      </c>
      <c r="T1077" s="1">
        <v>43243</v>
      </c>
      <c r="U1077" t="s">
        <v>437</v>
      </c>
      <c r="V1077" t="s">
        <v>39</v>
      </c>
      <c r="W1077">
        <v>68</v>
      </c>
      <c r="X1077">
        <v>62</v>
      </c>
      <c r="Y1077">
        <v>200</v>
      </c>
      <c r="Z1077">
        <v>31</v>
      </c>
      <c r="AD1077">
        <v>0</v>
      </c>
      <c r="AE1077">
        <v>31</v>
      </c>
      <c r="AF1077">
        <v>0</v>
      </c>
      <c r="AG1077">
        <v>0</v>
      </c>
      <c r="AH1077">
        <v>5.6079999999999997</v>
      </c>
      <c r="AI1077">
        <v>5.6079999999999997</v>
      </c>
      <c r="AJ1077">
        <v>0.4</v>
      </c>
      <c r="AK1077" t="s">
        <v>992</v>
      </c>
      <c r="AL1077" t="s">
        <v>933</v>
      </c>
      <c r="AN1077">
        <v>168</v>
      </c>
      <c r="AO1077">
        <f>Source1718[[#This Row],[TotalFTES]]*525/Source1718[[#This Row],[TotalScheduledHours]]</f>
        <v>17.524999999999999</v>
      </c>
    </row>
    <row r="1078" spans="1:41" x14ac:dyDescent="0.25">
      <c r="A1078" t="s">
        <v>1770</v>
      </c>
      <c r="B1078" t="s">
        <v>32</v>
      </c>
      <c r="C1078" t="s">
        <v>92</v>
      </c>
      <c r="D1078" t="s">
        <v>93</v>
      </c>
      <c r="E1078">
        <v>44058</v>
      </c>
      <c r="F1078" t="s">
        <v>106</v>
      </c>
      <c r="G1078">
        <v>3200</v>
      </c>
      <c r="H1078">
        <v>302</v>
      </c>
      <c r="I1078" t="s">
        <v>308</v>
      </c>
      <c r="J1078" t="s">
        <v>35</v>
      </c>
      <c r="K1078" t="s">
        <v>44</v>
      </c>
      <c r="L1078" t="s">
        <v>108</v>
      </c>
      <c r="M1078">
        <v>1015</v>
      </c>
      <c r="N1078">
        <v>1205</v>
      </c>
      <c r="O1078" t="s">
        <v>399</v>
      </c>
      <c r="Q1078" t="s">
        <v>97</v>
      </c>
      <c r="R1078">
        <v>1</v>
      </c>
      <c r="S1078" s="1">
        <v>43116</v>
      </c>
      <c r="T1078" s="1">
        <v>43243</v>
      </c>
      <c r="U1078" t="s">
        <v>479</v>
      </c>
      <c r="V1078" t="s">
        <v>39</v>
      </c>
      <c r="W1078">
        <v>82</v>
      </c>
      <c r="X1078">
        <v>18</v>
      </c>
      <c r="Y1078">
        <v>200</v>
      </c>
      <c r="Z1078">
        <v>9</v>
      </c>
      <c r="AD1078">
        <v>0</v>
      </c>
      <c r="AE1078">
        <v>9</v>
      </c>
      <c r="AF1078">
        <v>0</v>
      </c>
      <c r="AG1078">
        <v>0</v>
      </c>
      <c r="AH1078">
        <v>3.4209999999999998</v>
      </c>
      <c r="AI1078">
        <v>3.4209999999999998</v>
      </c>
      <c r="AJ1078">
        <v>0.4</v>
      </c>
      <c r="AK1078" t="s">
        <v>978</v>
      </c>
      <c r="AL1078" t="s">
        <v>933</v>
      </c>
      <c r="AN1078">
        <v>168</v>
      </c>
      <c r="AO1078">
        <f>Source1718[[#This Row],[TotalFTES]]*525/Source1718[[#This Row],[TotalScheduledHours]]</f>
        <v>10.690624999999999</v>
      </c>
    </row>
    <row r="1079" spans="1:41" x14ac:dyDescent="0.25">
      <c r="A1079" t="s">
        <v>1770</v>
      </c>
      <c r="B1079" t="s">
        <v>32</v>
      </c>
      <c r="C1079" t="s">
        <v>92</v>
      </c>
      <c r="D1079" t="s">
        <v>93</v>
      </c>
      <c r="E1079">
        <v>41073</v>
      </c>
      <c r="F1079" t="s">
        <v>106</v>
      </c>
      <c r="G1079">
        <v>3200</v>
      </c>
      <c r="H1079">
        <v>401</v>
      </c>
      <c r="I1079" t="s">
        <v>308</v>
      </c>
      <c r="J1079" t="s">
        <v>35</v>
      </c>
      <c r="K1079" t="s">
        <v>44</v>
      </c>
      <c r="L1079" t="s">
        <v>108</v>
      </c>
      <c r="M1079">
        <v>820</v>
      </c>
      <c r="N1079">
        <v>1010</v>
      </c>
      <c r="O1079" t="s">
        <v>55</v>
      </c>
      <c r="Q1079" t="s">
        <v>56</v>
      </c>
      <c r="R1079">
        <v>1</v>
      </c>
      <c r="S1079" s="1">
        <v>43116</v>
      </c>
      <c r="T1079" s="1">
        <v>43243</v>
      </c>
      <c r="U1079" t="s">
        <v>433</v>
      </c>
      <c r="V1079" t="s">
        <v>39</v>
      </c>
      <c r="W1079">
        <v>54</v>
      </c>
      <c r="X1079">
        <v>34</v>
      </c>
      <c r="Y1079">
        <v>700</v>
      </c>
      <c r="Z1079">
        <v>4.8571</v>
      </c>
      <c r="AD1079">
        <v>0</v>
      </c>
      <c r="AE1079">
        <v>4.8571</v>
      </c>
      <c r="AF1079">
        <v>0</v>
      </c>
      <c r="AG1079">
        <v>0</v>
      </c>
      <c r="AH1079">
        <v>7.1159999999999997</v>
      </c>
      <c r="AI1079">
        <v>7.1159999999999997</v>
      </c>
      <c r="AJ1079">
        <v>0.4</v>
      </c>
      <c r="AK1079" t="s">
        <v>897</v>
      </c>
      <c r="AL1079" t="s">
        <v>829</v>
      </c>
      <c r="AN1079">
        <v>168</v>
      </c>
      <c r="AO1079">
        <f>Source1718[[#This Row],[TotalFTES]]*525/Source1718[[#This Row],[TotalScheduledHours]]</f>
        <v>22.237499999999997</v>
      </c>
    </row>
    <row r="1080" spans="1:41" x14ac:dyDescent="0.25">
      <c r="A1080" t="s">
        <v>1770</v>
      </c>
      <c r="B1080" t="s">
        <v>32</v>
      </c>
      <c r="C1080" t="s">
        <v>92</v>
      </c>
      <c r="D1080" t="s">
        <v>93</v>
      </c>
      <c r="E1080">
        <v>47399</v>
      </c>
      <c r="F1080" t="s">
        <v>106</v>
      </c>
      <c r="G1080">
        <v>3200</v>
      </c>
      <c r="H1080">
        <v>402</v>
      </c>
      <c r="I1080" t="s">
        <v>308</v>
      </c>
      <c r="J1080" t="s">
        <v>35</v>
      </c>
      <c r="K1080" t="s">
        <v>44</v>
      </c>
      <c r="L1080" t="s">
        <v>480</v>
      </c>
      <c r="M1080" t="s">
        <v>481</v>
      </c>
      <c r="N1080" t="s">
        <v>482</v>
      </c>
      <c r="O1080" t="s">
        <v>504</v>
      </c>
      <c r="P1080">
        <v>502</v>
      </c>
      <c r="Q1080" t="s">
        <v>56</v>
      </c>
      <c r="R1080">
        <v>1</v>
      </c>
      <c r="S1080" s="1">
        <v>43116</v>
      </c>
      <c r="T1080" s="1">
        <v>43243</v>
      </c>
      <c r="U1080" t="s">
        <v>1047</v>
      </c>
      <c r="V1080" t="s">
        <v>39</v>
      </c>
      <c r="W1080">
        <v>67</v>
      </c>
      <c r="X1080">
        <v>52</v>
      </c>
      <c r="Y1080">
        <v>500</v>
      </c>
      <c r="Z1080">
        <v>10.4</v>
      </c>
      <c r="AD1080">
        <v>0</v>
      </c>
      <c r="AE1080">
        <v>10.4</v>
      </c>
      <c r="AF1080">
        <v>0</v>
      </c>
      <c r="AG1080">
        <v>500</v>
      </c>
      <c r="AH1080">
        <v>14.151999999999999</v>
      </c>
      <c r="AI1080">
        <v>14.151999999999999</v>
      </c>
      <c r="AJ1080">
        <v>0.4</v>
      </c>
      <c r="AK1080" t="s">
        <v>983</v>
      </c>
      <c r="AL1080" t="s">
        <v>1048</v>
      </c>
      <c r="AN1080">
        <v>336</v>
      </c>
      <c r="AO1080">
        <f>Source1718[[#This Row],[TotalFTES]]*525/Source1718[[#This Row],[TotalScheduledHours]]</f>
        <v>22.112499999999997</v>
      </c>
    </row>
    <row r="1081" spans="1:41" x14ac:dyDescent="0.25">
      <c r="A1081" t="s">
        <v>1770</v>
      </c>
      <c r="B1081" t="s">
        <v>32</v>
      </c>
      <c r="C1081" t="s">
        <v>92</v>
      </c>
      <c r="D1081" t="s">
        <v>93</v>
      </c>
      <c r="E1081">
        <v>41077</v>
      </c>
      <c r="F1081" t="s">
        <v>106</v>
      </c>
      <c r="G1081">
        <v>3200</v>
      </c>
      <c r="H1081">
        <v>403</v>
      </c>
      <c r="I1081" t="s">
        <v>308</v>
      </c>
      <c r="J1081" t="s">
        <v>35</v>
      </c>
      <c r="K1081" t="s">
        <v>44</v>
      </c>
      <c r="L1081" t="s">
        <v>108</v>
      </c>
      <c r="M1081">
        <v>820</v>
      </c>
      <c r="N1081">
        <v>1010</v>
      </c>
      <c r="O1081" t="s">
        <v>55</v>
      </c>
      <c r="Q1081" t="s">
        <v>56</v>
      </c>
      <c r="R1081">
        <v>1</v>
      </c>
      <c r="S1081" s="1">
        <v>43116</v>
      </c>
      <c r="T1081" s="1">
        <v>43243</v>
      </c>
      <c r="U1081" t="s">
        <v>477</v>
      </c>
      <c r="V1081" t="s">
        <v>39</v>
      </c>
      <c r="W1081">
        <v>74</v>
      </c>
      <c r="X1081">
        <v>28</v>
      </c>
      <c r="Y1081">
        <v>200</v>
      </c>
      <c r="Z1081">
        <v>14</v>
      </c>
      <c r="AD1081">
        <v>0</v>
      </c>
      <c r="AE1081">
        <v>14</v>
      </c>
      <c r="AF1081">
        <v>0</v>
      </c>
      <c r="AG1081">
        <v>0</v>
      </c>
      <c r="AH1081">
        <v>5.3979999999999997</v>
      </c>
      <c r="AI1081">
        <v>5.3979999999999997</v>
      </c>
      <c r="AJ1081">
        <v>0.4</v>
      </c>
      <c r="AK1081" t="s">
        <v>897</v>
      </c>
      <c r="AL1081" t="s">
        <v>829</v>
      </c>
      <c r="AN1081">
        <v>168</v>
      </c>
      <c r="AO1081">
        <f>Source1718[[#This Row],[TotalFTES]]*525/Source1718[[#This Row],[TotalScheduledHours]]</f>
        <v>16.868749999999999</v>
      </c>
    </row>
    <row r="1082" spans="1:41" x14ac:dyDescent="0.25">
      <c r="A1082" t="s">
        <v>1770</v>
      </c>
      <c r="B1082" t="s">
        <v>32</v>
      </c>
      <c r="C1082" t="s">
        <v>92</v>
      </c>
      <c r="D1082" t="s">
        <v>93</v>
      </c>
      <c r="E1082">
        <v>43656</v>
      </c>
      <c r="F1082" t="s">
        <v>106</v>
      </c>
      <c r="G1082">
        <v>3200</v>
      </c>
      <c r="H1082">
        <v>406</v>
      </c>
      <c r="I1082" t="s">
        <v>308</v>
      </c>
      <c r="J1082" t="s">
        <v>35</v>
      </c>
      <c r="K1082" t="s">
        <v>44</v>
      </c>
      <c r="L1082" t="s">
        <v>108</v>
      </c>
      <c r="M1082">
        <v>1020</v>
      </c>
      <c r="N1082">
        <v>1210</v>
      </c>
      <c r="O1082" t="s">
        <v>55</v>
      </c>
      <c r="Q1082" t="s">
        <v>56</v>
      </c>
      <c r="R1082">
        <v>1</v>
      </c>
      <c r="S1082" s="1">
        <v>43116</v>
      </c>
      <c r="T1082" s="1">
        <v>43243</v>
      </c>
      <c r="U1082" t="s">
        <v>462</v>
      </c>
      <c r="V1082" t="s">
        <v>39</v>
      </c>
      <c r="W1082">
        <v>93</v>
      </c>
      <c r="X1082">
        <v>41</v>
      </c>
      <c r="Y1082">
        <v>700</v>
      </c>
      <c r="Z1082">
        <v>5.8571</v>
      </c>
      <c r="AD1082">
        <v>0</v>
      </c>
      <c r="AE1082">
        <v>5.8571</v>
      </c>
      <c r="AF1082">
        <v>0</v>
      </c>
      <c r="AG1082">
        <v>0</v>
      </c>
      <c r="AH1082">
        <v>6.0910000000000002</v>
      </c>
      <c r="AI1082">
        <v>6.0910000000000002</v>
      </c>
      <c r="AJ1082">
        <v>0.4</v>
      </c>
      <c r="AK1082" t="s">
        <v>899</v>
      </c>
      <c r="AL1082" t="s">
        <v>829</v>
      </c>
      <c r="AN1082">
        <v>168</v>
      </c>
      <c r="AO1082">
        <f>Source1718[[#This Row],[TotalFTES]]*525/Source1718[[#This Row],[TotalScheduledHours]]</f>
        <v>19.034375000000001</v>
      </c>
    </row>
    <row r="1083" spans="1:41" x14ac:dyDescent="0.25">
      <c r="A1083" t="s">
        <v>1770</v>
      </c>
      <c r="B1083" t="s">
        <v>32</v>
      </c>
      <c r="C1083" t="s">
        <v>92</v>
      </c>
      <c r="D1083" t="s">
        <v>93</v>
      </c>
      <c r="E1083">
        <v>41080</v>
      </c>
      <c r="F1083" t="s">
        <v>106</v>
      </c>
      <c r="G1083">
        <v>3200</v>
      </c>
      <c r="H1083">
        <v>407</v>
      </c>
      <c r="I1083" t="s">
        <v>308</v>
      </c>
      <c r="J1083" t="s">
        <v>35</v>
      </c>
      <c r="K1083" t="s">
        <v>44</v>
      </c>
      <c r="L1083" t="s">
        <v>108</v>
      </c>
      <c r="M1083">
        <v>1020</v>
      </c>
      <c r="N1083">
        <v>1210</v>
      </c>
      <c r="O1083" t="s">
        <v>55</v>
      </c>
      <c r="Q1083" t="s">
        <v>56</v>
      </c>
      <c r="R1083">
        <v>1</v>
      </c>
      <c r="S1083" s="1">
        <v>43116</v>
      </c>
      <c r="T1083" s="1">
        <v>43243</v>
      </c>
      <c r="U1083" t="s">
        <v>1049</v>
      </c>
      <c r="V1083" t="s">
        <v>39</v>
      </c>
      <c r="W1083">
        <v>87</v>
      </c>
      <c r="X1083">
        <v>28</v>
      </c>
      <c r="Y1083">
        <v>800</v>
      </c>
      <c r="Z1083">
        <v>3.5</v>
      </c>
      <c r="AD1083">
        <v>0</v>
      </c>
      <c r="AE1083">
        <v>3.5</v>
      </c>
      <c r="AF1083">
        <v>0</v>
      </c>
      <c r="AG1083">
        <v>0</v>
      </c>
      <c r="AH1083">
        <v>7.2229999999999999</v>
      </c>
      <c r="AI1083">
        <v>7.2229999999999999</v>
      </c>
      <c r="AJ1083">
        <v>0.4</v>
      </c>
      <c r="AK1083" t="s">
        <v>899</v>
      </c>
      <c r="AL1083" t="s">
        <v>829</v>
      </c>
      <c r="AN1083">
        <v>168</v>
      </c>
      <c r="AO1083">
        <f>Source1718[[#This Row],[TotalFTES]]*525/Source1718[[#This Row],[TotalScheduledHours]]</f>
        <v>22.571874999999999</v>
      </c>
    </row>
    <row r="1084" spans="1:41" x14ac:dyDescent="0.25">
      <c r="A1084" t="s">
        <v>1770</v>
      </c>
      <c r="B1084" t="s">
        <v>32</v>
      </c>
      <c r="C1084" t="s">
        <v>92</v>
      </c>
      <c r="D1084" t="s">
        <v>93</v>
      </c>
      <c r="E1084">
        <v>44563</v>
      </c>
      <c r="F1084" t="s">
        <v>106</v>
      </c>
      <c r="G1084">
        <v>3200</v>
      </c>
      <c r="H1084">
        <v>408</v>
      </c>
      <c r="I1084" t="s">
        <v>308</v>
      </c>
      <c r="J1084" t="s">
        <v>35</v>
      </c>
      <c r="K1084" t="s">
        <v>44</v>
      </c>
      <c r="L1084" t="s">
        <v>108</v>
      </c>
      <c r="M1084">
        <v>1020</v>
      </c>
      <c r="N1084">
        <v>1210</v>
      </c>
      <c r="O1084" t="s">
        <v>55</v>
      </c>
      <c r="Q1084" t="s">
        <v>56</v>
      </c>
      <c r="R1084">
        <v>1</v>
      </c>
      <c r="S1084" s="1">
        <v>43116</v>
      </c>
      <c r="T1084" s="1">
        <v>43243</v>
      </c>
      <c r="U1084" t="s">
        <v>383</v>
      </c>
      <c r="V1084" t="s">
        <v>39</v>
      </c>
      <c r="W1084">
        <v>71</v>
      </c>
      <c r="X1084">
        <v>69</v>
      </c>
      <c r="Y1084">
        <v>700</v>
      </c>
      <c r="Z1084">
        <v>9.8571000000000009</v>
      </c>
      <c r="AD1084">
        <v>0</v>
      </c>
      <c r="AE1084">
        <v>9.8571000000000009</v>
      </c>
      <c r="AF1084">
        <v>0</v>
      </c>
      <c r="AG1084">
        <v>0</v>
      </c>
      <c r="AH1084">
        <v>5.4169999999999998</v>
      </c>
      <c r="AI1084">
        <v>5.4169999999999998</v>
      </c>
      <c r="AJ1084">
        <v>0.4</v>
      </c>
      <c r="AK1084" t="s">
        <v>899</v>
      </c>
      <c r="AL1084" t="s">
        <v>829</v>
      </c>
      <c r="AN1084">
        <v>168</v>
      </c>
      <c r="AO1084">
        <f>Source1718[[#This Row],[TotalFTES]]*525/Source1718[[#This Row],[TotalScheduledHours]]</f>
        <v>16.928124999999998</v>
      </c>
    </row>
    <row r="1085" spans="1:41" x14ac:dyDescent="0.25">
      <c r="A1085" t="s">
        <v>1770</v>
      </c>
      <c r="B1085" t="s">
        <v>32</v>
      </c>
      <c r="C1085" t="s">
        <v>92</v>
      </c>
      <c r="D1085" t="s">
        <v>93</v>
      </c>
      <c r="E1085">
        <v>41081</v>
      </c>
      <c r="F1085" t="s">
        <v>106</v>
      </c>
      <c r="G1085">
        <v>3200</v>
      </c>
      <c r="H1085">
        <v>410</v>
      </c>
      <c r="I1085" t="s">
        <v>308</v>
      </c>
      <c r="J1085" t="s">
        <v>35</v>
      </c>
      <c r="K1085" t="s">
        <v>44</v>
      </c>
      <c r="L1085" t="s">
        <v>480</v>
      </c>
      <c r="M1085" t="s">
        <v>716</v>
      </c>
      <c r="N1085" t="s">
        <v>1050</v>
      </c>
      <c r="O1085" t="s">
        <v>483</v>
      </c>
      <c r="Q1085" t="s">
        <v>56</v>
      </c>
      <c r="R1085">
        <v>1</v>
      </c>
      <c r="S1085" s="1">
        <v>43116</v>
      </c>
      <c r="T1085" s="1">
        <v>43243</v>
      </c>
      <c r="U1085" t="s">
        <v>1051</v>
      </c>
      <c r="V1085" t="s">
        <v>39</v>
      </c>
      <c r="W1085">
        <v>61</v>
      </c>
      <c r="X1085">
        <v>42</v>
      </c>
      <c r="Y1085">
        <v>500</v>
      </c>
      <c r="Z1085">
        <v>8.4</v>
      </c>
      <c r="AD1085">
        <v>0</v>
      </c>
      <c r="AE1085">
        <v>8.4</v>
      </c>
      <c r="AF1085">
        <v>0</v>
      </c>
      <c r="AG1085">
        <v>0</v>
      </c>
      <c r="AH1085">
        <v>6.6589999999999998</v>
      </c>
      <c r="AI1085">
        <v>6.6589999999999998</v>
      </c>
      <c r="AJ1085">
        <v>0.4</v>
      </c>
      <c r="AK1085" t="s">
        <v>1052</v>
      </c>
      <c r="AL1085" t="s">
        <v>950</v>
      </c>
      <c r="AN1085">
        <v>336</v>
      </c>
      <c r="AO1085">
        <f>Source1718[[#This Row],[TotalFTES]]*525/Source1718[[#This Row],[TotalScheduledHours]]</f>
        <v>10.4046875</v>
      </c>
    </row>
    <row r="1086" spans="1:41" x14ac:dyDescent="0.25">
      <c r="A1086" t="s">
        <v>1770</v>
      </c>
      <c r="B1086" t="s">
        <v>32</v>
      </c>
      <c r="C1086" t="s">
        <v>92</v>
      </c>
      <c r="D1086" t="s">
        <v>93</v>
      </c>
      <c r="E1086">
        <v>41082</v>
      </c>
      <c r="F1086" t="s">
        <v>106</v>
      </c>
      <c r="G1086">
        <v>3200</v>
      </c>
      <c r="H1086">
        <v>411</v>
      </c>
      <c r="I1086" t="s">
        <v>308</v>
      </c>
      <c r="J1086" t="s">
        <v>35</v>
      </c>
      <c r="K1086" t="s">
        <v>44</v>
      </c>
      <c r="L1086" t="s">
        <v>45</v>
      </c>
      <c r="M1086">
        <v>1520</v>
      </c>
      <c r="N1086">
        <v>1735</v>
      </c>
      <c r="O1086" t="s">
        <v>55</v>
      </c>
      <c r="Q1086" t="s">
        <v>56</v>
      </c>
      <c r="R1086">
        <v>1</v>
      </c>
      <c r="S1086" s="1">
        <v>43116</v>
      </c>
      <c r="T1086" s="1">
        <v>43243</v>
      </c>
      <c r="U1086" t="s">
        <v>505</v>
      </c>
      <c r="V1086" t="s">
        <v>39</v>
      </c>
      <c r="W1086">
        <v>63</v>
      </c>
      <c r="X1086">
        <v>34</v>
      </c>
      <c r="Y1086">
        <v>600</v>
      </c>
      <c r="Z1086">
        <v>5.6666999999999996</v>
      </c>
      <c r="AD1086">
        <v>0</v>
      </c>
      <c r="AE1086">
        <v>5.6666999999999996</v>
      </c>
      <c r="AF1086">
        <v>0</v>
      </c>
      <c r="AG1086">
        <v>0</v>
      </c>
      <c r="AH1086">
        <v>4.2240000000000002</v>
      </c>
      <c r="AI1086">
        <v>4.2240000000000002</v>
      </c>
      <c r="AJ1086">
        <v>0.4</v>
      </c>
      <c r="AK1086" t="s">
        <v>960</v>
      </c>
      <c r="AL1086" t="s">
        <v>829</v>
      </c>
      <c r="AN1086">
        <v>170</v>
      </c>
      <c r="AO1086">
        <f>Source1718[[#This Row],[TotalFTES]]*525/Source1718[[#This Row],[TotalScheduledHours]]</f>
        <v>13.044705882352941</v>
      </c>
    </row>
    <row r="1087" spans="1:41" x14ac:dyDescent="0.25">
      <c r="A1087" t="s">
        <v>1770</v>
      </c>
      <c r="B1087" t="s">
        <v>32</v>
      </c>
      <c r="C1087" t="s">
        <v>92</v>
      </c>
      <c r="D1087" t="s">
        <v>93</v>
      </c>
      <c r="E1087">
        <v>41083</v>
      </c>
      <c r="F1087" t="s">
        <v>106</v>
      </c>
      <c r="G1087">
        <v>3200</v>
      </c>
      <c r="H1087">
        <v>412</v>
      </c>
      <c r="I1087" t="s">
        <v>308</v>
      </c>
      <c r="J1087" t="s">
        <v>76</v>
      </c>
      <c r="K1087" t="s">
        <v>44</v>
      </c>
      <c r="L1087" t="s">
        <v>520</v>
      </c>
      <c r="M1087" t="s">
        <v>532</v>
      </c>
      <c r="N1087" t="s">
        <v>553</v>
      </c>
      <c r="O1087" t="s">
        <v>483</v>
      </c>
      <c r="Q1087" t="s">
        <v>56</v>
      </c>
      <c r="R1087">
        <v>1</v>
      </c>
      <c r="S1087" s="1">
        <v>43116</v>
      </c>
      <c r="T1087" s="1">
        <v>43243</v>
      </c>
      <c r="U1087" t="s">
        <v>1053</v>
      </c>
      <c r="V1087" t="s">
        <v>39</v>
      </c>
      <c r="W1087">
        <v>78</v>
      </c>
      <c r="X1087">
        <v>34</v>
      </c>
      <c r="Y1087">
        <v>700</v>
      </c>
      <c r="Z1087">
        <v>4.8571</v>
      </c>
      <c r="AD1087">
        <v>0</v>
      </c>
      <c r="AE1087">
        <v>4.8571</v>
      </c>
      <c r="AF1087">
        <v>0</v>
      </c>
      <c r="AG1087">
        <v>0</v>
      </c>
      <c r="AH1087">
        <v>8.8810000000000002</v>
      </c>
      <c r="AI1087">
        <v>8.8810000000000002</v>
      </c>
      <c r="AJ1087">
        <v>0.4</v>
      </c>
      <c r="AK1087" t="s">
        <v>1054</v>
      </c>
      <c r="AL1087" t="s">
        <v>950</v>
      </c>
      <c r="AN1087">
        <v>340</v>
      </c>
      <c r="AO1087">
        <f>Source1718[[#This Row],[TotalFTES]]*525/Source1718[[#This Row],[TotalScheduledHours]]</f>
        <v>13.713308823529413</v>
      </c>
    </row>
    <row r="1088" spans="1:41" x14ac:dyDescent="0.25">
      <c r="A1088" t="s">
        <v>1770</v>
      </c>
      <c r="B1088" t="s">
        <v>32</v>
      </c>
      <c r="C1088" t="s">
        <v>92</v>
      </c>
      <c r="D1088" t="s">
        <v>93</v>
      </c>
      <c r="E1088">
        <v>47606</v>
      </c>
      <c r="F1088" t="s">
        <v>106</v>
      </c>
      <c r="G1088">
        <v>3200</v>
      </c>
      <c r="H1088">
        <v>414</v>
      </c>
      <c r="I1088" t="s">
        <v>308</v>
      </c>
      <c r="J1088" t="s">
        <v>35</v>
      </c>
      <c r="K1088" t="s">
        <v>44</v>
      </c>
      <c r="L1088" t="s">
        <v>503</v>
      </c>
      <c r="M1088" t="s">
        <v>719</v>
      </c>
      <c r="N1088" t="s">
        <v>720</v>
      </c>
      <c r="O1088" t="s">
        <v>504</v>
      </c>
      <c r="P1088">
        <v>705</v>
      </c>
      <c r="Q1088" t="s">
        <v>56</v>
      </c>
      <c r="R1088">
        <v>1</v>
      </c>
      <c r="S1088" s="1">
        <v>43116</v>
      </c>
      <c r="T1088" s="1">
        <v>43243</v>
      </c>
      <c r="U1088" t="s">
        <v>1055</v>
      </c>
      <c r="V1088" t="s">
        <v>39</v>
      </c>
      <c r="W1088">
        <v>78</v>
      </c>
      <c r="X1088">
        <v>30</v>
      </c>
      <c r="Y1088">
        <v>500</v>
      </c>
      <c r="Z1088">
        <v>6</v>
      </c>
      <c r="AD1088">
        <v>0</v>
      </c>
      <c r="AE1088">
        <v>6</v>
      </c>
      <c r="AF1088">
        <v>0</v>
      </c>
      <c r="AG1088">
        <v>10</v>
      </c>
      <c r="AH1088">
        <v>5.0129999999999999</v>
      </c>
      <c r="AI1088">
        <v>5.0129999999999999</v>
      </c>
      <c r="AJ1088">
        <v>0.4</v>
      </c>
      <c r="AK1088" t="s">
        <v>980</v>
      </c>
      <c r="AL1088" t="s">
        <v>1056</v>
      </c>
      <c r="AN1088">
        <v>168</v>
      </c>
      <c r="AO1088">
        <f>Source1718[[#This Row],[TotalFTES]]*525/Source1718[[#This Row],[TotalScheduledHours]]</f>
        <v>15.665624999999999</v>
      </c>
    </row>
    <row r="1089" spans="1:41" x14ac:dyDescent="0.25">
      <c r="A1089" t="s">
        <v>1770</v>
      </c>
      <c r="B1089" t="s">
        <v>32</v>
      </c>
      <c r="C1089" t="s">
        <v>92</v>
      </c>
      <c r="D1089" t="s">
        <v>93</v>
      </c>
      <c r="E1089">
        <v>40665</v>
      </c>
      <c r="F1089" t="s">
        <v>106</v>
      </c>
      <c r="G1089">
        <v>3200</v>
      </c>
      <c r="H1089">
        <v>501</v>
      </c>
      <c r="I1089" t="s">
        <v>308</v>
      </c>
      <c r="J1089" t="s">
        <v>35</v>
      </c>
      <c r="K1089" t="s">
        <v>44</v>
      </c>
      <c r="L1089" t="s">
        <v>108</v>
      </c>
      <c r="M1089">
        <v>800</v>
      </c>
      <c r="N1089">
        <v>950</v>
      </c>
      <c r="O1089" t="s">
        <v>49</v>
      </c>
      <c r="P1089">
        <v>818</v>
      </c>
      <c r="Q1089" t="s">
        <v>51</v>
      </c>
      <c r="R1089">
        <v>1</v>
      </c>
      <c r="S1089" s="1">
        <v>43116</v>
      </c>
      <c r="T1089" s="1">
        <v>43243</v>
      </c>
      <c r="U1089" t="s">
        <v>507</v>
      </c>
      <c r="V1089" t="s">
        <v>39</v>
      </c>
      <c r="W1089">
        <v>68</v>
      </c>
      <c r="X1089">
        <v>45</v>
      </c>
      <c r="Y1089">
        <v>200</v>
      </c>
      <c r="Z1089">
        <v>22.5</v>
      </c>
      <c r="AD1089">
        <v>0</v>
      </c>
      <c r="AE1089">
        <v>22.5</v>
      </c>
      <c r="AF1089">
        <v>0</v>
      </c>
      <c r="AG1089">
        <v>0</v>
      </c>
      <c r="AH1089">
        <v>6.1790000000000003</v>
      </c>
      <c r="AI1089">
        <v>6.1790000000000003</v>
      </c>
      <c r="AJ1089">
        <v>0.4</v>
      </c>
      <c r="AK1089" t="s">
        <v>885</v>
      </c>
      <c r="AL1089" t="s">
        <v>1057</v>
      </c>
      <c r="AN1089">
        <v>168</v>
      </c>
      <c r="AO1089">
        <f>Source1718[[#This Row],[TotalFTES]]*525/Source1718[[#This Row],[TotalScheduledHours]]</f>
        <v>19.309375000000003</v>
      </c>
    </row>
    <row r="1090" spans="1:41" x14ac:dyDescent="0.25">
      <c r="A1090" t="s">
        <v>1770</v>
      </c>
      <c r="B1090" t="s">
        <v>32</v>
      </c>
      <c r="C1090" t="s">
        <v>92</v>
      </c>
      <c r="D1090" t="s">
        <v>93</v>
      </c>
      <c r="E1090">
        <v>43014</v>
      </c>
      <c r="F1090" t="s">
        <v>106</v>
      </c>
      <c r="G1090">
        <v>3200</v>
      </c>
      <c r="H1090">
        <v>503</v>
      </c>
      <c r="I1090" t="s">
        <v>308</v>
      </c>
      <c r="J1090" t="s">
        <v>35</v>
      </c>
      <c r="K1090" t="s">
        <v>44</v>
      </c>
      <c r="L1090" t="s">
        <v>108</v>
      </c>
      <c r="M1090">
        <v>1000</v>
      </c>
      <c r="N1090">
        <v>1150</v>
      </c>
      <c r="O1090" t="s">
        <v>49</v>
      </c>
      <c r="P1090">
        <v>618</v>
      </c>
      <c r="Q1090" t="s">
        <v>51</v>
      </c>
      <c r="R1090">
        <v>1</v>
      </c>
      <c r="S1090" s="1">
        <v>43116</v>
      </c>
      <c r="T1090" s="1">
        <v>43243</v>
      </c>
      <c r="U1090" t="s">
        <v>439</v>
      </c>
      <c r="V1090" t="s">
        <v>39</v>
      </c>
      <c r="W1090">
        <v>127</v>
      </c>
      <c r="X1090">
        <v>81</v>
      </c>
      <c r="Y1090">
        <v>200</v>
      </c>
      <c r="Z1090">
        <v>40.5</v>
      </c>
      <c r="AD1090">
        <v>0</v>
      </c>
      <c r="AE1090">
        <v>40.5</v>
      </c>
      <c r="AF1090">
        <v>0</v>
      </c>
      <c r="AG1090">
        <v>0</v>
      </c>
      <c r="AH1090">
        <v>10.922000000000001</v>
      </c>
      <c r="AI1090">
        <v>10.922000000000001</v>
      </c>
      <c r="AJ1090">
        <v>0.4</v>
      </c>
      <c r="AK1090" t="s">
        <v>883</v>
      </c>
      <c r="AL1090" t="s">
        <v>975</v>
      </c>
      <c r="AN1090">
        <v>168</v>
      </c>
      <c r="AO1090">
        <f>Source1718[[#This Row],[TotalFTES]]*525/Source1718[[#This Row],[TotalScheduledHours]]</f>
        <v>34.131250000000001</v>
      </c>
    </row>
    <row r="1091" spans="1:41" x14ac:dyDescent="0.25">
      <c r="A1091" t="s">
        <v>1770</v>
      </c>
      <c r="B1091" t="s">
        <v>32</v>
      </c>
      <c r="C1091" t="s">
        <v>92</v>
      </c>
      <c r="D1091" t="s">
        <v>93</v>
      </c>
      <c r="E1091">
        <v>40524</v>
      </c>
      <c r="F1091" t="s">
        <v>106</v>
      </c>
      <c r="G1091">
        <v>3200</v>
      </c>
      <c r="H1091">
        <v>701</v>
      </c>
      <c r="I1091" t="s">
        <v>308</v>
      </c>
      <c r="J1091" t="s">
        <v>35</v>
      </c>
      <c r="K1091" t="s">
        <v>44</v>
      </c>
      <c r="L1091" t="s">
        <v>108</v>
      </c>
      <c r="M1091">
        <v>830</v>
      </c>
      <c r="N1091">
        <v>1020</v>
      </c>
      <c r="O1091" t="s">
        <v>64</v>
      </c>
      <c r="P1091">
        <v>253</v>
      </c>
      <c r="Q1091" t="s">
        <v>65</v>
      </c>
      <c r="R1091">
        <v>1</v>
      </c>
      <c r="S1091" s="1">
        <v>43116</v>
      </c>
      <c r="T1091" s="1">
        <v>43243</v>
      </c>
      <c r="U1091" t="s">
        <v>491</v>
      </c>
      <c r="V1091" t="s">
        <v>39</v>
      </c>
      <c r="W1091">
        <v>88</v>
      </c>
      <c r="X1091">
        <v>33</v>
      </c>
      <c r="Y1091">
        <v>400</v>
      </c>
      <c r="Z1091">
        <v>8.25</v>
      </c>
      <c r="AD1091">
        <v>0</v>
      </c>
      <c r="AE1091">
        <v>8.25</v>
      </c>
      <c r="AF1091">
        <v>0</v>
      </c>
      <c r="AG1091">
        <v>0</v>
      </c>
      <c r="AH1091">
        <v>6.4880000000000004</v>
      </c>
      <c r="AI1091">
        <v>6.4880000000000004</v>
      </c>
      <c r="AJ1091">
        <v>0.4</v>
      </c>
      <c r="AK1091" t="s">
        <v>990</v>
      </c>
      <c r="AL1091" t="s">
        <v>1058</v>
      </c>
      <c r="AN1091">
        <v>168</v>
      </c>
      <c r="AO1091">
        <f>Source1718[[#This Row],[TotalFTES]]*525/Source1718[[#This Row],[TotalScheduledHours]]</f>
        <v>20.275000000000002</v>
      </c>
    </row>
    <row r="1092" spans="1:41" x14ac:dyDescent="0.25">
      <c r="A1092" t="s">
        <v>1770</v>
      </c>
      <c r="B1092" t="s">
        <v>32</v>
      </c>
      <c r="C1092" t="s">
        <v>92</v>
      </c>
      <c r="D1092" t="s">
        <v>93</v>
      </c>
      <c r="E1092">
        <v>40532</v>
      </c>
      <c r="F1092" t="s">
        <v>106</v>
      </c>
      <c r="G1092">
        <v>3200</v>
      </c>
      <c r="H1092">
        <v>702</v>
      </c>
      <c r="I1092" t="s">
        <v>308</v>
      </c>
      <c r="J1092" t="s">
        <v>35</v>
      </c>
      <c r="K1092" t="s">
        <v>44</v>
      </c>
      <c r="L1092" t="s">
        <v>108</v>
      </c>
      <c r="M1092">
        <v>1030</v>
      </c>
      <c r="N1092">
        <v>1220</v>
      </c>
      <c r="O1092" t="s">
        <v>64</v>
      </c>
      <c r="P1092">
        <v>320</v>
      </c>
      <c r="Q1092" t="s">
        <v>65</v>
      </c>
      <c r="R1092">
        <v>1</v>
      </c>
      <c r="S1092" s="1">
        <v>43116</v>
      </c>
      <c r="T1092" s="1">
        <v>43243</v>
      </c>
      <c r="U1092" t="s">
        <v>1059</v>
      </c>
      <c r="V1092" t="s">
        <v>39</v>
      </c>
      <c r="W1092">
        <v>132</v>
      </c>
      <c r="X1092">
        <v>115</v>
      </c>
      <c r="Y1092">
        <v>400</v>
      </c>
      <c r="Z1092">
        <v>28.75</v>
      </c>
      <c r="AD1092">
        <v>0</v>
      </c>
      <c r="AE1092">
        <v>28.75</v>
      </c>
      <c r="AF1092">
        <v>0</v>
      </c>
      <c r="AG1092">
        <v>0</v>
      </c>
      <c r="AH1092">
        <v>9.3260000000000005</v>
      </c>
      <c r="AI1092">
        <v>9.3260000000000005</v>
      </c>
      <c r="AJ1092">
        <v>0.4</v>
      </c>
      <c r="AK1092" t="s">
        <v>988</v>
      </c>
      <c r="AL1092" t="s">
        <v>1011</v>
      </c>
      <c r="AN1092">
        <v>168</v>
      </c>
      <c r="AO1092">
        <f>Source1718[[#This Row],[TotalFTES]]*525/Source1718[[#This Row],[TotalScheduledHours]]</f>
        <v>29.143750000000004</v>
      </c>
    </row>
    <row r="1093" spans="1:41" x14ac:dyDescent="0.25">
      <c r="A1093" t="s">
        <v>1770</v>
      </c>
      <c r="B1093" t="s">
        <v>32</v>
      </c>
      <c r="C1093" t="s">
        <v>92</v>
      </c>
      <c r="D1093" t="s">
        <v>93</v>
      </c>
      <c r="E1093">
        <v>46792</v>
      </c>
      <c r="F1093" t="s">
        <v>106</v>
      </c>
      <c r="G1093">
        <v>3200</v>
      </c>
      <c r="H1093">
        <v>704</v>
      </c>
      <c r="I1093" t="s">
        <v>308</v>
      </c>
      <c r="J1093" t="s">
        <v>76</v>
      </c>
      <c r="K1093" t="s">
        <v>44</v>
      </c>
      <c r="L1093" t="s">
        <v>45</v>
      </c>
      <c r="M1093">
        <v>1630</v>
      </c>
      <c r="N1093">
        <v>1845</v>
      </c>
      <c r="O1093" t="s">
        <v>64</v>
      </c>
      <c r="P1093">
        <v>370</v>
      </c>
      <c r="Q1093" t="s">
        <v>65</v>
      </c>
      <c r="R1093">
        <v>1</v>
      </c>
      <c r="S1093" s="1">
        <v>43116</v>
      </c>
      <c r="T1093" s="1">
        <v>43243</v>
      </c>
      <c r="U1093" t="s">
        <v>498</v>
      </c>
      <c r="V1093" t="s">
        <v>39</v>
      </c>
      <c r="W1093">
        <v>81</v>
      </c>
      <c r="X1093">
        <v>32</v>
      </c>
      <c r="Y1093">
        <v>400</v>
      </c>
      <c r="Z1093">
        <v>8</v>
      </c>
      <c r="AD1093">
        <v>0</v>
      </c>
      <c r="AE1093">
        <v>8</v>
      </c>
      <c r="AF1093">
        <v>0</v>
      </c>
      <c r="AG1093">
        <v>0</v>
      </c>
      <c r="AH1093">
        <v>4.4569999999999999</v>
      </c>
      <c r="AI1093">
        <v>4.4569999999999999</v>
      </c>
      <c r="AJ1093">
        <v>0.4</v>
      </c>
      <c r="AK1093" t="s">
        <v>1010</v>
      </c>
      <c r="AL1093" t="s">
        <v>989</v>
      </c>
      <c r="AN1093">
        <v>170</v>
      </c>
      <c r="AO1093">
        <f>Source1718[[#This Row],[TotalFTES]]*525/Source1718[[#This Row],[TotalScheduledHours]]</f>
        <v>13.764264705882351</v>
      </c>
    </row>
    <row r="1094" spans="1:41" x14ac:dyDescent="0.25">
      <c r="A1094" t="s">
        <v>1770</v>
      </c>
      <c r="B1094" t="s">
        <v>32</v>
      </c>
      <c r="C1094" t="s">
        <v>92</v>
      </c>
      <c r="D1094" t="s">
        <v>93</v>
      </c>
      <c r="E1094">
        <v>40555</v>
      </c>
      <c r="F1094" t="s">
        <v>106</v>
      </c>
      <c r="G1094">
        <v>3200</v>
      </c>
      <c r="H1094">
        <v>705</v>
      </c>
      <c r="I1094" t="s">
        <v>308</v>
      </c>
      <c r="J1094" t="s">
        <v>35</v>
      </c>
      <c r="K1094" t="s">
        <v>44</v>
      </c>
      <c r="L1094" t="s">
        <v>480</v>
      </c>
      <c r="M1094" t="s">
        <v>492</v>
      </c>
      <c r="N1094" t="s">
        <v>493</v>
      </c>
      <c r="O1094" t="s">
        <v>494</v>
      </c>
      <c r="P1094" t="s">
        <v>533</v>
      </c>
      <c r="Q1094" t="s">
        <v>65</v>
      </c>
      <c r="R1094">
        <v>1</v>
      </c>
      <c r="S1094" s="1">
        <v>43116</v>
      </c>
      <c r="T1094" s="1">
        <v>43243</v>
      </c>
      <c r="U1094" t="s">
        <v>1060</v>
      </c>
      <c r="V1094" t="s">
        <v>39</v>
      </c>
      <c r="W1094">
        <v>66</v>
      </c>
      <c r="X1094">
        <v>31</v>
      </c>
      <c r="Y1094">
        <v>400</v>
      </c>
      <c r="Z1094">
        <v>7.75</v>
      </c>
      <c r="AD1094">
        <v>0</v>
      </c>
      <c r="AE1094">
        <v>7.75</v>
      </c>
      <c r="AF1094">
        <v>0</v>
      </c>
      <c r="AG1094">
        <v>0</v>
      </c>
      <c r="AH1094">
        <v>3.73</v>
      </c>
      <c r="AI1094">
        <v>3.73</v>
      </c>
      <c r="AJ1094">
        <v>0.4</v>
      </c>
      <c r="AK1094" t="s">
        <v>928</v>
      </c>
      <c r="AL1094" t="s">
        <v>1009</v>
      </c>
      <c r="AN1094">
        <v>168</v>
      </c>
      <c r="AO1094">
        <f>Source1718[[#This Row],[TotalFTES]]*525/Source1718[[#This Row],[TotalScheduledHours]]</f>
        <v>11.65625</v>
      </c>
    </row>
    <row r="1095" spans="1:41" x14ac:dyDescent="0.25">
      <c r="A1095" t="s">
        <v>1770</v>
      </c>
      <c r="B1095" t="s">
        <v>32</v>
      </c>
      <c r="C1095" t="s">
        <v>92</v>
      </c>
      <c r="D1095" t="s">
        <v>93</v>
      </c>
      <c r="E1095">
        <v>46793</v>
      </c>
      <c r="F1095" t="s">
        <v>106</v>
      </c>
      <c r="G1095">
        <v>3200</v>
      </c>
      <c r="H1095">
        <v>706</v>
      </c>
      <c r="I1095" t="s">
        <v>308</v>
      </c>
      <c r="J1095" t="s">
        <v>76</v>
      </c>
      <c r="K1095" t="s">
        <v>44</v>
      </c>
      <c r="L1095" t="s">
        <v>45</v>
      </c>
      <c r="M1095">
        <v>1900</v>
      </c>
      <c r="N1095">
        <v>2115</v>
      </c>
      <c r="O1095" t="s">
        <v>64</v>
      </c>
      <c r="P1095">
        <v>367</v>
      </c>
      <c r="Q1095" t="s">
        <v>65</v>
      </c>
      <c r="R1095">
        <v>1</v>
      </c>
      <c r="S1095" s="1">
        <v>43116</v>
      </c>
      <c r="T1095" s="1">
        <v>43243</v>
      </c>
      <c r="U1095" t="s">
        <v>907</v>
      </c>
      <c r="V1095" t="s">
        <v>39</v>
      </c>
      <c r="W1095">
        <v>107</v>
      </c>
      <c r="X1095">
        <v>51</v>
      </c>
      <c r="Y1095">
        <v>400</v>
      </c>
      <c r="Z1095">
        <v>12.75</v>
      </c>
      <c r="AD1095">
        <v>0</v>
      </c>
      <c r="AE1095">
        <v>12.75</v>
      </c>
      <c r="AF1095">
        <v>0</v>
      </c>
      <c r="AG1095">
        <v>0</v>
      </c>
      <c r="AH1095">
        <v>6.61</v>
      </c>
      <c r="AI1095">
        <v>6.61</v>
      </c>
      <c r="AJ1095">
        <v>0.4</v>
      </c>
      <c r="AK1095" t="s">
        <v>905</v>
      </c>
      <c r="AL1095" t="s">
        <v>908</v>
      </c>
      <c r="AN1095">
        <v>170</v>
      </c>
      <c r="AO1095">
        <f>Source1718[[#This Row],[TotalFTES]]*525/Source1718[[#This Row],[TotalScheduledHours]]</f>
        <v>20.413235294117648</v>
      </c>
    </row>
    <row r="1096" spans="1:41" x14ac:dyDescent="0.25">
      <c r="A1096" t="s">
        <v>1770</v>
      </c>
      <c r="B1096" t="s">
        <v>32</v>
      </c>
      <c r="C1096" t="s">
        <v>92</v>
      </c>
      <c r="D1096" t="s">
        <v>93</v>
      </c>
      <c r="E1096">
        <v>44144</v>
      </c>
      <c r="F1096" t="s">
        <v>106</v>
      </c>
      <c r="G1096">
        <v>3200</v>
      </c>
      <c r="H1096">
        <v>707</v>
      </c>
      <c r="I1096" t="s">
        <v>308</v>
      </c>
      <c r="J1096" t="s">
        <v>76</v>
      </c>
      <c r="K1096" t="s">
        <v>44</v>
      </c>
      <c r="L1096" t="s">
        <v>45</v>
      </c>
      <c r="M1096">
        <v>1900</v>
      </c>
      <c r="N1096">
        <v>2115</v>
      </c>
      <c r="O1096" t="s">
        <v>64</v>
      </c>
      <c r="P1096">
        <v>301</v>
      </c>
      <c r="Q1096" t="s">
        <v>65</v>
      </c>
      <c r="R1096">
        <v>1</v>
      </c>
      <c r="S1096" s="1">
        <v>43116</v>
      </c>
      <c r="T1096" s="1">
        <v>43243</v>
      </c>
      <c r="U1096" t="s">
        <v>524</v>
      </c>
      <c r="V1096" t="s">
        <v>39</v>
      </c>
      <c r="W1096">
        <v>91</v>
      </c>
      <c r="X1096">
        <v>84</v>
      </c>
      <c r="Y1096">
        <v>400</v>
      </c>
      <c r="Z1096">
        <v>21</v>
      </c>
      <c r="AD1096">
        <v>0</v>
      </c>
      <c r="AE1096">
        <v>21</v>
      </c>
      <c r="AF1096">
        <v>0</v>
      </c>
      <c r="AG1096">
        <v>0</v>
      </c>
      <c r="AH1096">
        <v>5.4950000000000001</v>
      </c>
      <c r="AI1096">
        <v>5.4950000000000001</v>
      </c>
      <c r="AJ1096">
        <v>0.4</v>
      </c>
      <c r="AK1096" t="s">
        <v>905</v>
      </c>
      <c r="AL1096" t="s">
        <v>1061</v>
      </c>
      <c r="AN1096">
        <v>170</v>
      </c>
      <c r="AO1096">
        <f>Source1718[[#This Row],[TotalFTES]]*525/Source1718[[#This Row],[TotalScheduledHours]]</f>
        <v>16.96985294117647</v>
      </c>
    </row>
    <row r="1097" spans="1:41" x14ac:dyDescent="0.25">
      <c r="A1097" t="s">
        <v>1770</v>
      </c>
      <c r="B1097" t="s">
        <v>32</v>
      </c>
      <c r="C1097" t="s">
        <v>92</v>
      </c>
      <c r="D1097" t="s">
        <v>93</v>
      </c>
      <c r="E1097">
        <v>48038</v>
      </c>
      <c r="F1097" t="s">
        <v>106</v>
      </c>
      <c r="G1097">
        <v>3205</v>
      </c>
      <c r="H1097">
        <v>701</v>
      </c>
      <c r="I1097" t="s">
        <v>308</v>
      </c>
      <c r="J1097" t="s">
        <v>73</v>
      </c>
      <c r="K1097" t="s">
        <v>44</v>
      </c>
      <c r="L1097" t="s">
        <v>74</v>
      </c>
      <c r="M1097">
        <v>900</v>
      </c>
      <c r="N1097">
        <v>1350</v>
      </c>
      <c r="O1097" t="s">
        <v>64</v>
      </c>
      <c r="P1097">
        <v>369</v>
      </c>
      <c r="Q1097" t="s">
        <v>65</v>
      </c>
      <c r="R1097">
        <v>1</v>
      </c>
      <c r="S1097" s="1">
        <v>43116</v>
      </c>
      <c r="T1097" s="1">
        <v>43243</v>
      </c>
      <c r="U1097" t="s">
        <v>1062</v>
      </c>
      <c r="V1097" t="s">
        <v>39</v>
      </c>
      <c r="W1097">
        <v>88</v>
      </c>
      <c r="X1097">
        <v>83</v>
      </c>
      <c r="Y1097">
        <v>400</v>
      </c>
      <c r="Z1097">
        <v>20.75</v>
      </c>
      <c r="AD1097">
        <v>0</v>
      </c>
      <c r="AE1097">
        <v>20.75</v>
      </c>
      <c r="AF1097">
        <v>0</v>
      </c>
      <c r="AG1097">
        <v>0</v>
      </c>
      <c r="AH1097">
        <v>2.5049999999999999</v>
      </c>
      <c r="AI1097">
        <v>2.5049999999999999</v>
      </c>
      <c r="AJ1097">
        <v>0.2</v>
      </c>
      <c r="AK1097" t="s">
        <v>826</v>
      </c>
      <c r="AL1097" t="s">
        <v>1000</v>
      </c>
      <c r="AN1097">
        <v>80</v>
      </c>
      <c r="AO1097">
        <f>Source1718[[#This Row],[TotalFTES]]*525/Source1718[[#This Row],[TotalScheduledHours]]</f>
        <v>16.439062499999999</v>
      </c>
    </row>
    <row r="1098" spans="1:41" x14ac:dyDescent="0.25">
      <c r="A1098" t="s">
        <v>1770</v>
      </c>
      <c r="B1098" t="s">
        <v>32</v>
      </c>
      <c r="C1098" t="s">
        <v>92</v>
      </c>
      <c r="D1098" t="s">
        <v>93</v>
      </c>
      <c r="E1098">
        <v>46611</v>
      </c>
      <c r="F1098" t="s">
        <v>106</v>
      </c>
      <c r="G1098">
        <v>3205</v>
      </c>
      <c r="H1098">
        <v>702</v>
      </c>
      <c r="I1098" t="s">
        <v>308</v>
      </c>
      <c r="J1098" t="s">
        <v>73</v>
      </c>
      <c r="K1098" t="s">
        <v>44</v>
      </c>
      <c r="L1098" t="s">
        <v>74</v>
      </c>
      <c r="M1098">
        <v>900</v>
      </c>
      <c r="N1098">
        <v>1350</v>
      </c>
      <c r="O1098" t="s">
        <v>64</v>
      </c>
      <c r="P1098">
        <v>320</v>
      </c>
      <c r="Q1098" t="s">
        <v>65</v>
      </c>
      <c r="R1098">
        <v>1</v>
      </c>
      <c r="S1098" s="1">
        <v>43116</v>
      </c>
      <c r="T1098" s="1">
        <v>43243</v>
      </c>
      <c r="U1098" t="s">
        <v>497</v>
      </c>
      <c r="V1098" t="s">
        <v>39</v>
      </c>
      <c r="W1098">
        <v>92</v>
      </c>
      <c r="X1098">
        <v>85</v>
      </c>
      <c r="Y1098">
        <v>400</v>
      </c>
      <c r="Z1098">
        <v>21.25</v>
      </c>
      <c r="AD1098">
        <v>0</v>
      </c>
      <c r="AE1098">
        <v>21.25</v>
      </c>
      <c r="AF1098">
        <v>0</v>
      </c>
      <c r="AG1098">
        <v>0</v>
      </c>
      <c r="AH1098">
        <v>5.0949999999999998</v>
      </c>
      <c r="AI1098">
        <v>5.0949999999999998</v>
      </c>
      <c r="AJ1098">
        <v>0.2</v>
      </c>
      <c r="AK1098" t="s">
        <v>826</v>
      </c>
      <c r="AL1098" t="s">
        <v>1011</v>
      </c>
      <c r="AN1098">
        <v>80</v>
      </c>
      <c r="AO1098">
        <f>Source1718[[#This Row],[TotalFTES]]*525/Source1718[[#This Row],[TotalScheduledHours]]</f>
        <v>33.435937500000001</v>
      </c>
    </row>
    <row r="1099" spans="1:41" x14ac:dyDescent="0.25">
      <c r="A1099" t="s">
        <v>1770</v>
      </c>
      <c r="B1099" t="s">
        <v>32</v>
      </c>
      <c r="C1099" t="s">
        <v>92</v>
      </c>
      <c r="D1099" t="s">
        <v>93</v>
      </c>
      <c r="E1099">
        <v>44540</v>
      </c>
      <c r="F1099" t="s">
        <v>106</v>
      </c>
      <c r="G1099">
        <v>3300</v>
      </c>
      <c r="H1099">
        <v>202</v>
      </c>
      <c r="I1099" t="s">
        <v>309</v>
      </c>
      <c r="J1099" t="s">
        <v>35</v>
      </c>
      <c r="K1099" t="s">
        <v>44</v>
      </c>
      <c r="L1099" t="s">
        <v>108</v>
      </c>
      <c r="M1099">
        <v>1015</v>
      </c>
      <c r="N1099">
        <v>1205</v>
      </c>
      <c r="O1099" t="s">
        <v>46</v>
      </c>
      <c r="P1099">
        <v>319</v>
      </c>
      <c r="Q1099" t="s">
        <v>47</v>
      </c>
      <c r="R1099">
        <v>1</v>
      </c>
      <c r="S1099" s="1">
        <v>43116</v>
      </c>
      <c r="T1099" s="1">
        <v>43243</v>
      </c>
      <c r="U1099" t="s">
        <v>525</v>
      </c>
      <c r="V1099" t="s">
        <v>39</v>
      </c>
      <c r="W1099">
        <v>70</v>
      </c>
      <c r="X1099">
        <v>40</v>
      </c>
      <c r="Y1099">
        <v>300</v>
      </c>
      <c r="Z1099">
        <v>13.333299999999999</v>
      </c>
      <c r="AD1099">
        <v>0</v>
      </c>
      <c r="AE1099">
        <v>13.333299999999999</v>
      </c>
      <c r="AF1099">
        <v>0</v>
      </c>
      <c r="AG1099">
        <v>0</v>
      </c>
      <c r="AH1099">
        <v>5.8819999999999997</v>
      </c>
      <c r="AI1099">
        <v>5.8819999999999997</v>
      </c>
      <c r="AJ1099">
        <v>0.4</v>
      </c>
      <c r="AK1099" t="s">
        <v>978</v>
      </c>
      <c r="AL1099" t="s">
        <v>940</v>
      </c>
      <c r="AN1099">
        <v>168</v>
      </c>
      <c r="AO1099">
        <f>Source1718[[#This Row],[TotalFTES]]*525/Source1718[[#This Row],[TotalScheduledHours]]</f>
        <v>18.381249999999998</v>
      </c>
    </row>
    <row r="1100" spans="1:41" x14ac:dyDescent="0.25">
      <c r="A1100" t="s">
        <v>1770</v>
      </c>
      <c r="B1100" t="s">
        <v>32</v>
      </c>
      <c r="C1100" t="s">
        <v>92</v>
      </c>
      <c r="D1100" t="s">
        <v>93</v>
      </c>
      <c r="E1100">
        <v>40913</v>
      </c>
      <c r="F1100" t="s">
        <v>106</v>
      </c>
      <c r="G1100">
        <v>3300</v>
      </c>
      <c r="H1100">
        <v>302</v>
      </c>
      <c r="I1100" t="s">
        <v>309</v>
      </c>
      <c r="J1100" t="s">
        <v>35</v>
      </c>
      <c r="K1100" t="s">
        <v>44</v>
      </c>
      <c r="L1100" t="s">
        <v>108</v>
      </c>
      <c r="M1100">
        <v>1015</v>
      </c>
      <c r="N1100">
        <v>1205</v>
      </c>
      <c r="O1100" t="s">
        <v>399</v>
      </c>
      <c r="Q1100" t="s">
        <v>97</v>
      </c>
      <c r="R1100">
        <v>1</v>
      </c>
      <c r="S1100" s="1">
        <v>43116</v>
      </c>
      <c r="T1100" s="1">
        <v>43243</v>
      </c>
      <c r="U1100" t="s">
        <v>452</v>
      </c>
      <c r="V1100" t="s">
        <v>39</v>
      </c>
      <c r="W1100">
        <v>95</v>
      </c>
      <c r="X1100">
        <v>68</v>
      </c>
      <c r="Y1100">
        <v>200</v>
      </c>
      <c r="Z1100">
        <v>34</v>
      </c>
      <c r="AD1100">
        <v>0</v>
      </c>
      <c r="AE1100">
        <v>34</v>
      </c>
      <c r="AF1100">
        <v>0</v>
      </c>
      <c r="AG1100">
        <v>0</v>
      </c>
      <c r="AH1100">
        <v>7.7640000000000002</v>
      </c>
      <c r="AI1100">
        <v>7.7640000000000002</v>
      </c>
      <c r="AJ1100">
        <v>0.4</v>
      </c>
      <c r="AK1100" t="s">
        <v>978</v>
      </c>
      <c r="AL1100" t="s">
        <v>933</v>
      </c>
      <c r="AN1100">
        <v>168</v>
      </c>
      <c r="AO1100">
        <f>Source1718[[#This Row],[TotalFTES]]*525/Source1718[[#This Row],[TotalScheduledHours]]</f>
        <v>24.262499999999999</v>
      </c>
    </row>
    <row r="1101" spans="1:41" x14ac:dyDescent="0.25">
      <c r="A1101" t="s">
        <v>1770</v>
      </c>
      <c r="B1101" t="s">
        <v>32</v>
      </c>
      <c r="C1101" t="s">
        <v>92</v>
      </c>
      <c r="D1101" t="s">
        <v>93</v>
      </c>
      <c r="E1101">
        <v>41085</v>
      </c>
      <c r="F1101" t="s">
        <v>106</v>
      </c>
      <c r="G1101">
        <v>3300</v>
      </c>
      <c r="H1101">
        <v>401</v>
      </c>
      <c r="I1101" t="s">
        <v>309</v>
      </c>
      <c r="J1101" t="s">
        <v>35</v>
      </c>
      <c r="K1101" t="s">
        <v>44</v>
      </c>
      <c r="L1101" t="s">
        <v>108</v>
      </c>
      <c r="M1101">
        <v>820</v>
      </c>
      <c r="N1101">
        <v>1010</v>
      </c>
      <c r="O1101" t="s">
        <v>55</v>
      </c>
      <c r="Q1101" t="s">
        <v>56</v>
      </c>
      <c r="R1101">
        <v>1</v>
      </c>
      <c r="S1101" s="1">
        <v>43116</v>
      </c>
      <c r="T1101" s="1">
        <v>43243</v>
      </c>
      <c r="U1101" t="s">
        <v>458</v>
      </c>
      <c r="V1101" t="s">
        <v>39</v>
      </c>
      <c r="W1101">
        <v>54</v>
      </c>
      <c r="X1101">
        <v>21</v>
      </c>
      <c r="Y1101">
        <v>600</v>
      </c>
      <c r="Z1101">
        <v>3.5</v>
      </c>
      <c r="AD1101">
        <v>0</v>
      </c>
      <c r="AE1101">
        <v>3.5</v>
      </c>
      <c r="AF1101">
        <v>0</v>
      </c>
      <c r="AG1101">
        <v>0</v>
      </c>
      <c r="AH1101">
        <v>4.0460000000000003</v>
      </c>
      <c r="AI1101">
        <v>4.0460000000000003</v>
      </c>
      <c r="AJ1101">
        <v>0.4</v>
      </c>
      <c r="AK1101" t="s">
        <v>897</v>
      </c>
      <c r="AL1101" t="s">
        <v>829</v>
      </c>
      <c r="AN1101">
        <v>168</v>
      </c>
      <c r="AO1101">
        <f>Source1718[[#This Row],[TotalFTES]]*525/Source1718[[#This Row],[TotalScheduledHours]]</f>
        <v>12.643750000000001</v>
      </c>
    </row>
    <row r="1102" spans="1:41" x14ac:dyDescent="0.25">
      <c r="A1102" t="s">
        <v>1770</v>
      </c>
      <c r="B1102" t="s">
        <v>32</v>
      </c>
      <c r="C1102" t="s">
        <v>92</v>
      </c>
      <c r="D1102" t="s">
        <v>93</v>
      </c>
      <c r="E1102">
        <v>41093</v>
      </c>
      <c r="F1102" t="s">
        <v>106</v>
      </c>
      <c r="G1102">
        <v>3300</v>
      </c>
      <c r="H1102">
        <v>403</v>
      </c>
      <c r="I1102" t="s">
        <v>309</v>
      </c>
      <c r="J1102" t="s">
        <v>35</v>
      </c>
      <c r="K1102" t="s">
        <v>44</v>
      </c>
      <c r="L1102" t="s">
        <v>108</v>
      </c>
      <c r="M1102">
        <v>820</v>
      </c>
      <c r="N1102">
        <v>1010</v>
      </c>
      <c r="O1102" t="s">
        <v>55</v>
      </c>
      <c r="Q1102" t="s">
        <v>56</v>
      </c>
      <c r="R1102">
        <v>1</v>
      </c>
      <c r="S1102" s="1">
        <v>43116</v>
      </c>
      <c r="T1102" s="1">
        <v>43243</v>
      </c>
      <c r="U1102" t="s">
        <v>432</v>
      </c>
      <c r="V1102" t="s">
        <v>39</v>
      </c>
      <c r="W1102">
        <v>58</v>
      </c>
      <c r="X1102">
        <v>46</v>
      </c>
      <c r="Y1102">
        <v>600</v>
      </c>
      <c r="Z1102">
        <v>7.6666999999999996</v>
      </c>
      <c r="AD1102">
        <v>0</v>
      </c>
      <c r="AE1102">
        <v>7.6666999999999996</v>
      </c>
      <c r="AF1102">
        <v>0</v>
      </c>
      <c r="AG1102">
        <v>0</v>
      </c>
      <c r="AH1102">
        <v>6.4610000000000003</v>
      </c>
      <c r="AI1102">
        <v>6.4610000000000003</v>
      </c>
      <c r="AJ1102">
        <v>0.4</v>
      </c>
      <c r="AK1102" t="s">
        <v>897</v>
      </c>
      <c r="AL1102" t="s">
        <v>829</v>
      </c>
      <c r="AN1102">
        <v>168</v>
      </c>
      <c r="AO1102">
        <f>Source1718[[#This Row],[TotalFTES]]*525/Source1718[[#This Row],[TotalScheduledHours]]</f>
        <v>20.190625000000001</v>
      </c>
    </row>
    <row r="1103" spans="1:41" x14ac:dyDescent="0.25">
      <c r="A1103" t="s">
        <v>1770</v>
      </c>
      <c r="B1103" t="s">
        <v>32</v>
      </c>
      <c r="C1103" t="s">
        <v>92</v>
      </c>
      <c r="D1103" t="s">
        <v>93</v>
      </c>
      <c r="E1103">
        <v>41466</v>
      </c>
      <c r="F1103" t="s">
        <v>106</v>
      </c>
      <c r="G1103">
        <v>3300</v>
      </c>
      <c r="H1103">
        <v>405</v>
      </c>
      <c r="I1103" t="s">
        <v>309</v>
      </c>
      <c r="J1103" t="s">
        <v>35</v>
      </c>
      <c r="K1103" t="s">
        <v>44</v>
      </c>
      <c r="L1103" t="s">
        <v>108</v>
      </c>
      <c r="M1103">
        <v>1020</v>
      </c>
      <c r="N1103">
        <v>1210</v>
      </c>
      <c r="O1103" t="s">
        <v>55</v>
      </c>
      <c r="Q1103" t="s">
        <v>56</v>
      </c>
      <c r="R1103">
        <v>1</v>
      </c>
      <c r="S1103" s="1">
        <v>43116</v>
      </c>
      <c r="T1103" s="1">
        <v>43243</v>
      </c>
      <c r="U1103" t="s">
        <v>433</v>
      </c>
      <c r="V1103" t="s">
        <v>39</v>
      </c>
      <c r="W1103">
        <v>71</v>
      </c>
      <c r="X1103">
        <v>53</v>
      </c>
      <c r="Y1103">
        <v>700</v>
      </c>
      <c r="Z1103">
        <v>7.5713999999999997</v>
      </c>
      <c r="AD1103">
        <v>0</v>
      </c>
      <c r="AE1103">
        <v>7.5713999999999997</v>
      </c>
      <c r="AF1103">
        <v>0</v>
      </c>
      <c r="AG1103">
        <v>0</v>
      </c>
      <c r="AH1103">
        <v>11.173</v>
      </c>
      <c r="AI1103">
        <v>11.173</v>
      </c>
      <c r="AJ1103">
        <v>0.4</v>
      </c>
      <c r="AK1103" t="s">
        <v>899</v>
      </c>
      <c r="AL1103" t="s">
        <v>829</v>
      </c>
      <c r="AN1103">
        <v>168</v>
      </c>
      <c r="AO1103">
        <f>Source1718[[#This Row],[TotalFTES]]*525/Source1718[[#This Row],[TotalScheduledHours]]</f>
        <v>34.915624999999999</v>
      </c>
    </row>
    <row r="1104" spans="1:41" x14ac:dyDescent="0.25">
      <c r="A1104" t="s">
        <v>1770</v>
      </c>
      <c r="B1104" t="s">
        <v>32</v>
      </c>
      <c r="C1104" t="s">
        <v>92</v>
      </c>
      <c r="D1104" t="s">
        <v>93</v>
      </c>
      <c r="E1104">
        <v>47829</v>
      </c>
      <c r="F1104" t="s">
        <v>106</v>
      </c>
      <c r="G1104">
        <v>3300</v>
      </c>
      <c r="H1104">
        <v>406</v>
      </c>
      <c r="I1104" t="s">
        <v>309</v>
      </c>
      <c r="J1104" t="s">
        <v>35</v>
      </c>
      <c r="K1104" t="s">
        <v>44</v>
      </c>
      <c r="L1104" t="s">
        <v>108</v>
      </c>
      <c r="M1104">
        <v>1020</v>
      </c>
      <c r="N1104">
        <v>1210</v>
      </c>
      <c r="O1104" t="s">
        <v>55</v>
      </c>
      <c r="Q1104" t="s">
        <v>56</v>
      </c>
      <c r="R1104">
        <v>1</v>
      </c>
      <c r="S1104" s="1">
        <v>43116</v>
      </c>
      <c r="T1104" s="1">
        <v>43243</v>
      </c>
      <c r="U1104" t="s">
        <v>386</v>
      </c>
      <c r="V1104" t="s">
        <v>39</v>
      </c>
      <c r="W1104">
        <v>109</v>
      </c>
      <c r="X1104">
        <v>51</v>
      </c>
      <c r="Y1104">
        <v>600</v>
      </c>
      <c r="Z1104">
        <v>8.5</v>
      </c>
      <c r="AD1104">
        <v>0</v>
      </c>
      <c r="AE1104">
        <v>8.5</v>
      </c>
      <c r="AF1104">
        <v>0</v>
      </c>
      <c r="AG1104">
        <v>0</v>
      </c>
      <c r="AH1104">
        <v>8.7430000000000003</v>
      </c>
      <c r="AI1104">
        <v>8.7430000000000003</v>
      </c>
      <c r="AJ1104">
        <v>0.4</v>
      </c>
      <c r="AK1104" t="s">
        <v>899</v>
      </c>
      <c r="AL1104" t="s">
        <v>829</v>
      </c>
      <c r="AN1104">
        <v>168</v>
      </c>
      <c r="AO1104">
        <f>Source1718[[#This Row],[TotalFTES]]*525/Source1718[[#This Row],[TotalScheduledHours]]</f>
        <v>27.321874999999999</v>
      </c>
    </row>
    <row r="1105" spans="1:41" x14ac:dyDescent="0.25">
      <c r="A1105" t="s">
        <v>1770</v>
      </c>
      <c r="B1105" t="s">
        <v>32</v>
      </c>
      <c r="C1105" t="s">
        <v>92</v>
      </c>
      <c r="D1105" t="s">
        <v>93</v>
      </c>
      <c r="E1105">
        <v>41090</v>
      </c>
      <c r="F1105" t="s">
        <v>106</v>
      </c>
      <c r="G1105">
        <v>3300</v>
      </c>
      <c r="H1105">
        <v>407</v>
      </c>
      <c r="I1105" t="s">
        <v>309</v>
      </c>
      <c r="J1105" t="s">
        <v>35</v>
      </c>
      <c r="K1105" t="s">
        <v>44</v>
      </c>
      <c r="L1105" t="s">
        <v>108</v>
      </c>
      <c r="M1105">
        <v>1020</v>
      </c>
      <c r="N1105">
        <v>1210</v>
      </c>
      <c r="O1105" t="s">
        <v>55</v>
      </c>
      <c r="Q1105" t="s">
        <v>56</v>
      </c>
      <c r="R1105">
        <v>1</v>
      </c>
      <c r="S1105" s="1">
        <v>43116</v>
      </c>
      <c r="T1105" s="1">
        <v>43243</v>
      </c>
      <c r="U1105" t="s">
        <v>420</v>
      </c>
      <c r="V1105" t="s">
        <v>39</v>
      </c>
      <c r="W1105">
        <v>104</v>
      </c>
      <c r="X1105">
        <v>52</v>
      </c>
      <c r="Y1105">
        <v>600</v>
      </c>
      <c r="Z1105">
        <v>8.6667000000000005</v>
      </c>
      <c r="AD1105">
        <v>0</v>
      </c>
      <c r="AE1105">
        <v>8.6667000000000005</v>
      </c>
      <c r="AF1105">
        <v>0</v>
      </c>
      <c r="AG1105">
        <v>0</v>
      </c>
      <c r="AH1105">
        <v>7.9729999999999999</v>
      </c>
      <c r="AI1105">
        <v>7.9729999999999999</v>
      </c>
      <c r="AJ1105">
        <v>0.4</v>
      </c>
      <c r="AK1105" t="s">
        <v>899</v>
      </c>
      <c r="AL1105" t="s">
        <v>829</v>
      </c>
      <c r="AN1105">
        <v>168</v>
      </c>
      <c r="AO1105">
        <f>Source1718[[#This Row],[TotalFTES]]*525/Source1718[[#This Row],[TotalScheduledHours]]</f>
        <v>24.915624999999999</v>
      </c>
    </row>
    <row r="1106" spans="1:41" x14ac:dyDescent="0.25">
      <c r="A1106" t="s">
        <v>1770</v>
      </c>
      <c r="B1106" t="s">
        <v>32</v>
      </c>
      <c r="C1106" t="s">
        <v>92</v>
      </c>
      <c r="D1106" t="s">
        <v>93</v>
      </c>
      <c r="E1106">
        <v>45657</v>
      </c>
      <c r="F1106" t="s">
        <v>106</v>
      </c>
      <c r="G1106">
        <v>3300</v>
      </c>
      <c r="H1106">
        <v>408</v>
      </c>
      <c r="I1106" t="s">
        <v>309</v>
      </c>
      <c r="J1106" t="s">
        <v>35</v>
      </c>
      <c r="K1106" t="s">
        <v>44</v>
      </c>
      <c r="L1106" t="s">
        <v>108</v>
      </c>
      <c r="M1106">
        <v>1320</v>
      </c>
      <c r="N1106">
        <v>1510</v>
      </c>
      <c r="O1106" t="s">
        <v>55</v>
      </c>
      <c r="Q1106" t="s">
        <v>56</v>
      </c>
      <c r="R1106">
        <v>1</v>
      </c>
      <c r="S1106" s="1">
        <v>43116</v>
      </c>
      <c r="T1106" s="1">
        <v>43243</v>
      </c>
      <c r="U1106" t="s">
        <v>445</v>
      </c>
      <c r="V1106" t="s">
        <v>39</v>
      </c>
      <c r="W1106">
        <v>95</v>
      </c>
      <c r="X1106">
        <v>40</v>
      </c>
      <c r="Y1106">
        <v>600</v>
      </c>
      <c r="Z1106">
        <v>6.6666999999999996</v>
      </c>
      <c r="AD1106">
        <v>0</v>
      </c>
      <c r="AE1106">
        <v>6.6666999999999996</v>
      </c>
      <c r="AF1106">
        <v>0</v>
      </c>
      <c r="AG1106">
        <v>0</v>
      </c>
      <c r="AH1106">
        <v>5.1849999999999996</v>
      </c>
      <c r="AI1106">
        <v>5.1849999999999996</v>
      </c>
      <c r="AJ1106">
        <v>0.4</v>
      </c>
      <c r="AK1106" t="s">
        <v>901</v>
      </c>
      <c r="AL1106" t="s">
        <v>829</v>
      </c>
      <c r="AN1106">
        <v>168</v>
      </c>
      <c r="AO1106">
        <f>Source1718[[#This Row],[TotalFTES]]*525/Source1718[[#This Row],[TotalScheduledHours]]</f>
        <v>16.203125</v>
      </c>
    </row>
    <row r="1107" spans="1:41" x14ac:dyDescent="0.25">
      <c r="A1107" t="s">
        <v>1770</v>
      </c>
      <c r="B1107" t="s">
        <v>32</v>
      </c>
      <c r="C1107" t="s">
        <v>92</v>
      </c>
      <c r="D1107" t="s">
        <v>93</v>
      </c>
      <c r="E1107">
        <v>41087</v>
      </c>
      <c r="F1107" t="s">
        <v>106</v>
      </c>
      <c r="G1107">
        <v>3300</v>
      </c>
      <c r="H1107">
        <v>411</v>
      </c>
      <c r="I1107" t="s">
        <v>309</v>
      </c>
      <c r="J1107" t="s">
        <v>76</v>
      </c>
      <c r="K1107" t="s">
        <v>44</v>
      </c>
      <c r="L1107" t="s">
        <v>45</v>
      </c>
      <c r="M1107">
        <v>1835</v>
      </c>
      <c r="N1107">
        <v>2050</v>
      </c>
      <c r="O1107" t="s">
        <v>55</v>
      </c>
      <c r="Q1107" t="s">
        <v>56</v>
      </c>
      <c r="R1107">
        <v>1</v>
      </c>
      <c r="S1107" s="1">
        <v>43116</v>
      </c>
      <c r="T1107" s="1">
        <v>43243</v>
      </c>
      <c r="U1107" t="s">
        <v>447</v>
      </c>
      <c r="V1107" t="s">
        <v>39</v>
      </c>
      <c r="W1107">
        <v>54</v>
      </c>
      <c r="X1107">
        <v>52</v>
      </c>
      <c r="Y1107">
        <v>500</v>
      </c>
      <c r="Z1107">
        <v>10.4</v>
      </c>
      <c r="AD1107">
        <v>0</v>
      </c>
      <c r="AE1107">
        <v>10.4</v>
      </c>
      <c r="AF1107">
        <v>0</v>
      </c>
      <c r="AG1107">
        <v>0</v>
      </c>
      <c r="AH1107">
        <v>5.6619999999999999</v>
      </c>
      <c r="AI1107">
        <v>5.6619999999999999</v>
      </c>
      <c r="AJ1107">
        <v>0.4</v>
      </c>
      <c r="AK1107" t="s">
        <v>900</v>
      </c>
      <c r="AL1107" t="s">
        <v>829</v>
      </c>
      <c r="AN1107">
        <v>170</v>
      </c>
      <c r="AO1107">
        <f>Source1718[[#This Row],[TotalFTES]]*525/Source1718[[#This Row],[TotalScheduledHours]]</f>
        <v>17.48558823529412</v>
      </c>
    </row>
    <row r="1108" spans="1:41" x14ac:dyDescent="0.25">
      <c r="A1108" t="s">
        <v>1770</v>
      </c>
      <c r="B1108" t="s">
        <v>32</v>
      </c>
      <c r="C1108" t="s">
        <v>92</v>
      </c>
      <c r="D1108" t="s">
        <v>93</v>
      </c>
      <c r="E1108">
        <v>40678</v>
      </c>
      <c r="F1108" t="s">
        <v>106</v>
      </c>
      <c r="G1108">
        <v>3300</v>
      </c>
      <c r="H1108">
        <v>501</v>
      </c>
      <c r="I1108" t="s">
        <v>309</v>
      </c>
      <c r="J1108" t="s">
        <v>35</v>
      </c>
      <c r="K1108" t="s">
        <v>44</v>
      </c>
      <c r="L1108" t="s">
        <v>108</v>
      </c>
      <c r="M1108">
        <v>800</v>
      </c>
      <c r="N1108">
        <v>950</v>
      </c>
      <c r="O1108" t="s">
        <v>49</v>
      </c>
      <c r="P1108">
        <v>725</v>
      </c>
      <c r="Q1108" t="s">
        <v>51</v>
      </c>
      <c r="R1108">
        <v>1</v>
      </c>
      <c r="S1108" s="1">
        <v>43116</v>
      </c>
      <c r="T1108" s="1">
        <v>43243</v>
      </c>
      <c r="U1108" t="s">
        <v>455</v>
      </c>
      <c r="V1108" t="s">
        <v>39</v>
      </c>
      <c r="W1108">
        <v>59</v>
      </c>
      <c r="X1108">
        <v>51</v>
      </c>
      <c r="Y1108">
        <v>200</v>
      </c>
      <c r="Z1108">
        <v>25.5</v>
      </c>
      <c r="AD1108">
        <v>0</v>
      </c>
      <c r="AE1108">
        <v>25.5</v>
      </c>
      <c r="AF1108">
        <v>0</v>
      </c>
      <c r="AG1108">
        <v>0</v>
      </c>
      <c r="AH1108">
        <v>5.17</v>
      </c>
      <c r="AI1108">
        <v>5.17</v>
      </c>
      <c r="AJ1108">
        <v>0.4</v>
      </c>
      <c r="AK1108" t="s">
        <v>885</v>
      </c>
      <c r="AL1108" t="s">
        <v>957</v>
      </c>
      <c r="AN1108">
        <v>168</v>
      </c>
      <c r="AO1108">
        <f>Source1718[[#This Row],[TotalFTES]]*525/Source1718[[#This Row],[TotalScheduledHours]]</f>
        <v>16.15625</v>
      </c>
    </row>
    <row r="1109" spans="1:41" x14ac:dyDescent="0.25">
      <c r="A1109" t="s">
        <v>1770</v>
      </c>
      <c r="B1109" t="s">
        <v>32</v>
      </c>
      <c r="C1109" t="s">
        <v>92</v>
      </c>
      <c r="D1109" t="s">
        <v>93</v>
      </c>
      <c r="E1109">
        <v>40728</v>
      </c>
      <c r="F1109" t="s">
        <v>106</v>
      </c>
      <c r="G1109">
        <v>3300</v>
      </c>
      <c r="H1109">
        <v>503</v>
      </c>
      <c r="I1109" t="s">
        <v>309</v>
      </c>
      <c r="J1109" t="s">
        <v>35</v>
      </c>
      <c r="K1109" t="s">
        <v>44</v>
      </c>
      <c r="L1109" t="s">
        <v>108</v>
      </c>
      <c r="M1109">
        <v>1000</v>
      </c>
      <c r="N1109">
        <v>1150</v>
      </c>
      <c r="O1109" t="s">
        <v>49</v>
      </c>
      <c r="P1109">
        <v>319</v>
      </c>
      <c r="Q1109" t="s">
        <v>51</v>
      </c>
      <c r="R1109">
        <v>1</v>
      </c>
      <c r="S1109" s="1">
        <v>43116</v>
      </c>
      <c r="T1109" s="1">
        <v>43243</v>
      </c>
      <c r="U1109" t="s">
        <v>451</v>
      </c>
      <c r="V1109" t="s">
        <v>39</v>
      </c>
      <c r="W1109">
        <v>48</v>
      </c>
      <c r="X1109">
        <v>33</v>
      </c>
      <c r="Y1109">
        <v>200</v>
      </c>
      <c r="Z1109">
        <v>16.5</v>
      </c>
      <c r="AD1109">
        <v>0</v>
      </c>
      <c r="AE1109">
        <v>16.5</v>
      </c>
      <c r="AF1109">
        <v>0</v>
      </c>
      <c r="AG1109">
        <v>0</v>
      </c>
      <c r="AH1109">
        <v>5.09</v>
      </c>
      <c r="AI1109">
        <v>5.09</v>
      </c>
      <c r="AJ1109">
        <v>0.4</v>
      </c>
      <c r="AK1109" t="s">
        <v>883</v>
      </c>
      <c r="AL1109" t="s">
        <v>951</v>
      </c>
      <c r="AN1109">
        <v>168</v>
      </c>
      <c r="AO1109">
        <f>Source1718[[#This Row],[TotalFTES]]*525/Source1718[[#This Row],[TotalScheduledHours]]</f>
        <v>15.90625</v>
      </c>
    </row>
    <row r="1110" spans="1:41" x14ac:dyDescent="0.25">
      <c r="A1110" t="s">
        <v>1770</v>
      </c>
      <c r="B1110" t="s">
        <v>32</v>
      </c>
      <c r="C1110" t="s">
        <v>92</v>
      </c>
      <c r="D1110" t="s">
        <v>93</v>
      </c>
      <c r="E1110">
        <v>44098</v>
      </c>
      <c r="F1110" t="s">
        <v>106</v>
      </c>
      <c r="G1110">
        <v>3300</v>
      </c>
      <c r="H1110">
        <v>504</v>
      </c>
      <c r="I1110" t="s">
        <v>309</v>
      </c>
      <c r="J1110" t="s">
        <v>35</v>
      </c>
      <c r="K1110" t="s">
        <v>44</v>
      </c>
      <c r="L1110" t="s">
        <v>108</v>
      </c>
      <c r="M1110">
        <v>1000</v>
      </c>
      <c r="N1110">
        <v>1150</v>
      </c>
      <c r="O1110" t="s">
        <v>49</v>
      </c>
      <c r="P1110">
        <v>425</v>
      </c>
      <c r="Q1110" t="s">
        <v>51</v>
      </c>
      <c r="R1110">
        <v>1</v>
      </c>
      <c r="S1110" s="1">
        <v>43116</v>
      </c>
      <c r="T1110" s="1">
        <v>43243</v>
      </c>
      <c r="U1110" t="s">
        <v>467</v>
      </c>
      <c r="V1110" t="s">
        <v>39</v>
      </c>
      <c r="W1110">
        <v>59</v>
      </c>
      <c r="X1110">
        <v>21</v>
      </c>
      <c r="Y1110">
        <v>200</v>
      </c>
      <c r="Z1110">
        <v>10.5</v>
      </c>
      <c r="AD1110">
        <v>0</v>
      </c>
      <c r="AE1110">
        <v>10.5</v>
      </c>
      <c r="AF1110">
        <v>0</v>
      </c>
      <c r="AG1110">
        <v>0</v>
      </c>
      <c r="AH1110">
        <v>3.1120000000000001</v>
      </c>
      <c r="AI1110">
        <v>3.1120000000000001</v>
      </c>
      <c r="AJ1110">
        <v>0.4</v>
      </c>
      <c r="AK1110" t="s">
        <v>883</v>
      </c>
      <c r="AL1110" t="s">
        <v>1063</v>
      </c>
      <c r="AN1110">
        <v>168</v>
      </c>
      <c r="AO1110">
        <f>Source1718[[#This Row],[TotalFTES]]*525/Source1718[[#This Row],[TotalScheduledHours]]</f>
        <v>9.7249999999999996</v>
      </c>
    </row>
    <row r="1111" spans="1:41" x14ac:dyDescent="0.25">
      <c r="A1111" t="s">
        <v>1770</v>
      </c>
      <c r="B1111" t="s">
        <v>32</v>
      </c>
      <c r="C1111" t="s">
        <v>92</v>
      </c>
      <c r="D1111" t="s">
        <v>93</v>
      </c>
      <c r="E1111">
        <v>44557</v>
      </c>
      <c r="F1111" t="s">
        <v>106</v>
      </c>
      <c r="G1111">
        <v>3300</v>
      </c>
      <c r="H1111">
        <v>702</v>
      </c>
      <c r="I1111" t="s">
        <v>309</v>
      </c>
      <c r="J1111" t="s">
        <v>35</v>
      </c>
      <c r="K1111" t="s">
        <v>44</v>
      </c>
      <c r="L1111" t="s">
        <v>108</v>
      </c>
      <c r="M1111">
        <v>830</v>
      </c>
      <c r="N1111">
        <v>1020</v>
      </c>
      <c r="O1111" t="s">
        <v>64</v>
      </c>
      <c r="P1111">
        <v>369</v>
      </c>
      <c r="Q1111" t="s">
        <v>65</v>
      </c>
      <c r="R1111">
        <v>1</v>
      </c>
      <c r="S1111" s="1">
        <v>43116</v>
      </c>
      <c r="T1111" s="1">
        <v>43243</v>
      </c>
      <c r="U1111" t="s">
        <v>434</v>
      </c>
      <c r="V1111" t="s">
        <v>39</v>
      </c>
      <c r="W1111">
        <v>81</v>
      </c>
      <c r="X1111">
        <v>39</v>
      </c>
      <c r="Y1111">
        <v>400</v>
      </c>
      <c r="Z1111">
        <v>9.75</v>
      </c>
      <c r="AD1111">
        <v>0</v>
      </c>
      <c r="AE1111">
        <v>9.75</v>
      </c>
      <c r="AF1111">
        <v>0</v>
      </c>
      <c r="AG1111">
        <v>0</v>
      </c>
      <c r="AH1111">
        <v>6.67</v>
      </c>
      <c r="AI1111">
        <v>6.67</v>
      </c>
      <c r="AJ1111">
        <v>0.4</v>
      </c>
      <c r="AK1111" t="s">
        <v>990</v>
      </c>
      <c r="AL1111" t="s">
        <v>1000</v>
      </c>
      <c r="AN1111">
        <v>168</v>
      </c>
      <c r="AO1111">
        <f>Source1718[[#This Row],[TotalFTES]]*525/Source1718[[#This Row],[TotalScheduledHours]]</f>
        <v>20.84375</v>
      </c>
    </row>
    <row r="1112" spans="1:41" x14ac:dyDescent="0.25">
      <c r="A1112" t="s">
        <v>1770</v>
      </c>
      <c r="B1112" t="s">
        <v>32</v>
      </c>
      <c r="C1112" t="s">
        <v>92</v>
      </c>
      <c r="D1112" t="s">
        <v>93</v>
      </c>
      <c r="E1112">
        <v>46159</v>
      </c>
      <c r="F1112" t="s">
        <v>106</v>
      </c>
      <c r="G1112">
        <v>3300</v>
      </c>
      <c r="H1112">
        <v>708</v>
      </c>
      <c r="I1112" t="s">
        <v>309</v>
      </c>
      <c r="J1112" t="s">
        <v>35</v>
      </c>
      <c r="K1112" t="s">
        <v>44</v>
      </c>
      <c r="L1112" t="s">
        <v>480</v>
      </c>
      <c r="M1112" t="s">
        <v>508</v>
      </c>
      <c r="N1112" t="s">
        <v>509</v>
      </c>
      <c r="O1112" t="s">
        <v>494</v>
      </c>
      <c r="P1112" t="s">
        <v>510</v>
      </c>
      <c r="Q1112" t="s">
        <v>65</v>
      </c>
      <c r="R1112">
        <v>1</v>
      </c>
      <c r="S1112" s="1">
        <v>43116</v>
      </c>
      <c r="T1112" s="1">
        <v>43243</v>
      </c>
      <c r="U1112" t="s">
        <v>511</v>
      </c>
      <c r="V1112" t="s">
        <v>39</v>
      </c>
      <c r="W1112">
        <v>118</v>
      </c>
      <c r="X1112">
        <v>47</v>
      </c>
      <c r="Y1112">
        <v>400</v>
      </c>
      <c r="Z1112">
        <v>11.75</v>
      </c>
      <c r="AD1112">
        <v>0</v>
      </c>
      <c r="AE1112">
        <v>11.75</v>
      </c>
      <c r="AF1112">
        <v>0</v>
      </c>
      <c r="AG1112">
        <v>0</v>
      </c>
      <c r="AH1112">
        <v>8.16</v>
      </c>
      <c r="AI1112">
        <v>8.16</v>
      </c>
      <c r="AJ1112">
        <v>0.4</v>
      </c>
      <c r="AK1112" t="s">
        <v>1064</v>
      </c>
      <c r="AL1112" t="s">
        <v>1065</v>
      </c>
      <c r="AN1112">
        <v>168</v>
      </c>
      <c r="AO1112">
        <f>Source1718[[#This Row],[TotalFTES]]*525/Source1718[[#This Row],[TotalScheduledHours]]</f>
        <v>25.5</v>
      </c>
    </row>
    <row r="1113" spans="1:41" x14ac:dyDescent="0.25">
      <c r="A1113" t="s">
        <v>1770</v>
      </c>
      <c r="B1113" t="s">
        <v>32</v>
      </c>
      <c r="C1113" t="s">
        <v>92</v>
      </c>
      <c r="D1113" t="s">
        <v>93</v>
      </c>
      <c r="E1113">
        <v>46940</v>
      </c>
      <c r="F1113" t="s">
        <v>106</v>
      </c>
      <c r="G1113">
        <v>3300</v>
      </c>
      <c r="H1113">
        <v>709</v>
      </c>
      <c r="I1113" t="s">
        <v>309</v>
      </c>
      <c r="J1113" t="s">
        <v>76</v>
      </c>
      <c r="K1113" t="s">
        <v>44</v>
      </c>
      <c r="L1113" t="s">
        <v>45</v>
      </c>
      <c r="M1113">
        <v>1900</v>
      </c>
      <c r="N1113">
        <v>2115</v>
      </c>
      <c r="O1113" t="s">
        <v>64</v>
      </c>
      <c r="P1113">
        <v>353</v>
      </c>
      <c r="Q1113" t="s">
        <v>65</v>
      </c>
      <c r="R1113">
        <v>1</v>
      </c>
      <c r="S1113" s="1">
        <v>43116</v>
      </c>
      <c r="T1113" s="1">
        <v>43243</v>
      </c>
      <c r="U1113" t="s">
        <v>565</v>
      </c>
      <c r="V1113" t="s">
        <v>39</v>
      </c>
      <c r="W1113">
        <v>130</v>
      </c>
      <c r="X1113">
        <v>124</v>
      </c>
      <c r="Y1113">
        <v>400</v>
      </c>
      <c r="Z1113">
        <v>31</v>
      </c>
      <c r="AD1113">
        <v>0</v>
      </c>
      <c r="AE1113">
        <v>31</v>
      </c>
      <c r="AF1113">
        <v>0</v>
      </c>
      <c r="AG1113">
        <v>0</v>
      </c>
      <c r="AH1113">
        <v>7.8049999999999997</v>
      </c>
      <c r="AI1113">
        <v>7.8049999999999997</v>
      </c>
      <c r="AJ1113">
        <v>0.4</v>
      </c>
      <c r="AK1113" t="s">
        <v>905</v>
      </c>
      <c r="AL1113" t="s">
        <v>1004</v>
      </c>
      <c r="AN1113">
        <v>170</v>
      </c>
      <c r="AO1113">
        <f>Source1718[[#This Row],[TotalFTES]]*525/Source1718[[#This Row],[TotalScheduledHours]]</f>
        <v>24.103676470588237</v>
      </c>
    </row>
    <row r="1114" spans="1:41" x14ac:dyDescent="0.25">
      <c r="A1114" t="s">
        <v>1770</v>
      </c>
      <c r="B1114" t="s">
        <v>32</v>
      </c>
      <c r="C1114" t="s">
        <v>92</v>
      </c>
      <c r="D1114" t="s">
        <v>93</v>
      </c>
      <c r="E1114">
        <v>43582</v>
      </c>
      <c r="F1114" t="s">
        <v>106</v>
      </c>
      <c r="G1114">
        <v>3305</v>
      </c>
      <c r="H1114">
        <v>701</v>
      </c>
      <c r="I1114" t="s">
        <v>310</v>
      </c>
      <c r="J1114" t="s">
        <v>73</v>
      </c>
      <c r="K1114" t="s">
        <v>44</v>
      </c>
      <c r="L1114" t="s">
        <v>74</v>
      </c>
      <c r="M1114">
        <v>900</v>
      </c>
      <c r="N1114">
        <v>1350</v>
      </c>
      <c r="O1114" t="s">
        <v>64</v>
      </c>
      <c r="P1114">
        <v>353</v>
      </c>
      <c r="Q1114" t="s">
        <v>65</v>
      </c>
      <c r="R1114">
        <v>1</v>
      </c>
      <c r="S1114" s="1">
        <v>43116</v>
      </c>
      <c r="T1114" s="1">
        <v>43243</v>
      </c>
      <c r="U1114" t="s">
        <v>1066</v>
      </c>
      <c r="V1114" t="s">
        <v>39</v>
      </c>
      <c r="W1114">
        <v>131</v>
      </c>
      <c r="X1114">
        <v>121</v>
      </c>
      <c r="Y1114">
        <v>400</v>
      </c>
      <c r="Z1114">
        <v>30.25</v>
      </c>
      <c r="AD1114">
        <v>0</v>
      </c>
      <c r="AE1114">
        <v>30.25</v>
      </c>
      <c r="AF1114">
        <v>0</v>
      </c>
      <c r="AG1114">
        <v>0</v>
      </c>
      <c r="AH1114">
        <v>5.4379999999999997</v>
      </c>
      <c r="AI1114">
        <v>5.4379999999999997</v>
      </c>
      <c r="AJ1114">
        <v>0.2</v>
      </c>
      <c r="AK1114" t="s">
        <v>826</v>
      </c>
      <c r="AL1114" t="s">
        <v>1004</v>
      </c>
      <c r="AN1114">
        <v>80</v>
      </c>
      <c r="AO1114">
        <f>Source1718[[#This Row],[TotalFTES]]*525/Source1718[[#This Row],[TotalScheduledHours]]</f>
        <v>35.686875000000001</v>
      </c>
    </row>
    <row r="1115" spans="1:41" x14ac:dyDescent="0.25">
      <c r="A1115" t="s">
        <v>1770</v>
      </c>
      <c r="B1115" t="s">
        <v>32</v>
      </c>
      <c r="C1115" t="s">
        <v>92</v>
      </c>
      <c r="D1115" t="s">
        <v>93</v>
      </c>
      <c r="E1115">
        <v>46777</v>
      </c>
      <c r="F1115" t="s">
        <v>106</v>
      </c>
      <c r="G1115">
        <v>3340</v>
      </c>
      <c r="H1115">
        <v>201</v>
      </c>
      <c r="I1115" t="s">
        <v>311</v>
      </c>
      <c r="J1115" t="s">
        <v>35</v>
      </c>
      <c r="K1115" t="s">
        <v>44</v>
      </c>
      <c r="L1115" t="s">
        <v>108</v>
      </c>
      <c r="M1115">
        <v>815</v>
      </c>
      <c r="N1115">
        <v>1005</v>
      </c>
      <c r="O1115" t="s">
        <v>46</v>
      </c>
      <c r="P1115">
        <v>324</v>
      </c>
      <c r="Q1115" t="s">
        <v>47</v>
      </c>
      <c r="R1115">
        <v>1</v>
      </c>
      <c r="S1115" s="1">
        <v>43116</v>
      </c>
      <c r="T1115" s="1">
        <v>43243</v>
      </c>
      <c r="U1115" t="s">
        <v>448</v>
      </c>
      <c r="V1115" t="s">
        <v>39</v>
      </c>
      <c r="W1115">
        <v>113</v>
      </c>
      <c r="X1115">
        <v>63</v>
      </c>
      <c r="Y1115">
        <v>300</v>
      </c>
      <c r="Z1115">
        <v>21</v>
      </c>
      <c r="AD1115">
        <v>0</v>
      </c>
      <c r="AE1115">
        <v>21</v>
      </c>
      <c r="AF1115">
        <v>0</v>
      </c>
      <c r="AG1115">
        <v>0</v>
      </c>
      <c r="AH1115">
        <v>8.6929999999999996</v>
      </c>
      <c r="AI1115">
        <v>8.6929999999999996</v>
      </c>
      <c r="AJ1115">
        <v>0.4</v>
      </c>
      <c r="AK1115" t="s">
        <v>992</v>
      </c>
      <c r="AL1115" t="s">
        <v>913</v>
      </c>
      <c r="AN1115">
        <v>168</v>
      </c>
      <c r="AO1115">
        <f>Source1718[[#This Row],[TotalFTES]]*525/Source1718[[#This Row],[TotalScheduledHours]]</f>
        <v>27.165624999999999</v>
      </c>
    </row>
    <row r="1116" spans="1:41" x14ac:dyDescent="0.25">
      <c r="A1116" t="s">
        <v>1770</v>
      </c>
      <c r="B1116" t="s">
        <v>32</v>
      </c>
      <c r="C1116" t="s">
        <v>92</v>
      </c>
      <c r="D1116" t="s">
        <v>93</v>
      </c>
      <c r="E1116">
        <v>46778</v>
      </c>
      <c r="F1116" t="s">
        <v>106</v>
      </c>
      <c r="G1116">
        <v>3340</v>
      </c>
      <c r="H1116">
        <v>202</v>
      </c>
      <c r="I1116" t="s">
        <v>311</v>
      </c>
      <c r="J1116" t="s">
        <v>35</v>
      </c>
      <c r="K1116" t="s">
        <v>44</v>
      </c>
      <c r="L1116" t="s">
        <v>45</v>
      </c>
      <c r="M1116">
        <v>1330</v>
      </c>
      <c r="N1116">
        <v>1545</v>
      </c>
      <c r="O1116" t="s">
        <v>46</v>
      </c>
      <c r="P1116">
        <v>324</v>
      </c>
      <c r="Q1116" t="s">
        <v>47</v>
      </c>
      <c r="R1116">
        <v>1</v>
      </c>
      <c r="S1116" s="1">
        <v>43116</v>
      </c>
      <c r="T1116" s="1">
        <v>43243</v>
      </c>
      <c r="U1116" t="s">
        <v>436</v>
      </c>
      <c r="V1116" t="s">
        <v>39</v>
      </c>
      <c r="W1116">
        <v>77</v>
      </c>
      <c r="X1116">
        <v>40</v>
      </c>
      <c r="Y1116">
        <v>300</v>
      </c>
      <c r="Z1116">
        <v>13.333299999999999</v>
      </c>
      <c r="AD1116">
        <v>0</v>
      </c>
      <c r="AE1116">
        <v>13.333299999999999</v>
      </c>
      <c r="AF1116">
        <v>0</v>
      </c>
      <c r="AG1116">
        <v>0</v>
      </c>
      <c r="AH1116">
        <v>4.0330000000000004</v>
      </c>
      <c r="AI1116">
        <v>4.0330000000000004</v>
      </c>
      <c r="AJ1116">
        <v>0.4</v>
      </c>
      <c r="AK1116" t="s">
        <v>924</v>
      </c>
      <c r="AL1116" t="s">
        <v>913</v>
      </c>
      <c r="AN1116">
        <v>170</v>
      </c>
      <c r="AO1116">
        <f>Source1718[[#This Row],[TotalFTES]]*525/Source1718[[#This Row],[TotalScheduledHours]]</f>
        <v>12.454852941176473</v>
      </c>
    </row>
    <row r="1117" spans="1:41" x14ac:dyDescent="0.25">
      <c r="A1117" t="s">
        <v>1770</v>
      </c>
      <c r="B1117" t="s">
        <v>32</v>
      </c>
      <c r="C1117" t="s">
        <v>92</v>
      </c>
      <c r="D1117" t="s">
        <v>93</v>
      </c>
      <c r="E1117">
        <v>46779</v>
      </c>
      <c r="F1117" t="s">
        <v>106</v>
      </c>
      <c r="G1117">
        <v>3340</v>
      </c>
      <c r="H1117">
        <v>203</v>
      </c>
      <c r="I1117" t="s">
        <v>311</v>
      </c>
      <c r="J1117" t="s">
        <v>76</v>
      </c>
      <c r="K1117" t="s">
        <v>44</v>
      </c>
      <c r="L1117" t="s">
        <v>520</v>
      </c>
      <c r="M1117" t="s">
        <v>528</v>
      </c>
      <c r="N1117" t="s">
        <v>723</v>
      </c>
      <c r="O1117" t="s">
        <v>539</v>
      </c>
      <c r="P1117" t="s">
        <v>1067</v>
      </c>
      <c r="Q1117" t="s">
        <v>47</v>
      </c>
      <c r="R1117">
        <v>1</v>
      </c>
      <c r="S1117" s="1">
        <v>43116</v>
      </c>
      <c r="T1117" s="1">
        <v>43243</v>
      </c>
      <c r="U1117" t="s">
        <v>1068</v>
      </c>
      <c r="V1117" t="s">
        <v>39</v>
      </c>
      <c r="W1117">
        <v>57</v>
      </c>
      <c r="X1117">
        <v>40</v>
      </c>
      <c r="Y1117">
        <v>300</v>
      </c>
      <c r="Z1117">
        <v>13.333299999999999</v>
      </c>
      <c r="AD1117">
        <v>0</v>
      </c>
      <c r="AE1117">
        <v>13.333299999999999</v>
      </c>
      <c r="AF1117">
        <v>0</v>
      </c>
      <c r="AG1117">
        <v>0</v>
      </c>
      <c r="AH1117">
        <v>3.1859999999999999</v>
      </c>
      <c r="AI1117">
        <v>3.1859999999999999</v>
      </c>
      <c r="AJ1117">
        <v>0.4</v>
      </c>
      <c r="AK1117" t="s">
        <v>1018</v>
      </c>
      <c r="AL1117" t="s">
        <v>1069</v>
      </c>
      <c r="AN1117">
        <v>170</v>
      </c>
      <c r="AO1117">
        <f>Source1718[[#This Row],[TotalFTES]]*525/Source1718[[#This Row],[TotalScheduledHours]]</f>
        <v>9.8391176470588224</v>
      </c>
    </row>
    <row r="1118" spans="1:41" x14ac:dyDescent="0.25">
      <c r="A1118" t="s">
        <v>1770</v>
      </c>
      <c r="B1118" t="s">
        <v>32</v>
      </c>
      <c r="C1118" t="s">
        <v>92</v>
      </c>
      <c r="D1118" t="s">
        <v>93</v>
      </c>
      <c r="E1118">
        <v>46458</v>
      </c>
      <c r="F1118" t="s">
        <v>106</v>
      </c>
      <c r="G1118">
        <v>3340</v>
      </c>
      <c r="H1118">
        <v>301</v>
      </c>
      <c r="I1118" t="s">
        <v>311</v>
      </c>
      <c r="J1118" t="s">
        <v>76</v>
      </c>
      <c r="K1118" t="s">
        <v>44</v>
      </c>
      <c r="L1118" t="s">
        <v>45</v>
      </c>
      <c r="M1118">
        <v>1830</v>
      </c>
      <c r="N1118">
        <v>2045</v>
      </c>
      <c r="O1118" t="s">
        <v>399</v>
      </c>
      <c r="Q1118" t="s">
        <v>97</v>
      </c>
      <c r="R1118">
        <v>1</v>
      </c>
      <c r="S1118" s="1">
        <v>43116</v>
      </c>
      <c r="T1118" s="1">
        <v>43243</v>
      </c>
      <c r="U1118" t="s">
        <v>959</v>
      </c>
      <c r="V1118" t="s">
        <v>39</v>
      </c>
      <c r="W1118">
        <v>113</v>
      </c>
      <c r="X1118">
        <v>98</v>
      </c>
      <c r="Y1118">
        <v>200</v>
      </c>
      <c r="Z1118">
        <v>49</v>
      </c>
      <c r="AD1118">
        <v>0</v>
      </c>
      <c r="AE1118">
        <v>49</v>
      </c>
      <c r="AF1118">
        <v>0</v>
      </c>
      <c r="AG1118">
        <v>0</v>
      </c>
      <c r="AH1118">
        <v>6.6289999999999996</v>
      </c>
      <c r="AI1118">
        <v>6.6289999999999996</v>
      </c>
      <c r="AJ1118">
        <v>0.4</v>
      </c>
      <c r="AK1118" t="s">
        <v>811</v>
      </c>
      <c r="AL1118" t="s">
        <v>933</v>
      </c>
      <c r="AN1118">
        <v>170</v>
      </c>
      <c r="AO1118">
        <f>Source1718[[#This Row],[TotalFTES]]*525/Source1718[[#This Row],[TotalScheduledHours]]</f>
        <v>20.471911764705883</v>
      </c>
    </row>
    <row r="1119" spans="1:41" x14ac:dyDescent="0.25">
      <c r="A1119" t="s">
        <v>1770</v>
      </c>
      <c r="B1119" t="s">
        <v>32</v>
      </c>
      <c r="C1119" t="s">
        <v>92</v>
      </c>
      <c r="D1119" t="s">
        <v>93</v>
      </c>
      <c r="E1119">
        <v>47716</v>
      </c>
      <c r="F1119" t="s">
        <v>106</v>
      </c>
      <c r="G1119">
        <v>3340</v>
      </c>
      <c r="H1119">
        <v>303</v>
      </c>
      <c r="I1119" t="s">
        <v>311</v>
      </c>
      <c r="J1119" t="s">
        <v>35</v>
      </c>
      <c r="K1119" t="s">
        <v>44</v>
      </c>
      <c r="L1119" t="s">
        <v>108</v>
      </c>
      <c r="M1119">
        <v>815</v>
      </c>
      <c r="N1119">
        <v>1005</v>
      </c>
      <c r="O1119" t="s">
        <v>399</v>
      </c>
      <c r="Q1119" t="s">
        <v>97</v>
      </c>
      <c r="R1119">
        <v>1</v>
      </c>
      <c r="S1119" s="1">
        <v>43116</v>
      </c>
      <c r="T1119" s="1">
        <v>43243</v>
      </c>
      <c r="U1119" t="s">
        <v>474</v>
      </c>
      <c r="V1119" t="s">
        <v>39</v>
      </c>
      <c r="W1119">
        <v>94</v>
      </c>
      <c r="X1119">
        <v>68</v>
      </c>
      <c r="Y1119">
        <v>200</v>
      </c>
      <c r="Z1119">
        <v>34</v>
      </c>
      <c r="AD1119">
        <v>0</v>
      </c>
      <c r="AE1119">
        <v>34</v>
      </c>
      <c r="AF1119">
        <v>0</v>
      </c>
      <c r="AG1119">
        <v>0</v>
      </c>
      <c r="AH1119">
        <v>6.8419999999999996</v>
      </c>
      <c r="AI1119">
        <v>6.8419999999999996</v>
      </c>
      <c r="AJ1119">
        <v>0.4</v>
      </c>
      <c r="AK1119" t="s">
        <v>992</v>
      </c>
      <c r="AL1119" t="s">
        <v>933</v>
      </c>
      <c r="AN1119">
        <v>168</v>
      </c>
      <c r="AO1119">
        <f>Source1718[[#This Row],[TotalFTES]]*525/Source1718[[#This Row],[TotalScheduledHours]]</f>
        <v>21.381249999999998</v>
      </c>
    </row>
    <row r="1120" spans="1:41" x14ac:dyDescent="0.25">
      <c r="A1120" t="s">
        <v>1770</v>
      </c>
      <c r="B1120" t="s">
        <v>32</v>
      </c>
      <c r="C1120" t="s">
        <v>92</v>
      </c>
      <c r="D1120" t="s">
        <v>93</v>
      </c>
      <c r="E1120">
        <v>47702</v>
      </c>
      <c r="F1120" t="s">
        <v>106</v>
      </c>
      <c r="G1120">
        <v>3340</v>
      </c>
      <c r="H1120">
        <v>402</v>
      </c>
      <c r="I1120" t="s">
        <v>311</v>
      </c>
      <c r="J1120" t="s">
        <v>35</v>
      </c>
      <c r="K1120" t="s">
        <v>44</v>
      </c>
      <c r="L1120" t="s">
        <v>45</v>
      </c>
      <c r="M1120">
        <v>1520</v>
      </c>
      <c r="N1120">
        <v>1735</v>
      </c>
      <c r="O1120" t="s">
        <v>55</v>
      </c>
      <c r="Q1120" t="s">
        <v>56</v>
      </c>
      <c r="R1120">
        <v>1</v>
      </c>
      <c r="S1120" s="1">
        <v>43116</v>
      </c>
      <c r="T1120" s="1">
        <v>43243</v>
      </c>
      <c r="U1120" t="s">
        <v>456</v>
      </c>
      <c r="V1120" t="s">
        <v>39</v>
      </c>
      <c r="W1120">
        <v>96</v>
      </c>
      <c r="X1120">
        <v>60</v>
      </c>
      <c r="Y1120">
        <v>500</v>
      </c>
      <c r="Z1120">
        <v>12</v>
      </c>
      <c r="AD1120">
        <v>0</v>
      </c>
      <c r="AE1120">
        <v>12</v>
      </c>
      <c r="AF1120">
        <v>0</v>
      </c>
      <c r="AG1120">
        <v>0</v>
      </c>
      <c r="AH1120">
        <v>7.2240000000000002</v>
      </c>
      <c r="AI1120">
        <v>7.2240000000000002</v>
      </c>
      <c r="AJ1120">
        <v>0.4</v>
      </c>
      <c r="AK1120" t="s">
        <v>960</v>
      </c>
      <c r="AL1120" t="s">
        <v>829</v>
      </c>
      <c r="AN1120">
        <v>170</v>
      </c>
      <c r="AO1120">
        <f>Source1718[[#This Row],[TotalFTES]]*525/Source1718[[#This Row],[TotalScheduledHours]]</f>
        <v>22.309411764705882</v>
      </c>
    </row>
    <row r="1121" spans="1:41" x14ac:dyDescent="0.25">
      <c r="A1121" t="s">
        <v>1770</v>
      </c>
      <c r="B1121" t="s">
        <v>32</v>
      </c>
      <c r="C1121" t="s">
        <v>92</v>
      </c>
      <c r="D1121" t="s">
        <v>93</v>
      </c>
      <c r="E1121">
        <v>46160</v>
      </c>
      <c r="F1121" t="s">
        <v>106</v>
      </c>
      <c r="G1121">
        <v>3340</v>
      </c>
      <c r="H1121">
        <v>701</v>
      </c>
      <c r="I1121" t="s">
        <v>311</v>
      </c>
      <c r="J1121" t="s">
        <v>76</v>
      </c>
      <c r="K1121" t="s">
        <v>44</v>
      </c>
      <c r="L1121" t="s">
        <v>45</v>
      </c>
      <c r="M1121">
        <v>1630</v>
      </c>
      <c r="N1121">
        <v>1845</v>
      </c>
      <c r="O1121" t="s">
        <v>64</v>
      </c>
      <c r="P1121">
        <v>354</v>
      </c>
      <c r="Q1121" t="s">
        <v>65</v>
      </c>
      <c r="R1121">
        <v>1</v>
      </c>
      <c r="S1121" s="1">
        <v>43116</v>
      </c>
      <c r="T1121" s="1">
        <v>43243</v>
      </c>
      <c r="U1121" t="s">
        <v>513</v>
      </c>
      <c r="V1121" t="s">
        <v>39</v>
      </c>
      <c r="W1121">
        <v>118</v>
      </c>
      <c r="X1121">
        <v>44</v>
      </c>
      <c r="Y1121">
        <v>400</v>
      </c>
      <c r="Z1121">
        <v>11</v>
      </c>
      <c r="AD1121">
        <v>0</v>
      </c>
      <c r="AE1121">
        <v>11</v>
      </c>
      <c r="AF1121">
        <v>0</v>
      </c>
      <c r="AG1121">
        <v>0</v>
      </c>
      <c r="AH1121">
        <v>8.048</v>
      </c>
      <c r="AI1121">
        <v>8.048</v>
      </c>
      <c r="AJ1121">
        <v>0.4</v>
      </c>
      <c r="AK1121" t="s">
        <v>1010</v>
      </c>
      <c r="AL1121" t="s">
        <v>999</v>
      </c>
      <c r="AN1121">
        <v>170</v>
      </c>
      <c r="AO1121">
        <f>Source1718[[#This Row],[TotalFTES]]*525/Source1718[[#This Row],[TotalScheduledHours]]</f>
        <v>24.854117647058821</v>
      </c>
    </row>
    <row r="1122" spans="1:41" x14ac:dyDescent="0.25">
      <c r="A1122" t="s">
        <v>1770</v>
      </c>
      <c r="B1122" t="s">
        <v>32</v>
      </c>
      <c r="C1122" t="s">
        <v>92</v>
      </c>
      <c r="D1122" t="s">
        <v>93</v>
      </c>
      <c r="E1122">
        <v>46808</v>
      </c>
      <c r="F1122" t="s">
        <v>106</v>
      </c>
      <c r="G1122">
        <v>3340</v>
      </c>
      <c r="H1122">
        <v>702</v>
      </c>
      <c r="I1122" t="s">
        <v>311</v>
      </c>
      <c r="J1122" t="s">
        <v>35</v>
      </c>
      <c r="K1122" t="s">
        <v>44</v>
      </c>
      <c r="L1122" t="s">
        <v>45</v>
      </c>
      <c r="M1122">
        <v>1430</v>
      </c>
      <c r="N1122">
        <v>1645</v>
      </c>
      <c r="O1122" t="s">
        <v>64</v>
      </c>
      <c r="P1122">
        <v>301</v>
      </c>
      <c r="Q1122" t="s">
        <v>65</v>
      </c>
      <c r="R1122">
        <v>1</v>
      </c>
      <c r="S1122" s="1">
        <v>43116</v>
      </c>
      <c r="T1122" s="1">
        <v>43243</v>
      </c>
      <c r="U1122" t="s">
        <v>500</v>
      </c>
      <c r="V1122" t="s">
        <v>39</v>
      </c>
      <c r="W1122">
        <v>71</v>
      </c>
      <c r="X1122">
        <v>59</v>
      </c>
      <c r="Y1122">
        <v>400</v>
      </c>
      <c r="Z1122">
        <v>14.75</v>
      </c>
      <c r="AD1122">
        <v>0</v>
      </c>
      <c r="AE1122">
        <v>14.75</v>
      </c>
      <c r="AF1122">
        <v>0</v>
      </c>
      <c r="AG1122">
        <v>0</v>
      </c>
      <c r="AH1122">
        <v>4.5620000000000003</v>
      </c>
      <c r="AI1122">
        <v>4.5620000000000003</v>
      </c>
      <c r="AJ1122">
        <v>0.4</v>
      </c>
      <c r="AK1122" t="s">
        <v>1070</v>
      </c>
      <c r="AL1122" t="s">
        <v>1061</v>
      </c>
      <c r="AN1122">
        <v>170</v>
      </c>
      <c r="AO1122">
        <f>Source1718[[#This Row],[TotalFTES]]*525/Source1718[[#This Row],[TotalScheduledHours]]</f>
        <v>14.088529411764707</v>
      </c>
    </row>
    <row r="1123" spans="1:41" x14ac:dyDescent="0.25">
      <c r="A1123" t="s">
        <v>1770</v>
      </c>
      <c r="B1123" t="s">
        <v>32</v>
      </c>
      <c r="C1123" t="s">
        <v>92</v>
      </c>
      <c r="D1123" t="s">
        <v>93</v>
      </c>
      <c r="E1123">
        <v>46635</v>
      </c>
      <c r="F1123" t="s">
        <v>106</v>
      </c>
      <c r="G1123">
        <v>3340</v>
      </c>
      <c r="H1123">
        <v>703</v>
      </c>
      <c r="I1123" t="s">
        <v>311</v>
      </c>
      <c r="J1123" t="s">
        <v>35</v>
      </c>
      <c r="K1123" t="s">
        <v>44</v>
      </c>
      <c r="L1123" t="s">
        <v>480</v>
      </c>
      <c r="M1123" t="s">
        <v>492</v>
      </c>
      <c r="N1123" t="s">
        <v>493</v>
      </c>
      <c r="O1123" t="s">
        <v>494</v>
      </c>
      <c r="P1123" t="s">
        <v>535</v>
      </c>
      <c r="Q1123" t="s">
        <v>65</v>
      </c>
      <c r="R1123">
        <v>1</v>
      </c>
      <c r="S1123" s="1">
        <v>43116</v>
      </c>
      <c r="T1123" s="1">
        <v>43243</v>
      </c>
      <c r="U1123" t="s">
        <v>1071</v>
      </c>
      <c r="V1123" t="s">
        <v>39</v>
      </c>
      <c r="W1123">
        <v>88</v>
      </c>
      <c r="X1123">
        <v>45</v>
      </c>
      <c r="Y1123">
        <v>400</v>
      </c>
      <c r="Z1123">
        <v>11.25</v>
      </c>
      <c r="AD1123">
        <v>0</v>
      </c>
      <c r="AE1123">
        <v>11.25</v>
      </c>
      <c r="AF1123">
        <v>0</v>
      </c>
      <c r="AG1123">
        <v>0</v>
      </c>
      <c r="AH1123">
        <v>3.669</v>
      </c>
      <c r="AI1123">
        <v>3.669</v>
      </c>
      <c r="AJ1123">
        <v>0.4</v>
      </c>
      <c r="AK1123" t="s">
        <v>928</v>
      </c>
      <c r="AL1123" t="s">
        <v>1072</v>
      </c>
      <c r="AN1123">
        <v>168</v>
      </c>
      <c r="AO1123">
        <f>Source1718[[#This Row],[TotalFTES]]*525/Source1718[[#This Row],[TotalScheduledHours]]</f>
        <v>11.465624999999999</v>
      </c>
    </row>
    <row r="1124" spans="1:41" x14ac:dyDescent="0.25">
      <c r="A1124" t="s">
        <v>1770</v>
      </c>
      <c r="B1124" t="s">
        <v>32</v>
      </c>
      <c r="C1124" t="s">
        <v>92</v>
      </c>
      <c r="D1124" t="s">
        <v>93</v>
      </c>
      <c r="E1124">
        <v>47782</v>
      </c>
      <c r="F1124" t="s">
        <v>106</v>
      </c>
      <c r="G1124">
        <v>3350</v>
      </c>
      <c r="H1124">
        <v>101</v>
      </c>
      <c r="I1124" t="s">
        <v>312</v>
      </c>
      <c r="J1124" t="s">
        <v>35</v>
      </c>
      <c r="K1124" t="s">
        <v>44</v>
      </c>
      <c r="L1124" t="s">
        <v>869</v>
      </c>
      <c r="M1124" t="s">
        <v>614</v>
      </c>
      <c r="N1124" t="s">
        <v>870</v>
      </c>
      <c r="O1124" t="s">
        <v>1073</v>
      </c>
      <c r="P1124" t="s">
        <v>1074</v>
      </c>
      <c r="Q1124" t="s">
        <v>37</v>
      </c>
      <c r="R1124">
        <v>1</v>
      </c>
      <c r="S1124" s="1">
        <v>43116</v>
      </c>
      <c r="T1124" s="1">
        <v>43243</v>
      </c>
      <c r="U1124" t="s">
        <v>1075</v>
      </c>
      <c r="V1124" t="s">
        <v>39</v>
      </c>
      <c r="W1124">
        <v>124</v>
      </c>
      <c r="X1124">
        <v>115</v>
      </c>
      <c r="Y1124">
        <v>200</v>
      </c>
      <c r="Z1124">
        <v>57.5</v>
      </c>
      <c r="AD1124">
        <v>0</v>
      </c>
      <c r="AE1124">
        <v>57.5</v>
      </c>
      <c r="AF1124">
        <v>0</v>
      </c>
      <c r="AG1124">
        <v>0</v>
      </c>
      <c r="AH1124">
        <v>7.5049999999999999</v>
      </c>
      <c r="AI1124">
        <v>7.5049999999999999</v>
      </c>
      <c r="AJ1124">
        <v>0.38400000000000001</v>
      </c>
      <c r="AK1124" t="s">
        <v>874</v>
      </c>
      <c r="AL1124" t="s">
        <v>1076</v>
      </c>
      <c r="AN1124">
        <v>170</v>
      </c>
      <c r="AO1124">
        <f>Source1718[[#This Row],[TotalFTES]]*525/Source1718[[#This Row],[TotalScheduledHours]]</f>
        <v>23.17720588235294</v>
      </c>
    </row>
    <row r="1125" spans="1:41" x14ac:dyDescent="0.25">
      <c r="A1125" t="s">
        <v>1770</v>
      </c>
      <c r="B1125" t="s">
        <v>32</v>
      </c>
      <c r="C1125" t="s">
        <v>92</v>
      </c>
      <c r="D1125" t="s">
        <v>93</v>
      </c>
      <c r="E1125">
        <v>41949</v>
      </c>
      <c r="F1125" t="s">
        <v>106</v>
      </c>
      <c r="G1125">
        <v>3350</v>
      </c>
      <c r="H1125">
        <v>102</v>
      </c>
      <c r="I1125" t="s">
        <v>312</v>
      </c>
      <c r="J1125" t="s">
        <v>35</v>
      </c>
      <c r="K1125" t="s">
        <v>44</v>
      </c>
      <c r="L1125" t="s">
        <v>45</v>
      </c>
      <c r="M1125">
        <v>1310</v>
      </c>
      <c r="N1125">
        <v>1525</v>
      </c>
      <c r="O1125" t="s">
        <v>200</v>
      </c>
      <c r="P1125">
        <v>380</v>
      </c>
      <c r="Q1125" t="s">
        <v>37</v>
      </c>
      <c r="R1125">
        <v>1</v>
      </c>
      <c r="S1125" s="1">
        <v>43116</v>
      </c>
      <c r="T1125" s="1">
        <v>43243</v>
      </c>
      <c r="U1125" t="s">
        <v>1077</v>
      </c>
      <c r="V1125" t="s">
        <v>39</v>
      </c>
      <c r="W1125">
        <v>126</v>
      </c>
      <c r="X1125">
        <v>44</v>
      </c>
      <c r="Y1125">
        <v>200</v>
      </c>
      <c r="Z1125">
        <v>22</v>
      </c>
      <c r="AD1125">
        <v>0</v>
      </c>
      <c r="AE1125">
        <v>22</v>
      </c>
      <c r="AF1125">
        <v>0</v>
      </c>
      <c r="AG1125">
        <v>0</v>
      </c>
      <c r="AH1125">
        <v>10.321999999999999</v>
      </c>
      <c r="AI1125">
        <v>10.321999999999999</v>
      </c>
      <c r="AJ1125">
        <v>0.4</v>
      </c>
      <c r="AK1125" t="s">
        <v>877</v>
      </c>
      <c r="AL1125" t="s">
        <v>1078</v>
      </c>
      <c r="AN1125">
        <v>170</v>
      </c>
      <c r="AO1125">
        <f>Source1718[[#This Row],[TotalFTES]]*525/Source1718[[#This Row],[TotalScheduledHours]]</f>
        <v>31.876764705882348</v>
      </c>
    </row>
    <row r="1126" spans="1:41" x14ac:dyDescent="0.25">
      <c r="A1126" t="s">
        <v>1770</v>
      </c>
      <c r="B1126" t="s">
        <v>32</v>
      </c>
      <c r="C1126" t="s">
        <v>92</v>
      </c>
      <c r="D1126" t="s">
        <v>93</v>
      </c>
      <c r="E1126">
        <v>46357</v>
      </c>
      <c r="F1126" t="s">
        <v>106</v>
      </c>
      <c r="G1126">
        <v>3350</v>
      </c>
      <c r="H1126">
        <v>103</v>
      </c>
      <c r="I1126" t="s">
        <v>312</v>
      </c>
      <c r="J1126" t="s">
        <v>76</v>
      </c>
      <c r="K1126" t="s">
        <v>44</v>
      </c>
      <c r="L1126" t="s">
        <v>45</v>
      </c>
      <c r="M1126">
        <v>1840</v>
      </c>
      <c r="N1126">
        <v>2055</v>
      </c>
      <c r="O1126" t="s">
        <v>200</v>
      </c>
      <c r="P1126">
        <v>250</v>
      </c>
      <c r="Q1126" t="s">
        <v>37</v>
      </c>
      <c r="R1126">
        <v>1</v>
      </c>
      <c r="S1126" s="1">
        <v>43116</v>
      </c>
      <c r="T1126" s="1">
        <v>43243</v>
      </c>
      <c r="U1126" t="s">
        <v>1079</v>
      </c>
      <c r="V1126" t="s">
        <v>39</v>
      </c>
      <c r="W1126">
        <v>109</v>
      </c>
      <c r="X1126">
        <v>64</v>
      </c>
      <c r="Y1126">
        <v>200</v>
      </c>
      <c r="Z1126">
        <v>32</v>
      </c>
      <c r="AD1126">
        <v>0</v>
      </c>
      <c r="AE1126">
        <v>32</v>
      </c>
      <c r="AF1126">
        <v>0</v>
      </c>
      <c r="AG1126">
        <v>0</v>
      </c>
      <c r="AH1126">
        <v>6.444</v>
      </c>
      <c r="AI1126">
        <v>6.444</v>
      </c>
      <c r="AJ1126">
        <v>0.36</v>
      </c>
      <c r="AK1126" t="s">
        <v>880</v>
      </c>
      <c r="AL1126" t="s">
        <v>1043</v>
      </c>
      <c r="AN1126">
        <v>170</v>
      </c>
      <c r="AO1126">
        <f>Source1718[[#This Row],[TotalFTES]]*525/Source1718[[#This Row],[TotalScheduledHours]]</f>
        <v>19.900588235294116</v>
      </c>
    </row>
    <row r="1127" spans="1:41" x14ac:dyDescent="0.25">
      <c r="A1127" t="s">
        <v>1770</v>
      </c>
      <c r="B1127" t="s">
        <v>32</v>
      </c>
      <c r="C1127" t="s">
        <v>92</v>
      </c>
      <c r="D1127" t="s">
        <v>93</v>
      </c>
      <c r="E1127">
        <v>47529</v>
      </c>
      <c r="F1127" t="s">
        <v>106</v>
      </c>
      <c r="G1127">
        <v>3400</v>
      </c>
      <c r="H1127">
        <v>202</v>
      </c>
      <c r="I1127" t="s">
        <v>313</v>
      </c>
      <c r="J1127" t="s">
        <v>35</v>
      </c>
      <c r="K1127" t="s">
        <v>44</v>
      </c>
      <c r="L1127" t="s">
        <v>108</v>
      </c>
      <c r="M1127">
        <v>1015</v>
      </c>
      <c r="N1127">
        <v>1205</v>
      </c>
      <c r="O1127" t="s">
        <v>46</v>
      </c>
      <c r="P1127">
        <v>333</v>
      </c>
      <c r="Q1127" t="s">
        <v>47</v>
      </c>
      <c r="R1127">
        <v>1</v>
      </c>
      <c r="S1127" s="1">
        <v>43116</v>
      </c>
      <c r="T1127" s="1">
        <v>43243</v>
      </c>
      <c r="U1127" t="s">
        <v>435</v>
      </c>
      <c r="V1127" t="s">
        <v>39</v>
      </c>
      <c r="W1127">
        <v>115</v>
      </c>
      <c r="X1127">
        <v>69</v>
      </c>
      <c r="Y1127">
        <v>300</v>
      </c>
      <c r="Z1127">
        <v>23</v>
      </c>
      <c r="AD1127">
        <v>0</v>
      </c>
      <c r="AE1127">
        <v>23</v>
      </c>
      <c r="AF1127">
        <v>0</v>
      </c>
      <c r="AG1127">
        <v>10</v>
      </c>
      <c r="AH1127">
        <v>11.641999999999999</v>
      </c>
      <c r="AI1127">
        <v>11.641999999999999</v>
      </c>
      <c r="AJ1127">
        <v>0.4</v>
      </c>
      <c r="AK1127" t="s">
        <v>978</v>
      </c>
      <c r="AL1127" t="s">
        <v>1080</v>
      </c>
      <c r="AN1127">
        <v>168</v>
      </c>
      <c r="AO1127">
        <f>Source1718[[#This Row],[TotalFTES]]*525/Source1718[[#This Row],[TotalScheduledHours]]</f>
        <v>36.381249999999994</v>
      </c>
    </row>
    <row r="1128" spans="1:41" x14ac:dyDescent="0.25">
      <c r="A1128" t="s">
        <v>1770</v>
      </c>
      <c r="B1128" t="s">
        <v>32</v>
      </c>
      <c r="C1128" t="s">
        <v>92</v>
      </c>
      <c r="D1128" t="s">
        <v>93</v>
      </c>
      <c r="E1128">
        <v>45428</v>
      </c>
      <c r="F1128" t="s">
        <v>106</v>
      </c>
      <c r="G1128">
        <v>3400</v>
      </c>
      <c r="H1128">
        <v>302</v>
      </c>
      <c r="I1128" t="s">
        <v>313</v>
      </c>
      <c r="J1128" t="s">
        <v>35</v>
      </c>
      <c r="K1128" t="s">
        <v>44</v>
      </c>
      <c r="L1128" t="s">
        <v>108</v>
      </c>
      <c r="M1128">
        <v>1015</v>
      </c>
      <c r="N1128">
        <v>1205</v>
      </c>
      <c r="O1128" t="s">
        <v>399</v>
      </c>
      <c r="Q1128" t="s">
        <v>97</v>
      </c>
      <c r="R1128">
        <v>1</v>
      </c>
      <c r="S1128" s="1">
        <v>43116</v>
      </c>
      <c r="T1128" s="1">
        <v>43243</v>
      </c>
      <c r="U1128" t="s">
        <v>502</v>
      </c>
      <c r="V1128" t="s">
        <v>39</v>
      </c>
      <c r="W1128">
        <v>69</v>
      </c>
      <c r="X1128">
        <v>35</v>
      </c>
      <c r="Y1128">
        <v>200</v>
      </c>
      <c r="Z1128">
        <v>17.5</v>
      </c>
      <c r="AD1128">
        <v>0</v>
      </c>
      <c r="AE1128">
        <v>17.5</v>
      </c>
      <c r="AF1128">
        <v>0</v>
      </c>
      <c r="AG1128">
        <v>0</v>
      </c>
      <c r="AH1128">
        <v>6.2439999999999998</v>
      </c>
      <c r="AI1128">
        <v>6.2439999999999998</v>
      </c>
      <c r="AJ1128">
        <v>0.4</v>
      </c>
      <c r="AK1128" t="s">
        <v>978</v>
      </c>
      <c r="AL1128" t="s">
        <v>933</v>
      </c>
      <c r="AN1128">
        <v>168</v>
      </c>
      <c r="AO1128">
        <f>Source1718[[#This Row],[TotalFTES]]*525/Source1718[[#This Row],[TotalScheduledHours]]</f>
        <v>19.512499999999999</v>
      </c>
    </row>
    <row r="1129" spans="1:41" x14ac:dyDescent="0.25">
      <c r="A1129" t="s">
        <v>1770</v>
      </c>
      <c r="B1129" t="s">
        <v>32</v>
      </c>
      <c r="C1129" t="s">
        <v>92</v>
      </c>
      <c r="D1129" t="s">
        <v>93</v>
      </c>
      <c r="E1129">
        <v>41098</v>
      </c>
      <c r="F1129" t="s">
        <v>106</v>
      </c>
      <c r="G1129">
        <v>3400</v>
      </c>
      <c r="H1129">
        <v>401</v>
      </c>
      <c r="I1129" t="s">
        <v>313</v>
      </c>
      <c r="J1129" t="s">
        <v>35</v>
      </c>
      <c r="K1129" t="s">
        <v>44</v>
      </c>
      <c r="L1129" t="s">
        <v>480</v>
      </c>
      <c r="M1129" t="s">
        <v>485</v>
      </c>
      <c r="N1129" t="s">
        <v>486</v>
      </c>
      <c r="O1129" t="s">
        <v>483</v>
      </c>
      <c r="Q1129" t="s">
        <v>56</v>
      </c>
      <c r="R1129">
        <v>1</v>
      </c>
      <c r="S1129" s="1">
        <v>43116</v>
      </c>
      <c r="T1129" s="1">
        <v>43243</v>
      </c>
      <c r="U1129" t="s">
        <v>1081</v>
      </c>
      <c r="V1129" t="s">
        <v>39</v>
      </c>
      <c r="W1129">
        <v>66</v>
      </c>
      <c r="X1129">
        <v>35</v>
      </c>
      <c r="Y1129">
        <v>700</v>
      </c>
      <c r="Z1129">
        <v>5</v>
      </c>
      <c r="AD1129">
        <v>0</v>
      </c>
      <c r="AE1129">
        <v>5</v>
      </c>
      <c r="AF1129">
        <v>0</v>
      </c>
      <c r="AG1129">
        <v>0</v>
      </c>
      <c r="AH1129">
        <v>8.282</v>
      </c>
      <c r="AI1129">
        <v>8.282</v>
      </c>
      <c r="AJ1129">
        <v>0.4</v>
      </c>
      <c r="AK1129" t="s">
        <v>994</v>
      </c>
      <c r="AL1129" t="s">
        <v>950</v>
      </c>
      <c r="AN1129">
        <v>336</v>
      </c>
      <c r="AO1129">
        <f>Source1718[[#This Row],[TotalFTES]]*525/Source1718[[#This Row],[TotalScheduledHours]]</f>
        <v>12.940625000000001</v>
      </c>
    </row>
    <row r="1130" spans="1:41" x14ac:dyDescent="0.25">
      <c r="A1130" t="s">
        <v>1770</v>
      </c>
      <c r="B1130" t="s">
        <v>32</v>
      </c>
      <c r="C1130" t="s">
        <v>92</v>
      </c>
      <c r="D1130" t="s">
        <v>93</v>
      </c>
      <c r="E1130">
        <v>41103</v>
      </c>
      <c r="F1130" t="s">
        <v>106</v>
      </c>
      <c r="G1130">
        <v>3400</v>
      </c>
      <c r="H1130">
        <v>402</v>
      </c>
      <c r="I1130" t="s">
        <v>313</v>
      </c>
      <c r="J1130" t="s">
        <v>35</v>
      </c>
      <c r="K1130" t="s">
        <v>44</v>
      </c>
      <c r="L1130" t="s">
        <v>108</v>
      </c>
      <c r="M1130">
        <v>820</v>
      </c>
      <c r="N1130">
        <v>1010</v>
      </c>
      <c r="O1130" t="s">
        <v>55</v>
      </c>
      <c r="Q1130" t="s">
        <v>56</v>
      </c>
      <c r="R1130">
        <v>1</v>
      </c>
      <c r="S1130" s="1">
        <v>43116</v>
      </c>
      <c r="T1130" s="1">
        <v>43243</v>
      </c>
      <c r="U1130" t="s">
        <v>383</v>
      </c>
      <c r="V1130" t="s">
        <v>39</v>
      </c>
      <c r="W1130">
        <v>61</v>
      </c>
      <c r="X1130">
        <v>59</v>
      </c>
      <c r="Y1130">
        <v>600</v>
      </c>
      <c r="Z1130">
        <v>9.8332999999999995</v>
      </c>
      <c r="AD1130">
        <v>0</v>
      </c>
      <c r="AE1130">
        <v>9.8332999999999995</v>
      </c>
      <c r="AF1130">
        <v>0</v>
      </c>
      <c r="AG1130">
        <v>0</v>
      </c>
      <c r="AH1130">
        <v>6.3159999999999998</v>
      </c>
      <c r="AI1130">
        <v>6.3159999999999998</v>
      </c>
      <c r="AJ1130">
        <v>0.4</v>
      </c>
      <c r="AK1130" t="s">
        <v>897</v>
      </c>
      <c r="AL1130" t="s">
        <v>829</v>
      </c>
      <c r="AN1130">
        <v>168</v>
      </c>
      <c r="AO1130">
        <f>Source1718[[#This Row],[TotalFTES]]*525/Source1718[[#This Row],[TotalScheduledHours]]</f>
        <v>19.737500000000001</v>
      </c>
    </row>
    <row r="1131" spans="1:41" x14ac:dyDescent="0.25">
      <c r="A1131" t="s">
        <v>1770</v>
      </c>
      <c r="B1131" t="s">
        <v>32</v>
      </c>
      <c r="C1131" t="s">
        <v>92</v>
      </c>
      <c r="D1131" t="s">
        <v>93</v>
      </c>
      <c r="E1131">
        <v>47423</v>
      </c>
      <c r="F1131" t="s">
        <v>106</v>
      </c>
      <c r="G1131">
        <v>3400</v>
      </c>
      <c r="H1131">
        <v>404</v>
      </c>
      <c r="I1131" t="s">
        <v>313</v>
      </c>
      <c r="J1131" t="s">
        <v>35</v>
      </c>
      <c r="K1131" t="s">
        <v>44</v>
      </c>
      <c r="L1131" t="s">
        <v>108</v>
      </c>
      <c r="M1131">
        <v>1020</v>
      </c>
      <c r="N1131">
        <v>1210</v>
      </c>
      <c r="O1131" t="s">
        <v>55</v>
      </c>
      <c r="Q1131" t="s">
        <v>56</v>
      </c>
      <c r="R1131">
        <v>1</v>
      </c>
      <c r="S1131" s="1">
        <v>43116</v>
      </c>
      <c r="T1131" s="1">
        <v>43243</v>
      </c>
      <c r="U1131" t="s">
        <v>563</v>
      </c>
      <c r="V1131" t="s">
        <v>39</v>
      </c>
      <c r="W1131">
        <v>94</v>
      </c>
      <c r="X1131">
        <v>76</v>
      </c>
      <c r="Y1131">
        <v>500</v>
      </c>
      <c r="Z1131">
        <v>15.2</v>
      </c>
      <c r="AD1131">
        <v>0</v>
      </c>
      <c r="AE1131">
        <v>15.2</v>
      </c>
      <c r="AF1131">
        <v>0</v>
      </c>
      <c r="AG1131">
        <v>500</v>
      </c>
      <c r="AH1131">
        <v>11.741</v>
      </c>
      <c r="AI1131">
        <v>11.741</v>
      </c>
      <c r="AJ1131">
        <v>0.4</v>
      </c>
      <c r="AK1131" t="s">
        <v>899</v>
      </c>
      <c r="AL1131" t="s">
        <v>829</v>
      </c>
      <c r="AN1131">
        <v>168</v>
      </c>
      <c r="AO1131">
        <f>Source1718[[#This Row],[TotalFTES]]*525/Source1718[[#This Row],[TotalScheduledHours]]</f>
        <v>36.690624999999997</v>
      </c>
    </row>
    <row r="1132" spans="1:41" x14ac:dyDescent="0.25">
      <c r="A1132" t="s">
        <v>1770</v>
      </c>
      <c r="B1132" t="s">
        <v>32</v>
      </c>
      <c r="C1132" t="s">
        <v>92</v>
      </c>
      <c r="D1132" t="s">
        <v>93</v>
      </c>
      <c r="E1132">
        <v>41702</v>
      </c>
      <c r="F1132" t="s">
        <v>106</v>
      </c>
      <c r="G1132">
        <v>3400</v>
      </c>
      <c r="H1132">
        <v>405</v>
      </c>
      <c r="I1132" t="s">
        <v>313</v>
      </c>
      <c r="J1132" t="s">
        <v>35</v>
      </c>
      <c r="K1132" t="s">
        <v>44</v>
      </c>
      <c r="L1132" t="s">
        <v>108</v>
      </c>
      <c r="M1132">
        <v>1020</v>
      </c>
      <c r="N1132">
        <v>1210</v>
      </c>
      <c r="O1132" t="s">
        <v>55</v>
      </c>
      <c r="Q1132" t="s">
        <v>56</v>
      </c>
      <c r="R1132">
        <v>1</v>
      </c>
      <c r="S1132" s="1">
        <v>43116</v>
      </c>
      <c r="T1132" s="1">
        <v>43243</v>
      </c>
      <c r="U1132" t="s">
        <v>446</v>
      </c>
      <c r="V1132" t="s">
        <v>39</v>
      </c>
      <c r="W1132">
        <v>92</v>
      </c>
      <c r="X1132">
        <v>51</v>
      </c>
      <c r="Y1132">
        <v>600</v>
      </c>
      <c r="Z1132">
        <v>8.5</v>
      </c>
      <c r="AD1132">
        <v>0</v>
      </c>
      <c r="AE1132">
        <v>8.5</v>
      </c>
      <c r="AF1132">
        <v>0</v>
      </c>
      <c r="AG1132">
        <v>0</v>
      </c>
      <c r="AH1132">
        <v>5.8479999999999999</v>
      </c>
      <c r="AI1132">
        <v>5.8479999999999999</v>
      </c>
      <c r="AJ1132">
        <v>0.4</v>
      </c>
      <c r="AK1132" t="s">
        <v>899</v>
      </c>
      <c r="AL1132" t="s">
        <v>829</v>
      </c>
      <c r="AN1132">
        <v>168</v>
      </c>
      <c r="AO1132">
        <f>Source1718[[#This Row],[TotalFTES]]*525/Source1718[[#This Row],[TotalScheduledHours]]</f>
        <v>18.274999999999999</v>
      </c>
    </row>
    <row r="1133" spans="1:41" x14ac:dyDescent="0.25">
      <c r="A1133" t="s">
        <v>1770</v>
      </c>
      <c r="B1133" t="s">
        <v>32</v>
      </c>
      <c r="C1133" t="s">
        <v>92</v>
      </c>
      <c r="D1133" t="s">
        <v>93</v>
      </c>
      <c r="E1133">
        <v>44006</v>
      </c>
      <c r="F1133" t="s">
        <v>106</v>
      </c>
      <c r="G1133">
        <v>3400</v>
      </c>
      <c r="H1133">
        <v>406</v>
      </c>
      <c r="I1133" t="s">
        <v>313</v>
      </c>
      <c r="J1133" t="s">
        <v>35</v>
      </c>
      <c r="K1133" t="s">
        <v>44</v>
      </c>
      <c r="L1133" t="s">
        <v>108</v>
      </c>
      <c r="M1133">
        <v>1020</v>
      </c>
      <c r="N1133">
        <v>1210</v>
      </c>
      <c r="O1133" t="s">
        <v>55</v>
      </c>
      <c r="Q1133" t="s">
        <v>56</v>
      </c>
      <c r="R1133">
        <v>1</v>
      </c>
      <c r="S1133" s="1">
        <v>43116</v>
      </c>
      <c r="T1133" s="1">
        <v>43243</v>
      </c>
      <c r="U1133" t="s">
        <v>540</v>
      </c>
      <c r="V1133" t="s">
        <v>39</v>
      </c>
      <c r="W1133">
        <v>89</v>
      </c>
      <c r="X1133">
        <v>38</v>
      </c>
      <c r="Y1133">
        <v>900</v>
      </c>
      <c r="Z1133">
        <v>4.2222</v>
      </c>
      <c r="AD1133">
        <v>0</v>
      </c>
      <c r="AE1133">
        <v>4.2222</v>
      </c>
      <c r="AF1133">
        <v>0</v>
      </c>
      <c r="AG1133">
        <v>0</v>
      </c>
      <c r="AH1133">
        <v>5.7519999999999998</v>
      </c>
      <c r="AI1133">
        <v>5.7519999999999998</v>
      </c>
      <c r="AJ1133">
        <v>0.4</v>
      </c>
      <c r="AK1133" t="s">
        <v>899</v>
      </c>
      <c r="AL1133" t="s">
        <v>829</v>
      </c>
      <c r="AN1133">
        <v>168</v>
      </c>
      <c r="AO1133">
        <f>Source1718[[#This Row],[TotalFTES]]*525/Source1718[[#This Row],[TotalScheduledHours]]</f>
        <v>17.974999999999998</v>
      </c>
    </row>
    <row r="1134" spans="1:41" x14ac:dyDescent="0.25">
      <c r="A1134" t="s">
        <v>1770</v>
      </c>
      <c r="B1134" t="s">
        <v>32</v>
      </c>
      <c r="C1134" t="s">
        <v>92</v>
      </c>
      <c r="D1134" t="s">
        <v>93</v>
      </c>
      <c r="E1134">
        <v>45573</v>
      </c>
      <c r="F1134" t="s">
        <v>106</v>
      </c>
      <c r="G1134">
        <v>3400</v>
      </c>
      <c r="H1134">
        <v>407</v>
      </c>
      <c r="I1134" t="s">
        <v>313</v>
      </c>
      <c r="J1134" t="s">
        <v>35</v>
      </c>
      <c r="K1134" t="s">
        <v>44</v>
      </c>
      <c r="L1134" t="s">
        <v>108</v>
      </c>
      <c r="M1134">
        <v>1320</v>
      </c>
      <c r="N1134">
        <v>1510</v>
      </c>
      <c r="O1134" t="s">
        <v>55</v>
      </c>
      <c r="Q1134" t="s">
        <v>56</v>
      </c>
      <c r="R1134">
        <v>1</v>
      </c>
      <c r="S1134" s="1">
        <v>43116</v>
      </c>
      <c r="T1134" s="1">
        <v>43243</v>
      </c>
      <c r="U1134" t="s">
        <v>443</v>
      </c>
      <c r="V1134" t="s">
        <v>39</v>
      </c>
      <c r="W1134">
        <v>99</v>
      </c>
      <c r="X1134">
        <v>44</v>
      </c>
      <c r="Y1134">
        <v>500</v>
      </c>
      <c r="Z1134">
        <v>8.8000000000000007</v>
      </c>
      <c r="AD1134">
        <v>0</v>
      </c>
      <c r="AE1134">
        <v>8.8000000000000007</v>
      </c>
      <c r="AF1134">
        <v>0</v>
      </c>
      <c r="AG1134">
        <v>0</v>
      </c>
      <c r="AH1134">
        <v>7.0670000000000002</v>
      </c>
      <c r="AI1134">
        <v>7.0670000000000002</v>
      </c>
      <c r="AJ1134">
        <v>0.4</v>
      </c>
      <c r="AK1134" t="s">
        <v>901</v>
      </c>
      <c r="AL1134" t="s">
        <v>829</v>
      </c>
      <c r="AN1134">
        <v>168</v>
      </c>
      <c r="AO1134">
        <f>Source1718[[#This Row],[TotalFTES]]*525/Source1718[[#This Row],[TotalScheduledHours]]</f>
        <v>22.084375000000001</v>
      </c>
    </row>
    <row r="1135" spans="1:41" x14ac:dyDescent="0.25">
      <c r="A1135" t="s">
        <v>1770</v>
      </c>
      <c r="B1135" t="s">
        <v>32</v>
      </c>
      <c r="C1135" t="s">
        <v>92</v>
      </c>
      <c r="D1135" t="s">
        <v>93</v>
      </c>
      <c r="E1135">
        <v>41108</v>
      </c>
      <c r="F1135" t="s">
        <v>106</v>
      </c>
      <c r="G1135">
        <v>3400</v>
      </c>
      <c r="H1135">
        <v>409</v>
      </c>
      <c r="I1135" t="s">
        <v>313</v>
      </c>
      <c r="J1135" t="s">
        <v>76</v>
      </c>
      <c r="K1135" t="s">
        <v>44</v>
      </c>
      <c r="L1135" t="s">
        <v>45</v>
      </c>
      <c r="M1135">
        <v>1835</v>
      </c>
      <c r="N1135">
        <v>2050</v>
      </c>
      <c r="O1135" t="s">
        <v>55</v>
      </c>
      <c r="Q1135" t="s">
        <v>56</v>
      </c>
      <c r="R1135">
        <v>1</v>
      </c>
      <c r="S1135" s="1">
        <v>43116</v>
      </c>
      <c r="T1135" s="1">
        <v>43243</v>
      </c>
      <c r="U1135" t="s">
        <v>937</v>
      </c>
      <c r="V1135" t="s">
        <v>39</v>
      </c>
      <c r="W1135">
        <v>60</v>
      </c>
      <c r="X1135">
        <v>42</v>
      </c>
      <c r="Y1135">
        <v>900</v>
      </c>
      <c r="Z1135">
        <v>4.6666999999999996</v>
      </c>
      <c r="AD1135">
        <v>0</v>
      </c>
      <c r="AE1135">
        <v>4.6666999999999996</v>
      </c>
      <c r="AF1135">
        <v>0</v>
      </c>
      <c r="AG1135">
        <v>0</v>
      </c>
      <c r="AH1135">
        <v>7.7709999999999999</v>
      </c>
      <c r="AI1135">
        <v>7.7709999999999999</v>
      </c>
      <c r="AJ1135">
        <v>0.4</v>
      </c>
      <c r="AK1135" t="s">
        <v>900</v>
      </c>
      <c r="AL1135" t="s">
        <v>829</v>
      </c>
      <c r="AN1135">
        <v>170</v>
      </c>
      <c r="AO1135">
        <f>Source1718[[#This Row],[TotalFTES]]*525/Source1718[[#This Row],[TotalScheduledHours]]</f>
        <v>23.998676470588236</v>
      </c>
    </row>
    <row r="1136" spans="1:41" x14ac:dyDescent="0.25">
      <c r="A1136" t="s">
        <v>1770</v>
      </c>
      <c r="B1136" t="s">
        <v>32</v>
      </c>
      <c r="C1136" t="s">
        <v>92</v>
      </c>
      <c r="D1136" t="s">
        <v>93</v>
      </c>
      <c r="E1136">
        <v>43588</v>
      </c>
      <c r="F1136" t="s">
        <v>106</v>
      </c>
      <c r="G1136">
        <v>3400</v>
      </c>
      <c r="H1136">
        <v>501</v>
      </c>
      <c r="I1136" t="s">
        <v>313</v>
      </c>
      <c r="J1136" t="s">
        <v>35</v>
      </c>
      <c r="K1136" t="s">
        <v>44</v>
      </c>
      <c r="L1136" t="s">
        <v>480</v>
      </c>
      <c r="M1136" t="s">
        <v>517</v>
      </c>
      <c r="N1136" t="s">
        <v>518</v>
      </c>
      <c r="O1136" t="s">
        <v>519</v>
      </c>
      <c r="P1136" t="s">
        <v>734</v>
      </c>
      <c r="Q1136" t="s">
        <v>51</v>
      </c>
      <c r="R1136">
        <v>1</v>
      </c>
      <c r="S1136" s="1">
        <v>43116</v>
      </c>
      <c r="T1136" s="1">
        <v>43243</v>
      </c>
      <c r="U1136" t="s">
        <v>1082</v>
      </c>
      <c r="V1136" t="s">
        <v>39</v>
      </c>
      <c r="W1136">
        <v>72</v>
      </c>
      <c r="X1136">
        <v>28</v>
      </c>
      <c r="Y1136">
        <v>200</v>
      </c>
      <c r="Z1136">
        <v>14</v>
      </c>
      <c r="AD1136">
        <v>0</v>
      </c>
      <c r="AE1136">
        <v>14</v>
      </c>
      <c r="AF1136">
        <v>0</v>
      </c>
      <c r="AG1136">
        <v>0</v>
      </c>
      <c r="AH1136">
        <v>5.7640000000000002</v>
      </c>
      <c r="AI1136">
        <v>5.7640000000000002</v>
      </c>
      <c r="AJ1136">
        <v>0.4</v>
      </c>
      <c r="AK1136" t="s">
        <v>1083</v>
      </c>
      <c r="AL1136" t="s">
        <v>1084</v>
      </c>
      <c r="AN1136">
        <v>336</v>
      </c>
      <c r="AO1136">
        <f>Source1718[[#This Row],[TotalFTES]]*525/Source1718[[#This Row],[TotalScheduledHours]]</f>
        <v>9.0062499999999996</v>
      </c>
    </row>
    <row r="1137" spans="1:41" x14ac:dyDescent="0.25">
      <c r="A1137" t="s">
        <v>1770</v>
      </c>
      <c r="B1137" t="s">
        <v>32</v>
      </c>
      <c r="C1137" t="s">
        <v>92</v>
      </c>
      <c r="D1137" t="s">
        <v>93</v>
      </c>
      <c r="E1137">
        <v>40742</v>
      </c>
      <c r="F1137" t="s">
        <v>106</v>
      </c>
      <c r="G1137">
        <v>3400</v>
      </c>
      <c r="H1137">
        <v>503</v>
      </c>
      <c r="I1137" t="s">
        <v>313</v>
      </c>
      <c r="J1137" t="s">
        <v>35</v>
      </c>
      <c r="K1137" t="s">
        <v>44</v>
      </c>
      <c r="L1137" t="s">
        <v>108</v>
      </c>
      <c r="M1137">
        <v>1000</v>
      </c>
      <c r="N1137">
        <v>1150</v>
      </c>
      <c r="O1137" t="s">
        <v>49</v>
      </c>
      <c r="P1137">
        <v>818</v>
      </c>
      <c r="Q1137" t="s">
        <v>51</v>
      </c>
      <c r="R1137">
        <v>1</v>
      </c>
      <c r="S1137" s="1">
        <v>43116</v>
      </c>
      <c r="T1137" s="1">
        <v>43243</v>
      </c>
      <c r="U1137" t="s">
        <v>506</v>
      </c>
      <c r="V1137" t="s">
        <v>39</v>
      </c>
      <c r="W1137">
        <v>78</v>
      </c>
      <c r="X1137">
        <v>26</v>
      </c>
      <c r="Y1137">
        <v>200</v>
      </c>
      <c r="Z1137">
        <v>13</v>
      </c>
      <c r="AD1137">
        <v>0</v>
      </c>
      <c r="AE1137">
        <v>13</v>
      </c>
      <c r="AF1137">
        <v>0</v>
      </c>
      <c r="AG1137">
        <v>0</v>
      </c>
      <c r="AH1137">
        <v>3.8250000000000002</v>
      </c>
      <c r="AI1137">
        <v>3.8250000000000002</v>
      </c>
      <c r="AJ1137">
        <v>0.4</v>
      </c>
      <c r="AK1137" t="s">
        <v>883</v>
      </c>
      <c r="AL1137" t="s">
        <v>1057</v>
      </c>
      <c r="AN1137">
        <v>168</v>
      </c>
      <c r="AO1137">
        <f>Source1718[[#This Row],[TotalFTES]]*525/Source1718[[#This Row],[TotalScheduledHours]]</f>
        <v>11.953125</v>
      </c>
    </row>
    <row r="1138" spans="1:41" x14ac:dyDescent="0.25">
      <c r="A1138" t="s">
        <v>1770</v>
      </c>
      <c r="B1138" t="s">
        <v>32</v>
      </c>
      <c r="C1138" t="s">
        <v>92</v>
      </c>
      <c r="D1138" t="s">
        <v>93</v>
      </c>
      <c r="E1138">
        <v>40740</v>
      </c>
      <c r="F1138" t="s">
        <v>106</v>
      </c>
      <c r="G1138">
        <v>3400</v>
      </c>
      <c r="H1138">
        <v>504</v>
      </c>
      <c r="I1138" t="s">
        <v>313</v>
      </c>
      <c r="J1138" t="s">
        <v>35</v>
      </c>
      <c r="K1138" t="s">
        <v>44</v>
      </c>
      <c r="L1138" t="s">
        <v>108</v>
      </c>
      <c r="M1138">
        <v>1000</v>
      </c>
      <c r="N1138">
        <v>1150</v>
      </c>
      <c r="O1138" t="s">
        <v>49</v>
      </c>
      <c r="P1138">
        <v>418</v>
      </c>
      <c r="Q1138" t="s">
        <v>51</v>
      </c>
      <c r="R1138">
        <v>1</v>
      </c>
      <c r="S1138" s="1">
        <v>43116</v>
      </c>
      <c r="T1138" s="1">
        <v>43243</v>
      </c>
      <c r="U1138" t="s">
        <v>736</v>
      </c>
      <c r="V1138" t="s">
        <v>39</v>
      </c>
      <c r="W1138">
        <v>105</v>
      </c>
      <c r="X1138">
        <v>46</v>
      </c>
      <c r="Y1138">
        <v>200</v>
      </c>
      <c r="Z1138">
        <v>23</v>
      </c>
      <c r="AD1138">
        <v>0</v>
      </c>
      <c r="AE1138">
        <v>23</v>
      </c>
      <c r="AF1138">
        <v>0</v>
      </c>
      <c r="AG1138">
        <v>0</v>
      </c>
      <c r="AH1138">
        <v>9.2040000000000006</v>
      </c>
      <c r="AI1138">
        <v>9.2040000000000006</v>
      </c>
      <c r="AJ1138">
        <v>0.4</v>
      </c>
      <c r="AK1138" t="s">
        <v>883</v>
      </c>
      <c r="AL1138" t="s">
        <v>1085</v>
      </c>
      <c r="AN1138">
        <v>168</v>
      </c>
      <c r="AO1138">
        <f>Source1718[[#This Row],[TotalFTES]]*525/Source1718[[#This Row],[TotalScheduledHours]]</f>
        <v>28.762500000000003</v>
      </c>
    </row>
    <row r="1139" spans="1:41" x14ac:dyDescent="0.25">
      <c r="A1139" t="s">
        <v>1770</v>
      </c>
      <c r="B1139" t="s">
        <v>32</v>
      </c>
      <c r="C1139" t="s">
        <v>92</v>
      </c>
      <c r="D1139" t="s">
        <v>93</v>
      </c>
      <c r="E1139">
        <v>40744</v>
      </c>
      <c r="F1139" t="s">
        <v>106</v>
      </c>
      <c r="G1139">
        <v>3400</v>
      </c>
      <c r="H1139">
        <v>505</v>
      </c>
      <c r="I1139" t="s">
        <v>313</v>
      </c>
      <c r="J1139" t="s">
        <v>35</v>
      </c>
      <c r="K1139" t="s">
        <v>44</v>
      </c>
      <c r="L1139" t="s">
        <v>480</v>
      </c>
      <c r="M1139" t="s">
        <v>543</v>
      </c>
      <c r="N1139" t="s">
        <v>544</v>
      </c>
      <c r="O1139" t="s">
        <v>519</v>
      </c>
      <c r="P1139" t="s">
        <v>1086</v>
      </c>
      <c r="Q1139" t="s">
        <v>51</v>
      </c>
      <c r="R1139">
        <v>1</v>
      </c>
      <c r="S1139" s="1">
        <v>43116</v>
      </c>
      <c r="T1139" s="1">
        <v>43243</v>
      </c>
      <c r="U1139" t="s">
        <v>1087</v>
      </c>
      <c r="V1139" t="s">
        <v>39</v>
      </c>
      <c r="W1139">
        <v>91</v>
      </c>
      <c r="X1139">
        <v>39</v>
      </c>
      <c r="Y1139">
        <v>200</v>
      </c>
      <c r="Z1139">
        <v>19.5</v>
      </c>
      <c r="AD1139">
        <v>0</v>
      </c>
      <c r="AE1139">
        <v>19.5</v>
      </c>
      <c r="AF1139">
        <v>0</v>
      </c>
      <c r="AG1139">
        <v>0</v>
      </c>
      <c r="AH1139">
        <v>3.41</v>
      </c>
      <c r="AI1139">
        <v>3.41</v>
      </c>
      <c r="AJ1139">
        <v>0.4</v>
      </c>
      <c r="AK1139" t="s">
        <v>1032</v>
      </c>
      <c r="AL1139" t="s">
        <v>1088</v>
      </c>
      <c r="AN1139">
        <v>336</v>
      </c>
      <c r="AO1139">
        <f>Source1718[[#This Row],[TotalFTES]]*525/Source1718[[#This Row],[TotalScheduledHours]]</f>
        <v>5.328125</v>
      </c>
    </row>
    <row r="1140" spans="1:41" x14ac:dyDescent="0.25">
      <c r="A1140" t="s">
        <v>1770</v>
      </c>
      <c r="B1140" t="s">
        <v>32</v>
      </c>
      <c r="C1140" t="s">
        <v>92</v>
      </c>
      <c r="D1140" t="s">
        <v>93</v>
      </c>
      <c r="E1140">
        <v>46199</v>
      </c>
      <c r="F1140" t="s">
        <v>106</v>
      </c>
      <c r="G1140">
        <v>3400</v>
      </c>
      <c r="H1140">
        <v>507</v>
      </c>
      <c r="I1140" t="s">
        <v>313</v>
      </c>
      <c r="J1140" t="s">
        <v>35</v>
      </c>
      <c r="K1140" t="s">
        <v>44</v>
      </c>
      <c r="L1140" t="s">
        <v>45</v>
      </c>
      <c r="M1140">
        <v>1400</v>
      </c>
      <c r="N1140">
        <v>1615</v>
      </c>
      <c r="O1140" t="s">
        <v>49</v>
      </c>
      <c r="P1140">
        <v>320</v>
      </c>
      <c r="Q1140" t="s">
        <v>51</v>
      </c>
      <c r="R1140">
        <v>1</v>
      </c>
      <c r="S1140" s="1">
        <v>43116</v>
      </c>
      <c r="T1140" s="1">
        <v>43243</v>
      </c>
      <c r="U1140" t="s">
        <v>501</v>
      </c>
      <c r="V1140" t="s">
        <v>39</v>
      </c>
      <c r="W1140">
        <v>62</v>
      </c>
      <c r="X1140">
        <v>29</v>
      </c>
      <c r="Y1140">
        <v>200</v>
      </c>
      <c r="Z1140">
        <v>14.5</v>
      </c>
      <c r="AD1140">
        <v>0</v>
      </c>
      <c r="AE1140">
        <v>14.5</v>
      </c>
      <c r="AF1140">
        <v>0</v>
      </c>
      <c r="AG1140">
        <v>0</v>
      </c>
      <c r="AH1140">
        <v>2.6419999999999999</v>
      </c>
      <c r="AI1140">
        <v>2.6419999999999999</v>
      </c>
      <c r="AJ1140">
        <v>0.4</v>
      </c>
      <c r="AK1140" t="s">
        <v>1034</v>
      </c>
      <c r="AL1140" t="s">
        <v>944</v>
      </c>
      <c r="AN1140">
        <v>170</v>
      </c>
      <c r="AO1140">
        <f>Source1718[[#This Row],[TotalFTES]]*525/Source1718[[#This Row],[TotalScheduledHours]]</f>
        <v>8.1591176470588227</v>
      </c>
    </row>
    <row r="1141" spans="1:41" x14ac:dyDescent="0.25">
      <c r="A1141" t="s">
        <v>1770</v>
      </c>
      <c r="B1141" t="s">
        <v>32</v>
      </c>
      <c r="C1141" t="s">
        <v>92</v>
      </c>
      <c r="D1141" t="s">
        <v>93</v>
      </c>
      <c r="E1141">
        <v>40828</v>
      </c>
      <c r="F1141" t="s">
        <v>106</v>
      </c>
      <c r="G1141">
        <v>3400</v>
      </c>
      <c r="H1141">
        <v>701</v>
      </c>
      <c r="I1141" t="s">
        <v>313</v>
      </c>
      <c r="J1141" t="s">
        <v>35</v>
      </c>
      <c r="K1141" t="s">
        <v>44</v>
      </c>
      <c r="L1141" t="s">
        <v>108</v>
      </c>
      <c r="M1141">
        <v>830</v>
      </c>
      <c r="N1141">
        <v>1020</v>
      </c>
      <c r="O1141" t="s">
        <v>64</v>
      </c>
      <c r="P1141">
        <v>367</v>
      </c>
      <c r="Q1141" t="s">
        <v>65</v>
      </c>
      <c r="R1141">
        <v>1</v>
      </c>
      <c r="S1141" s="1">
        <v>43116</v>
      </c>
      <c r="T1141" s="1">
        <v>43243</v>
      </c>
      <c r="U1141" t="s">
        <v>512</v>
      </c>
      <c r="V1141" t="s">
        <v>39</v>
      </c>
      <c r="W1141">
        <v>58</v>
      </c>
      <c r="X1141">
        <v>16</v>
      </c>
      <c r="Y1141">
        <v>400</v>
      </c>
      <c r="Z1141">
        <v>4</v>
      </c>
      <c r="AD1141">
        <v>0</v>
      </c>
      <c r="AE1141">
        <v>4</v>
      </c>
      <c r="AF1141">
        <v>0</v>
      </c>
      <c r="AG1141">
        <v>0</v>
      </c>
      <c r="AH1141">
        <v>3.6</v>
      </c>
      <c r="AI1141">
        <v>3.6</v>
      </c>
      <c r="AJ1141">
        <v>0.4</v>
      </c>
      <c r="AK1141" t="s">
        <v>990</v>
      </c>
      <c r="AL1141" t="s">
        <v>908</v>
      </c>
      <c r="AN1141">
        <v>168</v>
      </c>
      <c r="AO1141">
        <f>Source1718[[#This Row],[TotalFTES]]*525/Source1718[[#This Row],[TotalScheduledHours]]</f>
        <v>11.25</v>
      </c>
    </row>
    <row r="1142" spans="1:41" x14ac:dyDescent="0.25">
      <c r="A1142" t="s">
        <v>1770</v>
      </c>
      <c r="B1142" t="s">
        <v>32</v>
      </c>
      <c r="C1142" t="s">
        <v>92</v>
      </c>
      <c r="D1142" t="s">
        <v>93</v>
      </c>
      <c r="E1142">
        <v>40825</v>
      </c>
      <c r="F1142" t="s">
        <v>106</v>
      </c>
      <c r="G1142">
        <v>3400</v>
      </c>
      <c r="H1142">
        <v>702</v>
      </c>
      <c r="I1142" t="s">
        <v>313</v>
      </c>
      <c r="J1142" t="s">
        <v>35</v>
      </c>
      <c r="K1142" t="s">
        <v>44</v>
      </c>
      <c r="L1142" t="s">
        <v>108</v>
      </c>
      <c r="M1142">
        <v>1030</v>
      </c>
      <c r="N1142">
        <v>1220</v>
      </c>
      <c r="O1142" t="s">
        <v>64</v>
      </c>
      <c r="P1142">
        <v>319</v>
      </c>
      <c r="Q1142" t="s">
        <v>65</v>
      </c>
      <c r="R1142">
        <v>1</v>
      </c>
      <c r="S1142" s="1">
        <v>43116</v>
      </c>
      <c r="T1142" s="1">
        <v>43243</v>
      </c>
      <c r="U1142" t="s">
        <v>562</v>
      </c>
      <c r="V1142" t="s">
        <v>39</v>
      </c>
      <c r="W1142">
        <v>87</v>
      </c>
      <c r="X1142">
        <v>81</v>
      </c>
      <c r="Y1142">
        <v>400</v>
      </c>
      <c r="Z1142">
        <v>20.25</v>
      </c>
      <c r="AD1142">
        <v>0</v>
      </c>
      <c r="AE1142">
        <v>20.25</v>
      </c>
      <c r="AF1142">
        <v>0</v>
      </c>
      <c r="AG1142">
        <v>0</v>
      </c>
      <c r="AH1142">
        <v>6.8949999999999996</v>
      </c>
      <c r="AI1142">
        <v>6.8949999999999996</v>
      </c>
      <c r="AJ1142">
        <v>0.4</v>
      </c>
      <c r="AK1142" t="s">
        <v>988</v>
      </c>
      <c r="AL1142" t="s">
        <v>906</v>
      </c>
      <c r="AN1142">
        <v>168</v>
      </c>
      <c r="AO1142">
        <f>Source1718[[#This Row],[TotalFTES]]*525/Source1718[[#This Row],[TotalScheduledHours]]</f>
        <v>21.546875</v>
      </c>
    </row>
    <row r="1143" spans="1:41" x14ac:dyDescent="0.25">
      <c r="A1143" t="s">
        <v>1770</v>
      </c>
      <c r="B1143" t="s">
        <v>32</v>
      </c>
      <c r="C1143" t="s">
        <v>92</v>
      </c>
      <c r="D1143" t="s">
        <v>93</v>
      </c>
      <c r="E1143">
        <v>40829</v>
      </c>
      <c r="F1143" t="s">
        <v>106</v>
      </c>
      <c r="G1143">
        <v>3400</v>
      </c>
      <c r="H1143">
        <v>703</v>
      </c>
      <c r="I1143" t="s">
        <v>313</v>
      </c>
      <c r="J1143" t="s">
        <v>76</v>
      </c>
      <c r="K1143" t="s">
        <v>44</v>
      </c>
      <c r="L1143" t="s">
        <v>520</v>
      </c>
      <c r="M1143" t="s">
        <v>521</v>
      </c>
      <c r="N1143" t="s">
        <v>522</v>
      </c>
      <c r="O1143" t="s">
        <v>494</v>
      </c>
      <c r="P1143" t="s">
        <v>510</v>
      </c>
      <c r="Q1143" t="s">
        <v>65</v>
      </c>
      <c r="R1143">
        <v>1</v>
      </c>
      <c r="S1143" s="1">
        <v>43116</v>
      </c>
      <c r="T1143" s="1">
        <v>43243</v>
      </c>
      <c r="U1143" t="s">
        <v>1089</v>
      </c>
      <c r="V1143" t="s">
        <v>39</v>
      </c>
      <c r="W1143">
        <v>78</v>
      </c>
      <c r="X1143">
        <v>55</v>
      </c>
      <c r="Y1143">
        <v>400</v>
      </c>
      <c r="Z1143">
        <v>13.75</v>
      </c>
      <c r="AD1143">
        <v>0</v>
      </c>
      <c r="AE1143">
        <v>13.75</v>
      </c>
      <c r="AF1143">
        <v>0</v>
      </c>
      <c r="AG1143">
        <v>0</v>
      </c>
      <c r="AH1143">
        <v>5.7</v>
      </c>
      <c r="AI1143">
        <v>5.7</v>
      </c>
      <c r="AJ1143">
        <v>0.4</v>
      </c>
      <c r="AK1143" t="s">
        <v>1008</v>
      </c>
      <c r="AL1143" t="s">
        <v>1065</v>
      </c>
      <c r="AN1143">
        <v>170</v>
      </c>
      <c r="AO1143">
        <f>Source1718[[#This Row],[TotalFTES]]*525/Source1718[[#This Row],[TotalScheduledHours]]</f>
        <v>17.602941176470587</v>
      </c>
    </row>
    <row r="1144" spans="1:41" x14ac:dyDescent="0.25">
      <c r="A1144" t="s">
        <v>1770</v>
      </c>
      <c r="B1144" t="s">
        <v>32</v>
      </c>
      <c r="C1144" t="s">
        <v>92</v>
      </c>
      <c r="D1144" t="s">
        <v>93</v>
      </c>
      <c r="E1144">
        <v>40830</v>
      </c>
      <c r="F1144" t="s">
        <v>106</v>
      </c>
      <c r="G1144">
        <v>3400</v>
      </c>
      <c r="H1144">
        <v>704</v>
      </c>
      <c r="I1144" t="s">
        <v>313</v>
      </c>
      <c r="J1144" t="s">
        <v>76</v>
      </c>
      <c r="K1144" t="s">
        <v>44</v>
      </c>
      <c r="L1144" t="s">
        <v>45</v>
      </c>
      <c r="M1144">
        <v>1900</v>
      </c>
      <c r="N1144">
        <v>2115</v>
      </c>
      <c r="O1144" t="s">
        <v>64</v>
      </c>
      <c r="P1144">
        <v>320</v>
      </c>
      <c r="Q1144" t="s">
        <v>65</v>
      </c>
      <c r="R1144">
        <v>1</v>
      </c>
      <c r="S1144" s="1">
        <v>43116</v>
      </c>
      <c r="T1144" s="1">
        <v>43243</v>
      </c>
      <c r="U1144" t="s">
        <v>497</v>
      </c>
      <c r="V1144" t="s">
        <v>39</v>
      </c>
      <c r="W1144">
        <v>64</v>
      </c>
      <c r="X1144">
        <v>42</v>
      </c>
      <c r="Y1144">
        <v>400</v>
      </c>
      <c r="Z1144">
        <v>10.5</v>
      </c>
      <c r="AD1144">
        <v>0</v>
      </c>
      <c r="AE1144">
        <v>10.5</v>
      </c>
      <c r="AF1144">
        <v>0</v>
      </c>
      <c r="AG1144">
        <v>0</v>
      </c>
      <c r="AH1144">
        <v>8.0990000000000002</v>
      </c>
      <c r="AI1144">
        <v>8.0990000000000002</v>
      </c>
      <c r="AJ1144">
        <v>0.4</v>
      </c>
      <c r="AK1144" t="s">
        <v>905</v>
      </c>
      <c r="AL1144" t="s">
        <v>1011</v>
      </c>
      <c r="AN1144">
        <v>170</v>
      </c>
      <c r="AO1144">
        <f>Source1718[[#This Row],[TotalFTES]]*525/Source1718[[#This Row],[TotalScheduledHours]]</f>
        <v>25.011617647058827</v>
      </c>
    </row>
    <row r="1145" spans="1:41" x14ac:dyDescent="0.25">
      <c r="A1145" t="s">
        <v>1770</v>
      </c>
      <c r="B1145" t="s">
        <v>32</v>
      </c>
      <c r="C1145" t="s">
        <v>92</v>
      </c>
      <c r="D1145" t="s">
        <v>93</v>
      </c>
      <c r="E1145">
        <v>44754</v>
      </c>
      <c r="F1145" t="s">
        <v>106</v>
      </c>
      <c r="G1145">
        <v>3405</v>
      </c>
      <c r="H1145">
        <v>702</v>
      </c>
      <c r="I1145" t="s">
        <v>547</v>
      </c>
      <c r="J1145" t="s">
        <v>73</v>
      </c>
      <c r="K1145" t="s">
        <v>44</v>
      </c>
      <c r="L1145" t="s">
        <v>74</v>
      </c>
      <c r="M1145">
        <v>900</v>
      </c>
      <c r="N1145">
        <v>1350</v>
      </c>
      <c r="O1145" t="s">
        <v>64</v>
      </c>
      <c r="P1145">
        <v>301</v>
      </c>
      <c r="Q1145" t="s">
        <v>65</v>
      </c>
      <c r="R1145">
        <v>1</v>
      </c>
      <c r="S1145" s="1">
        <v>43116</v>
      </c>
      <c r="T1145" s="1">
        <v>43243</v>
      </c>
      <c r="U1145" t="s">
        <v>524</v>
      </c>
      <c r="V1145" t="s">
        <v>39</v>
      </c>
      <c r="W1145">
        <v>119</v>
      </c>
      <c r="X1145">
        <v>109</v>
      </c>
      <c r="Y1145">
        <v>300</v>
      </c>
      <c r="Z1145">
        <v>36.333300000000001</v>
      </c>
      <c r="AD1145">
        <v>0</v>
      </c>
      <c r="AE1145">
        <v>36.333300000000001</v>
      </c>
      <c r="AF1145">
        <v>0</v>
      </c>
      <c r="AG1145">
        <v>0</v>
      </c>
      <c r="AH1145">
        <v>5.4569999999999999</v>
      </c>
      <c r="AI1145">
        <v>5.4569999999999999</v>
      </c>
      <c r="AJ1145">
        <v>0.2</v>
      </c>
      <c r="AK1145" t="s">
        <v>826</v>
      </c>
      <c r="AL1145" t="s">
        <v>1061</v>
      </c>
      <c r="AN1145">
        <v>80</v>
      </c>
      <c r="AO1145">
        <f>Source1718[[#This Row],[TotalFTES]]*525/Source1718[[#This Row],[TotalScheduledHours]]</f>
        <v>35.811562499999994</v>
      </c>
    </row>
    <row r="1146" spans="1:41" x14ac:dyDescent="0.25">
      <c r="A1146" t="s">
        <v>1770</v>
      </c>
      <c r="B1146" t="s">
        <v>32</v>
      </c>
      <c r="C1146" t="s">
        <v>92</v>
      </c>
      <c r="D1146" t="s">
        <v>93</v>
      </c>
      <c r="E1146">
        <v>47100</v>
      </c>
      <c r="F1146" t="s">
        <v>106</v>
      </c>
      <c r="G1146">
        <v>3500</v>
      </c>
      <c r="H1146">
        <v>201</v>
      </c>
      <c r="I1146" t="s">
        <v>314</v>
      </c>
      <c r="J1146" t="s">
        <v>35</v>
      </c>
      <c r="K1146" t="s">
        <v>44</v>
      </c>
      <c r="L1146" t="s">
        <v>108</v>
      </c>
      <c r="M1146">
        <v>1015</v>
      </c>
      <c r="N1146">
        <v>1205</v>
      </c>
      <c r="O1146" t="s">
        <v>46</v>
      </c>
      <c r="P1146">
        <v>320</v>
      </c>
      <c r="Q1146" t="s">
        <v>47</v>
      </c>
      <c r="R1146">
        <v>1</v>
      </c>
      <c r="S1146" s="1">
        <v>43116</v>
      </c>
      <c r="T1146" s="1">
        <v>43243</v>
      </c>
      <c r="U1146" t="s">
        <v>527</v>
      </c>
      <c r="V1146" t="s">
        <v>39</v>
      </c>
      <c r="W1146">
        <v>63</v>
      </c>
      <c r="X1146">
        <v>32</v>
      </c>
      <c r="Y1146">
        <v>300</v>
      </c>
      <c r="Z1146">
        <v>10.666700000000001</v>
      </c>
      <c r="AD1146">
        <v>0</v>
      </c>
      <c r="AE1146">
        <v>10.666700000000001</v>
      </c>
      <c r="AF1146">
        <v>0</v>
      </c>
      <c r="AG1146">
        <v>10</v>
      </c>
      <c r="AH1146">
        <v>6.0910000000000002</v>
      </c>
      <c r="AI1146">
        <v>6.0910000000000002</v>
      </c>
      <c r="AJ1146">
        <v>0.4</v>
      </c>
      <c r="AK1146" t="s">
        <v>978</v>
      </c>
      <c r="AL1146" t="s">
        <v>1090</v>
      </c>
      <c r="AN1146">
        <v>168</v>
      </c>
      <c r="AO1146">
        <f>Source1718[[#This Row],[TotalFTES]]*525/Source1718[[#This Row],[TotalScheduledHours]]</f>
        <v>19.034375000000001</v>
      </c>
    </row>
    <row r="1147" spans="1:41" x14ac:dyDescent="0.25">
      <c r="A1147" t="s">
        <v>1770</v>
      </c>
      <c r="B1147" t="s">
        <v>32</v>
      </c>
      <c r="C1147" t="s">
        <v>92</v>
      </c>
      <c r="D1147" t="s">
        <v>93</v>
      </c>
      <c r="E1147">
        <v>47171</v>
      </c>
      <c r="F1147" t="s">
        <v>106</v>
      </c>
      <c r="G1147">
        <v>3500</v>
      </c>
      <c r="H1147">
        <v>401</v>
      </c>
      <c r="I1147" t="s">
        <v>314</v>
      </c>
      <c r="J1147" t="s">
        <v>35</v>
      </c>
      <c r="K1147" t="s">
        <v>44</v>
      </c>
      <c r="L1147" t="s">
        <v>108</v>
      </c>
      <c r="M1147">
        <v>820</v>
      </c>
      <c r="N1147">
        <v>1010</v>
      </c>
      <c r="O1147" t="s">
        <v>55</v>
      </c>
      <c r="P1147">
        <v>1305</v>
      </c>
      <c r="Q1147" t="s">
        <v>56</v>
      </c>
      <c r="R1147">
        <v>1</v>
      </c>
      <c r="S1147" s="1">
        <v>43116</v>
      </c>
      <c r="T1147" s="1">
        <v>43243</v>
      </c>
      <c r="U1147" t="s">
        <v>386</v>
      </c>
      <c r="V1147" t="s">
        <v>39</v>
      </c>
      <c r="W1147">
        <v>67</v>
      </c>
      <c r="X1147">
        <v>43</v>
      </c>
      <c r="Y1147">
        <v>500</v>
      </c>
      <c r="Z1147">
        <v>8.6</v>
      </c>
      <c r="AD1147">
        <v>0</v>
      </c>
      <c r="AE1147">
        <v>8.6</v>
      </c>
      <c r="AF1147">
        <v>0</v>
      </c>
      <c r="AG1147">
        <v>0</v>
      </c>
      <c r="AH1147">
        <v>7.7030000000000003</v>
      </c>
      <c r="AI1147">
        <v>7.7030000000000003</v>
      </c>
      <c r="AJ1147">
        <v>0.4</v>
      </c>
      <c r="AK1147" t="s">
        <v>897</v>
      </c>
      <c r="AL1147" t="s">
        <v>1091</v>
      </c>
      <c r="AN1147">
        <v>168</v>
      </c>
      <c r="AO1147">
        <f>Source1718[[#This Row],[TotalFTES]]*525/Source1718[[#This Row],[TotalScheduledHours]]</f>
        <v>24.071875000000002</v>
      </c>
    </row>
    <row r="1148" spans="1:41" x14ac:dyDescent="0.25">
      <c r="A1148" t="s">
        <v>1770</v>
      </c>
      <c r="B1148" t="s">
        <v>32</v>
      </c>
      <c r="C1148" t="s">
        <v>92</v>
      </c>
      <c r="D1148" t="s">
        <v>93</v>
      </c>
      <c r="E1148">
        <v>47172</v>
      </c>
      <c r="F1148" t="s">
        <v>106</v>
      </c>
      <c r="G1148">
        <v>3500</v>
      </c>
      <c r="H1148">
        <v>402</v>
      </c>
      <c r="I1148" t="s">
        <v>314</v>
      </c>
      <c r="J1148" t="s">
        <v>35</v>
      </c>
      <c r="K1148" t="s">
        <v>44</v>
      </c>
      <c r="L1148" t="s">
        <v>108</v>
      </c>
      <c r="M1148">
        <v>1020</v>
      </c>
      <c r="N1148">
        <v>1210</v>
      </c>
      <c r="O1148" t="s">
        <v>55</v>
      </c>
      <c r="P1148">
        <v>1101</v>
      </c>
      <c r="Q1148" t="s">
        <v>56</v>
      </c>
      <c r="R1148">
        <v>1</v>
      </c>
      <c r="S1148" s="1">
        <v>43116</v>
      </c>
      <c r="T1148" s="1">
        <v>43243</v>
      </c>
      <c r="U1148" t="s">
        <v>463</v>
      </c>
      <c r="V1148" t="s">
        <v>39</v>
      </c>
      <c r="W1148">
        <v>82</v>
      </c>
      <c r="X1148">
        <v>55</v>
      </c>
      <c r="Y1148">
        <v>500</v>
      </c>
      <c r="Z1148">
        <v>11</v>
      </c>
      <c r="AD1148">
        <v>0</v>
      </c>
      <c r="AE1148">
        <v>11</v>
      </c>
      <c r="AF1148">
        <v>0</v>
      </c>
      <c r="AG1148">
        <v>0</v>
      </c>
      <c r="AH1148">
        <v>8.08</v>
      </c>
      <c r="AI1148">
        <v>8.08</v>
      </c>
      <c r="AJ1148">
        <v>0.4</v>
      </c>
      <c r="AK1148" t="s">
        <v>899</v>
      </c>
      <c r="AL1148" t="s">
        <v>1092</v>
      </c>
      <c r="AN1148">
        <v>168</v>
      </c>
      <c r="AO1148">
        <f>Source1718[[#This Row],[TotalFTES]]*525/Source1718[[#This Row],[TotalScheduledHours]]</f>
        <v>25.25</v>
      </c>
    </row>
    <row r="1149" spans="1:41" x14ac:dyDescent="0.25">
      <c r="A1149" t="s">
        <v>1770</v>
      </c>
      <c r="B1149" t="s">
        <v>32</v>
      </c>
      <c r="C1149" t="s">
        <v>92</v>
      </c>
      <c r="D1149" t="s">
        <v>93</v>
      </c>
      <c r="E1149">
        <v>47563</v>
      </c>
      <c r="F1149" t="s">
        <v>106</v>
      </c>
      <c r="G1149">
        <v>3500</v>
      </c>
      <c r="H1149">
        <v>403</v>
      </c>
      <c r="I1149" t="s">
        <v>314</v>
      </c>
      <c r="J1149" t="s">
        <v>35</v>
      </c>
      <c r="K1149" t="s">
        <v>44</v>
      </c>
      <c r="L1149" t="s">
        <v>108</v>
      </c>
      <c r="M1149">
        <v>1320</v>
      </c>
      <c r="N1149">
        <v>1510</v>
      </c>
      <c r="O1149" t="s">
        <v>55</v>
      </c>
      <c r="Q1149" t="s">
        <v>56</v>
      </c>
      <c r="R1149">
        <v>1</v>
      </c>
      <c r="S1149" s="1">
        <v>43116</v>
      </c>
      <c r="T1149" s="1">
        <v>43243</v>
      </c>
      <c r="U1149" t="s">
        <v>446</v>
      </c>
      <c r="V1149" t="s">
        <v>39</v>
      </c>
      <c r="W1149">
        <v>80</v>
      </c>
      <c r="X1149">
        <v>57</v>
      </c>
      <c r="Y1149">
        <v>500</v>
      </c>
      <c r="Z1149">
        <v>11.4</v>
      </c>
      <c r="AD1149">
        <v>0</v>
      </c>
      <c r="AE1149">
        <v>11.4</v>
      </c>
      <c r="AF1149">
        <v>0</v>
      </c>
      <c r="AG1149">
        <v>10</v>
      </c>
      <c r="AH1149">
        <v>6.0110000000000001</v>
      </c>
      <c r="AI1149">
        <v>6.0110000000000001</v>
      </c>
      <c r="AJ1149">
        <v>0.4</v>
      </c>
      <c r="AK1149" t="s">
        <v>901</v>
      </c>
      <c r="AL1149" t="s">
        <v>829</v>
      </c>
      <c r="AN1149">
        <v>168</v>
      </c>
      <c r="AO1149">
        <f>Source1718[[#This Row],[TotalFTES]]*525/Source1718[[#This Row],[TotalScheduledHours]]</f>
        <v>18.784375000000001</v>
      </c>
    </row>
    <row r="1150" spans="1:41" x14ac:dyDescent="0.25">
      <c r="A1150" t="s">
        <v>1770</v>
      </c>
      <c r="B1150" t="s">
        <v>32</v>
      </c>
      <c r="C1150" t="s">
        <v>92</v>
      </c>
      <c r="D1150" t="s">
        <v>93</v>
      </c>
      <c r="E1150">
        <v>47869</v>
      </c>
      <c r="F1150" t="s">
        <v>106</v>
      </c>
      <c r="G1150">
        <v>3500</v>
      </c>
      <c r="H1150">
        <v>405</v>
      </c>
      <c r="I1150" t="s">
        <v>314</v>
      </c>
      <c r="J1150" t="s">
        <v>76</v>
      </c>
      <c r="K1150" t="s">
        <v>44</v>
      </c>
      <c r="L1150" t="s">
        <v>45</v>
      </c>
      <c r="M1150">
        <v>1835</v>
      </c>
      <c r="N1150">
        <v>2050</v>
      </c>
      <c r="O1150" t="s">
        <v>55</v>
      </c>
      <c r="Q1150" t="s">
        <v>56</v>
      </c>
      <c r="R1150">
        <v>1</v>
      </c>
      <c r="S1150" s="1">
        <v>43116</v>
      </c>
      <c r="T1150" s="1">
        <v>43243</v>
      </c>
      <c r="U1150" t="s">
        <v>505</v>
      </c>
      <c r="V1150" t="s">
        <v>39</v>
      </c>
      <c r="W1150">
        <v>48</v>
      </c>
      <c r="X1150">
        <v>25</v>
      </c>
      <c r="Y1150">
        <v>400</v>
      </c>
      <c r="Z1150">
        <v>6.25</v>
      </c>
      <c r="AD1150">
        <v>0</v>
      </c>
      <c r="AE1150">
        <v>6.25</v>
      </c>
      <c r="AF1150">
        <v>0</v>
      </c>
      <c r="AG1150">
        <v>400</v>
      </c>
      <c r="AH1150">
        <v>4.1429999999999998</v>
      </c>
      <c r="AI1150">
        <v>4.1429999999999998</v>
      </c>
      <c r="AJ1150">
        <v>0.4</v>
      </c>
      <c r="AK1150" t="s">
        <v>900</v>
      </c>
      <c r="AL1150" t="s">
        <v>829</v>
      </c>
      <c r="AN1150">
        <v>170</v>
      </c>
      <c r="AO1150">
        <f>Source1718[[#This Row],[TotalFTES]]*525/Source1718[[#This Row],[TotalScheduledHours]]</f>
        <v>12.79455882352941</v>
      </c>
    </row>
    <row r="1151" spans="1:41" x14ac:dyDescent="0.25">
      <c r="A1151" t="s">
        <v>1770</v>
      </c>
      <c r="B1151" t="s">
        <v>32</v>
      </c>
      <c r="C1151" t="s">
        <v>92</v>
      </c>
      <c r="D1151" t="s">
        <v>93</v>
      </c>
      <c r="E1151">
        <v>47133</v>
      </c>
      <c r="F1151" t="s">
        <v>106</v>
      </c>
      <c r="G1151">
        <v>3500</v>
      </c>
      <c r="H1151">
        <v>501</v>
      </c>
      <c r="I1151" t="s">
        <v>314</v>
      </c>
      <c r="J1151" t="s">
        <v>35</v>
      </c>
      <c r="K1151" t="s">
        <v>44</v>
      </c>
      <c r="L1151" t="s">
        <v>108</v>
      </c>
      <c r="M1151">
        <v>800</v>
      </c>
      <c r="N1151">
        <v>950</v>
      </c>
      <c r="O1151" t="s">
        <v>49</v>
      </c>
      <c r="P1151">
        <v>319</v>
      </c>
      <c r="Q1151" t="s">
        <v>51</v>
      </c>
      <c r="R1151">
        <v>1</v>
      </c>
      <c r="S1151" s="1">
        <v>43116</v>
      </c>
      <c r="T1151" s="1">
        <v>43243</v>
      </c>
      <c r="U1151" t="s">
        <v>451</v>
      </c>
      <c r="V1151" t="s">
        <v>39</v>
      </c>
      <c r="W1151">
        <v>72</v>
      </c>
      <c r="X1151">
        <v>57</v>
      </c>
      <c r="Y1151">
        <v>200</v>
      </c>
      <c r="Z1151">
        <v>28.5</v>
      </c>
      <c r="AD1151">
        <v>0</v>
      </c>
      <c r="AE1151">
        <v>28.5</v>
      </c>
      <c r="AF1151">
        <v>0</v>
      </c>
      <c r="AG1151">
        <v>10</v>
      </c>
      <c r="AH1151">
        <v>9.1850000000000005</v>
      </c>
      <c r="AI1151">
        <v>9.1850000000000005</v>
      </c>
      <c r="AJ1151">
        <v>0.4</v>
      </c>
      <c r="AK1151" t="s">
        <v>885</v>
      </c>
      <c r="AL1151" t="s">
        <v>951</v>
      </c>
      <c r="AN1151">
        <v>168</v>
      </c>
      <c r="AO1151">
        <f>Source1718[[#This Row],[TotalFTES]]*525/Source1718[[#This Row],[TotalScheduledHours]]</f>
        <v>28.703125</v>
      </c>
    </row>
    <row r="1152" spans="1:41" x14ac:dyDescent="0.25">
      <c r="A1152" t="s">
        <v>1770</v>
      </c>
      <c r="B1152" t="s">
        <v>32</v>
      </c>
      <c r="C1152" t="s">
        <v>92</v>
      </c>
      <c r="D1152" t="s">
        <v>93</v>
      </c>
      <c r="E1152">
        <v>47135</v>
      </c>
      <c r="F1152" t="s">
        <v>106</v>
      </c>
      <c r="G1152">
        <v>3500</v>
      </c>
      <c r="H1152">
        <v>503</v>
      </c>
      <c r="I1152" t="s">
        <v>314</v>
      </c>
      <c r="J1152" t="s">
        <v>35</v>
      </c>
      <c r="K1152" t="s">
        <v>44</v>
      </c>
      <c r="L1152" t="s">
        <v>108</v>
      </c>
      <c r="M1152">
        <v>1000</v>
      </c>
      <c r="N1152">
        <v>1150</v>
      </c>
      <c r="O1152" t="s">
        <v>49</v>
      </c>
      <c r="P1152">
        <v>725</v>
      </c>
      <c r="Q1152" t="s">
        <v>51</v>
      </c>
      <c r="R1152">
        <v>1</v>
      </c>
      <c r="S1152" s="1">
        <v>43116</v>
      </c>
      <c r="T1152" s="1">
        <v>43243</v>
      </c>
      <c r="U1152" t="s">
        <v>455</v>
      </c>
      <c r="V1152" t="s">
        <v>39</v>
      </c>
      <c r="W1152">
        <v>72</v>
      </c>
      <c r="X1152">
        <v>63</v>
      </c>
      <c r="Y1152">
        <v>200</v>
      </c>
      <c r="Z1152">
        <v>31.5</v>
      </c>
      <c r="AD1152">
        <v>0</v>
      </c>
      <c r="AE1152">
        <v>31.5</v>
      </c>
      <c r="AF1152">
        <v>0</v>
      </c>
      <c r="AG1152">
        <v>10</v>
      </c>
      <c r="AH1152">
        <v>8.0190000000000001</v>
      </c>
      <c r="AI1152">
        <v>8.0190000000000001</v>
      </c>
      <c r="AJ1152">
        <v>0.4</v>
      </c>
      <c r="AK1152" t="s">
        <v>883</v>
      </c>
      <c r="AL1152" t="s">
        <v>957</v>
      </c>
      <c r="AN1152">
        <v>168</v>
      </c>
      <c r="AO1152">
        <f>Source1718[[#This Row],[TotalFTES]]*525/Source1718[[#This Row],[TotalScheduledHours]]</f>
        <v>25.059375000000003</v>
      </c>
    </row>
    <row r="1153" spans="1:41" x14ac:dyDescent="0.25">
      <c r="A1153" t="s">
        <v>1770</v>
      </c>
      <c r="B1153" t="s">
        <v>32</v>
      </c>
      <c r="C1153" t="s">
        <v>92</v>
      </c>
      <c r="D1153" t="s">
        <v>93</v>
      </c>
      <c r="E1153">
        <v>47136</v>
      </c>
      <c r="F1153" t="s">
        <v>106</v>
      </c>
      <c r="G1153">
        <v>3500</v>
      </c>
      <c r="H1153">
        <v>504</v>
      </c>
      <c r="I1153" t="s">
        <v>314</v>
      </c>
      <c r="J1153" t="s">
        <v>35</v>
      </c>
      <c r="K1153" t="s">
        <v>44</v>
      </c>
      <c r="L1153" t="s">
        <v>108</v>
      </c>
      <c r="M1153">
        <v>1000</v>
      </c>
      <c r="N1153">
        <v>1150</v>
      </c>
      <c r="O1153" t="s">
        <v>49</v>
      </c>
      <c r="P1153">
        <v>419</v>
      </c>
      <c r="Q1153" t="s">
        <v>51</v>
      </c>
      <c r="R1153">
        <v>1</v>
      </c>
      <c r="S1153" s="1">
        <v>43116</v>
      </c>
      <c r="T1153" s="1">
        <v>43243</v>
      </c>
      <c r="U1153" t="s">
        <v>526</v>
      </c>
      <c r="V1153" t="s">
        <v>39</v>
      </c>
      <c r="W1153">
        <v>60</v>
      </c>
      <c r="X1153">
        <v>33</v>
      </c>
      <c r="Y1153">
        <v>200</v>
      </c>
      <c r="Z1153">
        <v>16.5</v>
      </c>
      <c r="AD1153">
        <v>0</v>
      </c>
      <c r="AE1153">
        <v>16.5</v>
      </c>
      <c r="AF1153">
        <v>0</v>
      </c>
      <c r="AG1153">
        <v>10</v>
      </c>
      <c r="AH1153">
        <v>7.032</v>
      </c>
      <c r="AI1153">
        <v>7.032</v>
      </c>
      <c r="AJ1153">
        <v>0.4</v>
      </c>
      <c r="AK1153" t="s">
        <v>883</v>
      </c>
      <c r="AL1153" t="s">
        <v>976</v>
      </c>
      <c r="AN1153">
        <v>168</v>
      </c>
      <c r="AO1153">
        <f>Source1718[[#This Row],[TotalFTES]]*525/Source1718[[#This Row],[TotalScheduledHours]]</f>
        <v>21.975000000000001</v>
      </c>
    </row>
    <row r="1154" spans="1:41" x14ac:dyDescent="0.25">
      <c r="A1154" t="s">
        <v>1770</v>
      </c>
      <c r="B1154" t="s">
        <v>32</v>
      </c>
      <c r="C1154" t="s">
        <v>92</v>
      </c>
      <c r="D1154" t="s">
        <v>93</v>
      </c>
      <c r="E1154">
        <v>47553</v>
      </c>
      <c r="F1154" t="s">
        <v>106</v>
      </c>
      <c r="G1154">
        <v>3500</v>
      </c>
      <c r="H1154">
        <v>701</v>
      </c>
      <c r="I1154" t="s">
        <v>314</v>
      </c>
      <c r="J1154" t="s">
        <v>35</v>
      </c>
      <c r="K1154" t="s">
        <v>44</v>
      </c>
      <c r="L1154" t="s">
        <v>108</v>
      </c>
      <c r="M1154">
        <v>1030</v>
      </c>
      <c r="N1154">
        <v>1220</v>
      </c>
      <c r="O1154" t="s">
        <v>64</v>
      </c>
      <c r="P1154">
        <v>367</v>
      </c>
      <c r="Q1154" t="s">
        <v>65</v>
      </c>
      <c r="R1154">
        <v>1</v>
      </c>
      <c r="S1154" s="1">
        <v>43116</v>
      </c>
      <c r="T1154" s="1">
        <v>43243</v>
      </c>
      <c r="U1154" t="s">
        <v>512</v>
      </c>
      <c r="V1154" t="s">
        <v>39</v>
      </c>
      <c r="W1154">
        <v>63</v>
      </c>
      <c r="X1154">
        <v>15</v>
      </c>
      <c r="Y1154">
        <v>400</v>
      </c>
      <c r="Z1154">
        <v>3.75</v>
      </c>
      <c r="AD1154">
        <v>0</v>
      </c>
      <c r="AE1154">
        <v>3.75</v>
      </c>
      <c r="AF1154">
        <v>0</v>
      </c>
      <c r="AG1154">
        <v>10</v>
      </c>
      <c r="AH1154">
        <v>4.2670000000000003</v>
      </c>
      <c r="AI1154">
        <v>4.2670000000000003</v>
      </c>
      <c r="AJ1154">
        <v>0.4</v>
      </c>
      <c r="AK1154" t="s">
        <v>988</v>
      </c>
      <c r="AL1154" t="s">
        <v>908</v>
      </c>
      <c r="AN1154">
        <v>168</v>
      </c>
      <c r="AO1154">
        <f>Source1718[[#This Row],[TotalFTES]]*525/Source1718[[#This Row],[TotalScheduledHours]]</f>
        <v>13.334375000000001</v>
      </c>
    </row>
    <row r="1155" spans="1:41" x14ac:dyDescent="0.25">
      <c r="A1155" t="s">
        <v>1770</v>
      </c>
      <c r="B1155" t="s">
        <v>32</v>
      </c>
      <c r="C1155" t="s">
        <v>92</v>
      </c>
      <c r="D1155" t="s">
        <v>93</v>
      </c>
      <c r="E1155">
        <v>47116</v>
      </c>
      <c r="F1155" t="s">
        <v>106</v>
      </c>
      <c r="G1155">
        <v>3500</v>
      </c>
      <c r="H1155">
        <v>702</v>
      </c>
      <c r="I1155" t="s">
        <v>314</v>
      </c>
      <c r="J1155" t="s">
        <v>76</v>
      </c>
      <c r="K1155" t="s">
        <v>44</v>
      </c>
      <c r="L1155" t="s">
        <v>520</v>
      </c>
      <c r="M1155" t="s">
        <v>521</v>
      </c>
      <c r="N1155" t="s">
        <v>522</v>
      </c>
      <c r="O1155" t="s">
        <v>494</v>
      </c>
      <c r="P1155" t="s">
        <v>1093</v>
      </c>
      <c r="Q1155" t="s">
        <v>65</v>
      </c>
      <c r="R1155">
        <v>1</v>
      </c>
      <c r="S1155" s="1">
        <v>43116</v>
      </c>
      <c r="T1155" s="1">
        <v>43243</v>
      </c>
      <c r="U1155" t="s">
        <v>1094</v>
      </c>
      <c r="V1155" t="s">
        <v>39</v>
      </c>
      <c r="W1155">
        <v>118</v>
      </c>
      <c r="X1155">
        <v>55</v>
      </c>
      <c r="Y1155">
        <v>400</v>
      </c>
      <c r="Z1155">
        <v>13.75</v>
      </c>
      <c r="AD1155">
        <v>0</v>
      </c>
      <c r="AE1155">
        <v>13.75</v>
      </c>
      <c r="AF1155">
        <v>0</v>
      </c>
      <c r="AG1155">
        <v>10</v>
      </c>
      <c r="AH1155">
        <v>6.8140000000000001</v>
      </c>
      <c r="AI1155">
        <v>6.8140000000000001</v>
      </c>
      <c r="AJ1155">
        <v>0.34799999999999998</v>
      </c>
      <c r="AK1155" t="s">
        <v>1008</v>
      </c>
      <c r="AL1155" t="s">
        <v>1095</v>
      </c>
      <c r="AN1155">
        <v>170</v>
      </c>
      <c r="AO1155">
        <f>Source1718[[#This Row],[TotalFTES]]*525/Source1718[[#This Row],[TotalScheduledHours]]</f>
        <v>21.043235294117647</v>
      </c>
    </row>
    <row r="1156" spans="1:41" x14ac:dyDescent="0.25">
      <c r="A1156" t="s">
        <v>1770</v>
      </c>
      <c r="B1156" t="s">
        <v>32</v>
      </c>
      <c r="C1156" t="s">
        <v>92</v>
      </c>
      <c r="D1156" t="s">
        <v>93</v>
      </c>
      <c r="E1156">
        <v>47980</v>
      </c>
      <c r="F1156" t="s">
        <v>106</v>
      </c>
      <c r="G1156">
        <v>3550</v>
      </c>
      <c r="H1156">
        <v>101</v>
      </c>
      <c r="I1156" t="s">
        <v>552</v>
      </c>
      <c r="J1156" t="s">
        <v>35</v>
      </c>
      <c r="K1156" t="s">
        <v>44</v>
      </c>
      <c r="L1156" t="s">
        <v>869</v>
      </c>
      <c r="M1156" t="s">
        <v>1096</v>
      </c>
      <c r="N1156" t="s">
        <v>870</v>
      </c>
      <c r="O1156" t="s">
        <v>1097</v>
      </c>
      <c r="P1156" t="s">
        <v>1098</v>
      </c>
      <c r="Q1156" t="s">
        <v>37</v>
      </c>
      <c r="R1156">
        <v>1</v>
      </c>
      <c r="S1156" s="1">
        <v>43116</v>
      </c>
      <c r="T1156" s="1">
        <v>43243</v>
      </c>
      <c r="U1156" t="s">
        <v>1099</v>
      </c>
      <c r="V1156" t="s">
        <v>39</v>
      </c>
      <c r="W1156">
        <v>98</v>
      </c>
      <c r="X1156">
        <v>68</v>
      </c>
      <c r="Y1156">
        <v>200</v>
      </c>
      <c r="Z1156">
        <v>34</v>
      </c>
      <c r="AD1156">
        <v>0</v>
      </c>
      <c r="AE1156">
        <v>34</v>
      </c>
      <c r="AF1156">
        <v>0</v>
      </c>
      <c r="AG1156">
        <v>0</v>
      </c>
      <c r="AH1156">
        <v>5.5380000000000003</v>
      </c>
      <c r="AI1156">
        <v>5.5380000000000003</v>
      </c>
      <c r="AJ1156">
        <v>0.4</v>
      </c>
      <c r="AK1156" t="s">
        <v>1100</v>
      </c>
      <c r="AL1156" t="s">
        <v>1101</v>
      </c>
      <c r="AN1156">
        <v>183.6</v>
      </c>
      <c r="AO1156">
        <f>Source1718[[#This Row],[TotalFTES]]*525/Source1718[[#This Row],[TotalScheduledHours]]</f>
        <v>15.835784313725492</v>
      </c>
    </row>
    <row r="1157" spans="1:41" x14ac:dyDescent="0.25">
      <c r="A1157" t="s">
        <v>1770</v>
      </c>
      <c r="B1157" t="s">
        <v>32</v>
      </c>
      <c r="C1157" t="s">
        <v>92</v>
      </c>
      <c r="D1157" t="s">
        <v>93</v>
      </c>
      <c r="E1157">
        <v>47981</v>
      </c>
      <c r="F1157" t="s">
        <v>106</v>
      </c>
      <c r="G1157">
        <v>3550</v>
      </c>
      <c r="H1157">
        <v>102</v>
      </c>
      <c r="I1157" t="s">
        <v>552</v>
      </c>
      <c r="J1157" t="s">
        <v>35</v>
      </c>
      <c r="K1157" t="s">
        <v>44</v>
      </c>
      <c r="L1157" t="s">
        <v>45</v>
      </c>
      <c r="M1157">
        <v>1310</v>
      </c>
      <c r="N1157">
        <v>1525</v>
      </c>
      <c r="O1157" t="s">
        <v>188</v>
      </c>
      <c r="P1157">
        <v>103</v>
      </c>
      <c r="Q1157" t="s">
        <v>37</v>
      </c>
      <c r="R1157">
        <v>1</v>
      </c>
      <c r="S1157" s="1">
        <v>43116</v>
      </c>
      <c r="T1157" s="1">
        <v>43243</v>
      </c>
      <c r="U1157" t="s">
        <v>530</v>
      </c>
      <c r="V1157" t="s">
        <v>39</v>
      </c>
      <c r="W1157">
        <v>79</v>
      </c>
      <c r="X1157">
        <v>40</v>
      </c>
      <c r="Y1157">
        <v>200</v>
      </c>
      <c r="Z1157">
        <v>20</v>
      </c>
      <c r="AD1157">
        <v>0</v>
      </c>
      <c r="AE1157">
        <v>20</v>
      </c>
      <c r="AF1157">
        <v>0</v>
      </c>
      <c r="AG1157">
        <v>0</v>
      </c>
      <c r="AH1157">
        <v>7.4950000000000001</v>
      </c>
      <c r="AI1157">
        <v>7.4950000000000001</v>
      </c>
      <c r="AJ1157">
        <v>0.4</v>
      </c>
      <c r="AK1157" t="s">
        <v>877</v>
      </c>
      <c r="AL1157" t="s">
        <v>1102</v>
      </c>
      <c r="AN1157">
        <v>170</v>
      </c>
      <c r="AO1157">
        <f>Source1718[[#This Row],[TotalFTES]]*525/Source1718[[#This Row],[TotalScheduledHours]]</f>
        <v>23.146323529411763</v>
      </c>
    </row>
    <row r="1158" spans="1:41" x14ac:dyDescent="0.25">
      <c r="A1158" t="s">
        <v>1770</v>
      </c>
      <c r="B1158" t="s">
        <v>32</v>
      </c>
      <c r="C1158" t="s">
        <v>92</v>
      </c>
      <c r="D1158" t="s">
        <v>93</v>
      </c>
      <c r="E1158">
        <v>47982</v>
      </c>
      <c r="F1158" t="s">
        <v>106</v>
      </c>
      <c r="G1158">
        <v>3550</v>
      </c>
      <c r="H1158">
        <v>103</v>
      </c>
      <c r="I1158" t="s">
        <v>552</v>
      </c>
      <c r="J1158" t="s">
        <v>76</v>
      </c>
      <c r="K1158" t="s">
        <v>44</v>
      </c>
      <c r="L1158" t="s">
        <v>45</v>
      </c>
      <c r="M1158">
        <v>1840</v>
      </c>
      <c r="N1158">
        <v>2055</v>
      </c>
      <c r="O1158" t="s">
        <v>188</v>
      </c>
      <c r="P1158">
        <v>103</v>
      </c>
      <c r="Q1158" t="s">
        <v>37</v>
      </c>
      <c r="R1158">
        <v>1</v>
      </c>
      <c r="S1158" s="1">
        <v>43116</v>
      </c>
      <c r="T1158" s="1">
        <v>43243</v>
      </c>
      <c r="U1158" t="s">
        <v>1077</v>
      </c>
      <c r="V1158" t="s">
        <v>39</v>
      </c>
      <c r="W1158">
        <v>63</v>
      </c>
      <c r="X1158">
        <v>40</v>
      </c>
      <c r="Y1158">
        <v>200</v>
      </c>
      <c r="Z1158">
        <v>20</v>
      </c>
      <c r="AD1158">
        <v>0</v>
      </c>
      <c r="AE1158">
        <v>20</v>
      </c>
      <c r="AF1158">
        <v>0</v>
      </c>
      <c r="AG1158">
        <v>0</v>
      </c>
      <c r="AH1158">
        <v>5.8239999999999998</v>
      </c>
      <c r="AI1158">
        <v>5.8239999999999998</v>
      </c>
      <c r="AJ1158">
        <v>0.4</v>
      </c>
      <c r="AK1158" t="s">
        <v>880</v>
      </c>
      <c r="AL1158" t="s">
        <v>1102</v>
      </c>
      <c r="AN1158">
        <v>170</v>
      </c>
      <c r="AO1158">
        <f>Source1718[[#This Row],[TotalFTES]]*525/Source1718[[#This Row],[TotalScheduledHours]]</f>
        <v>17.985882352941175</v>
      </c>
    </row>
    <row r="1159" spans="1:41" x14ac:dyDescent="0.25">
      <c r="A1159" t="s">
        <v>1770</v>
      </c>
      <c r="B1159" t="s">
        <v>32</v>
      </c>
      <c r="C1159" t="s">
        <v>92</v>
      </c>
      <c r="D1159" t="s">
        <v>93</v>
      </c>
      <c r="E1159">
        <v>46772</v>
      </c>
      <c r="F1159" t="s">
        <v>106</v>
      </c>
      <c r="G1159">
        <v>3560</v>
      </c>
      <c r="H1159">
        <v>201</v>
      </c>
      <c r="I1159" t="s">
        <v>375</v>
      </c>
      <c r="J1159" t="s">
        <v>35</v>
      </c>
      <c r="K1159" t="s">
        <v>44</v>
      </c>
      <c r="L1159" t="s">
        <v>108</v>
      </c>
      <c r="M1159">
        <v>815</v>
      </c>
      <c r="N1159">
        <v>1005</v>
      </c>
      <c r="O1159" t="s">
        <v>46</v>
      </c>
      <c r="P1159">
        <v>328</v>
      </c>
      <c r="Q1159" t="s">
        <v>47</v>
      </c>
      <c r="R1159">
        <v>1</v>
      </c>
      <c r="S1159" s="1">
        <v>43116</v>
      </c>
      <c r="T1159" s="1">
        <v>43243</v>
      </c>
      <c r="U1159" t="s">
        <v>515</v>
      </c>
      <c r="V1159" t="s">
        <v>39</v>
      </c>
      <c r="W1159">
        <v>76</v>
      </c>
      <c r="X1159">
        <v>38</v>
      </c>
      <c r="Y1159">
        <v>300</v>
      </c>
      <c r="Z1159">
        <v>12.666700000000001</v>
      </c>
      <c r="AD1159">
        <v>0</v>
      </c>
      <c r="AE1159">
        <v>12.666700000000001</v>
      </c>
      <c r="AF1159">
        <v>0</v>
      </c>
      <c r="AG1159">
        <v>0</v>
      </c>
      <c r="AH1159">
        <v>8.0039999999999996</v>
      </c>
      <c r="AI1159">
        <v>8.0039999999999996</v>
      </c>
      <c r="AJ1159">
        <v>0.4</v>
      </c>
      <c r="AK1159" t="s">
        <v>992</v>
      </c>
      <c r="AL1159" t="s">
        <v>955</v>
      </c>
      <c r="AN1159">
        <v>168</v>
      </c>
      <c r="AO1159">
        <f>Source1718[[#This Row],[TotalFTES]]*525/Source1718[[#This Row],[TotalScheduledHours]]</f>
        <v>25.012499999999996</v>
      </c>
    </row>
    <row r="1160" spans="1:41" x14ac:dyDescent="0.25">
      <c r="A1160" t="s">
        <v>1770</v>
      </c>
      <c r="B1160" t="s">
        <v>32</v>
      </c>
      <c r="C1160" t="s">
        <v>92</v>
      </c>
      <c r="D1160" t="s">
        <v>93</v>
      </c>
      <c r="E1160">
        <v>47971</v>
      </c>
      <c r="F1160" t="s">
        <v>106</v>
      </c>
      <c r="G1160">
        <v>3560</v>
      </c>
      <c r="H1160">
        <v>202</v>
      </c>
      <c r="I1160" t="s">
        <v>375</v>
      </c>
      <c r="J1160" t="s">
        <v>35</v>
      </c>
      <c r="K1160" t="s">
        <v>44</v>
      </c>
      <c r="L1160" t="s">
        <v>45</v>
      </c>
      <c r="M1160">
        <v>1330</v>
      </c>
      <c r="N1160">
        <v>1545</v>
      </c>
      <c r="O1160" t="s">
        <v>46</v>
      </c>
      <c r="P1160">
        <v>316</v>
      </c>
      <c r="Q1160" t="s">
        <v>47</v>
      </c>
      <c r="R1160">
        <v>1</v>
      </c>
      <c r="S1160" s="1">
        <v>43116</v>
      </c>
      <c r="T1160" s="1">
        <v>43243</v>
      </c>
      <c r="U1160" t="s">
        <v>526</v>
      </c>
      <c r="V1160" t="s">
        <v>39</v>
      </c>
      <c r="W1160">
        <v>60</v>
      </c>
      <c r="X1160">
        <v>26</v>
      </c>
      <c r="Y1160">
        <v>65</v>
      </c>
      <c r="Z1160">
        <v>40</v>
      </c>
      <c r="AD1160">
        <v>0</v>
      </c>
      <c r="AE1160">
        <v>40</v>
      </c>
      <c r="AF1160">
        <v>0</v>
      </c>
      <c r="AG1160">
        <v>0</v>
      </c>
      <c r="AH1160">
        <v>4.5709999999999997</v>
      </c>
      <c r="AI1160">
        <v>4.5709999999999997</v>
      </c>
      <c r="AJ1160">
        <v>0.4</v>
      </c>
      <c r="AK1160" t="s">
        <v>924</v>
      </c>
      <c r="AL1160" t="s">
        <v>958</v>
      </c>
      <c r="AN1160">
        <v>170</v>
      </c>
      <c r="AO1160">
        <f>Source1718[[#This Row],[TotalFTES]]*525/Source1718[[#This Row],[TotalScheduledHours]]</f>
        <v>14.116323529411762</v>
      </c>
    </row>
    <row r="1161" spans="1:41" x14ac:dyDescent="0.25">
      <c r="A1161" t="s">
        <v>1770</v>
      </c>
      <c r="B1161" t="s">
        <v>32</v>
      </c>
      <c r="C1161" t="s">
        <v>92</v>
      </c>
      <c r="D1161" t="s">
        <v>93</v>
      </c>
      <c r="E1161">
        <v>45586</v>
      </c>
      <c r="F1161" t="s">
        <v>106</v>
      </c>
      <c r="G1161">
        <v>3560</v>
      </c>
      <c r="H1161">
        <v>301</v>
      </c>
      <c r="I1161" t="s">
        <v>375</v>
      </c>
      <c r="J1161" t="s">
        <v>35</v>
      </c>
      <c r="K1161" t="s">
        <v>44</v>
      </c>
      <c r="L1161" t="s">
        <v>108</v>
      </c>
      <c r="M1161">
        <v>1015</v>
      </c>
      <c r="N1161">
        <v>1205</v>
      </c>
      <c r="O1161" t="s">
        <v>399</v>
      </c>
      <c r="Q1161" t="s">
        <v>97</v>
      </c>
      <c r="R1161">
        <v>1</v>
      </c>
      <c r="S1161" s="1">
        <v>43116</v>
      </c>
      <c r="T1161" s="1">
        <v>43243</v>
      </c>
      <c r="U1161" t="s">
        <v>516</v>
      </c>
      <c r="V1161" t="s">
        <v>39</v>
      </c>
      <c r="W1161">
        <v>96</v>
      </c>
      <c r="X1161">
        <v>66</v>
      </c>
      <c r="Y1161">
        <v>200</v>
      </c>
      <c r="Z1161">
        <v>33</v>
      </c>
      <c r="AD1161">
        <v>0</v>
      </c>
      <c r="AE1161">
        <v>33</v>
      </c>
      <c r="AF1161">
        <v>0</v>
      </c>
      <c r="AG1161">
        <v>0</v>
      </c>
      <c r="AH1161">
        <v>7.242</v>
      </c>
      <c r="AI1161">
        <v>7.242</v>
      </c>
      <c r="AJ1161">
        <v>0.4</v>
      </c>
      <c r="AK1161" t="s">
        <v>978</v>
      </c>
      <c r="AL1161" t="s">
        <v>933</v>
      </c>
      <c r="AN1161">
        <v>168</v>
      </c>
      <c r="AO1161">
        <f>Source1718[[#This Row],[TotalFTES]]*525/Source1718[[#This Row],[TotalScheduledHours]]</f>
        <v>22.631250000000001</v>
      </c>
    </row>
    <row r="1162" spans="1:41" x14ac:dyDescent="0.25">
      <c r="A1162" t="s">
        <v>1770</v>
      </c>
      <c r="B1162" t="s">
        <v>32</v>
      </c>
      <c r="C1162" t="s">
        <v>92</v>
      </c>
      <c r="D1162" t="s">
        <v>93</v>
      </c>
      <c r="E1162">
        <v>46164</v>
      </c>
      <c r="F1162" t="s">
        <v>106</v>
      </c>
      <c r="G1162">
        <v>3560</v>
      </c>
      <c r="H1162">
        <v>701</v>
      </c>
      <c r="I1162" t="s">
        <v>375</v>
      </c>
      <c r="J1162" t="s">
        <v>35</v>
      </c>
      <c r="K1162" t="s">
        <v>44</v>
      </c>
      <c r="L1162" t="s">
        <v>480</v>
      </c>
      <c r="M1162" t="s">
        <v>492</v>
      </c>
      <c r="N1162" t="s">
        <v>493</v>
      </c>
      <c r="O1162" t="s">
        <v>494</v>
      </c>
      <c r="P1162" t="s">
        <v>523</v>
      </c>
      <c r="Q1162" t="s">
        <v>65</v>
      </c>
      <c r="R1162">
        <v>1</v>
      </c>
      <c r="S1162" s="1">
        <v>43116</v>
      </c>
      <c r="T1162" s="1">
        <v>43243</v>
      </c>
      <c r="U1162" t="s">
        <v>1103</v>
      </c>
      <c r="V1162" t="s">
        <v>39</v>
      </c>
      <c r="W1162">
        <v>59</v>
      </c>
      <c r="X1162">
        <v>25</v>
      </c>
      <c r="Y1162">
        <v>400</v>
      </c>
      <c r="Z1162">
        <v>6.25</v>
      </c>
      <c r="AD1162">
        <v>0</v>
      </c>
      <c r="AE1162">
        <v>6.25</v>
      </c>
      <c r="AF1162">
        <v>0</v>
      </c>
      <c r="AG1162">
        <v>10</v>
      </c>
      <c r="AH1162">
        <v>3.8170000000000002</v>
      </c>
      <c r="AI1162">
        <v>3.8170000000000002</v>
      </c>
      <c r="AJ1162">
        <v>0.4</v>
      </c>
      <c r="AK1162" t="s">
        <v>928</v>
      </c>
      <c r="AL1162" t="s">
        <v>1104</v>
      </c>
      <c r="AN1162">
        <v>168</v>
      </c>
      <c r="AO1162">
        <f>Source1718[[#This Row],[TotalFTES]]*525/Source1718[[#This Row],[TotalScheduledHours]]</f>
        <v>11.928125000000001</v>
      </c>
    </row>
    <row r="1163" spans="1:41" x14ac:dyDescent="0.25">
      <c r="A1163" t="s">
        <v>1770</v>
      </c>
      <c r="B1163" t="s">
        <v>32</v>
      </c>
      <c r="C1163" t="s">
        <v>92</v>
      </c>
      <c r="D1163" t="s">
        <v>93</v>
      </c>
      <c r="E1163">
        <v>46613</v>
      </c>
      <c r="F1163" t="s">
        <v>106</v>
      </c>
      <c r="G1163">
        <v>3560</v>
      </c>
      <c r="H1163">
        <v>702</v>
      </c>
      <c r="I1163" t="s">
        <v>375</v>
      </c>
      <c r="J1163" t="s">
        <v>35</v>
      </c>
      <c r="K1163" t="s">
        <v>44</v>
      </c>
      <c r="L1163" t="s">
        <v>108</v>
      </c>
      <c r="M1163">
        <v>830</v>
      </c>
      <c r="N1163">
        <v>1020</v>
      </c>
      <c r="O1163" t="s">
        <v>64</v>
      </c>
      <c r="P1163">
        <v>321</v>
      </c>
      <c r="Q1163" t="s">
        <v>65</v>
      </c>
      <c r="R1163">
        <v>1</v>
      </c>
      <c r="S1163" s="1">
        <v>43116</v>
      </c>
      <c r="T1163" s="1">
        <v>43243</v>
      </c>
      <c r="U1163" t="s">
        <v>546</v>
      </c>
      <c r="V1163" t="s">
        <v>39</v>
      </c>
      <c r="W1163">
        <v>105</v>
      </c>
      <c r="X1163">
        <v>100</v>
      </c>
      <c r="Y1163">
        <v>400</v>
      </c>
      <c r="Z1163">
        <v>25</v>
      </c>
      <c r="AD1163">
        <v>0</v>
      </c>
      <c r="AE1163">
        <v>25</v>
      </c>
      <c r="AF1163">
        <v>0</v>
      </c>
      <c r="AG1163">
        <v>0</v>
      </c>
      <c r="AH1163">
        <v>10.24</v>
      </c>
      <c r="AI1163">
        <v>10.24</v>
      </c>
      <c r="AJ1163">
        <v>0.4</v>
      </c>
      <c r="AK1163" t="s">
        <v>990</v>
      </c>
      <c r="AL1163" t="s">
        <v>1014</v>
      </c>
      <c r="AN1163">
        <v>168</v>
      </c>
      <c r="AO1163">
        <f>Source1718[[#This Row],[TotalFTES]]*525/Source1718[[#This Row],[TotalScheduledHours]]</f>
        <v>32</v>
      </c>
    </row>
    <row r="1164" spans="1:41" x14ac:dyDescent="0.25">
      <c r="A1164" t="s">
        <v>1770</v>
      </c>
      <c r="B1164" t="s">
        <v>32</v>
      </c>
      <c r="C1164" t="s">
        <v>92</v>
      </c>
      <c r="D1164" t="s">
        <v>93</v>
      </c>
      <c r="E1164">
        <v>47938</v>
      </c>
      <c r="F1164" t="s">
        <v>106</v>
      </c>
      <c r="G1164">
        <v>3560</v>
      </c>
      <c r="H1164">
        <v>703</v>
      </c>
      <c r="I1164" t="s">
        <v>375</v>
      </c>
      <c r="J1164" t="s">
        <v>76</v>
      </c>
      <c r="K1164" t="s">
        <v>44</v>
      </c>
      <c r="L1164" t="s">
        <v>520</v>
      </c>
      <c r="M1164" t="s">
        <v>531</v>
      </c>
      <c r="N1164" t="s">
        <v>545</v>
      </c>
      <c r="O1164" t="s">
        <v>494</v>
      </c>
      <c r="P1164" t="s">
        <v>535</v>
      </c>
      <c r="Q1164" t="s">
        <v>65</v>
      </c>
      <c r="R1164">
        <v>1</v>
      </c>
      <c r="S1164" s="1">
        <v>43116</v>
      </c>
      <c r="T1164" s="1">
        <v>43243</v>
      </c>
      <c r="U1164" t="s">
        <v>1105</v>
      </c>
      <c r="V1164" t="s">
        <v>39</v>
      </c>
      <c r="W1164">
        <v>68</v>
      </c>
      <c r="X1164">
        <v>68</v>
      </c>
      <c r="Y1164">
        <v>450</v>
      </c>
      <c r="Z1164">
        <v>15.1111</v>
      </c>
      <c r="AD1164">
        <v>0</v>
      </c>
      <c r="AE1164">
        <v>15.1111</v>
      </c>
      <c r="AF1164">
        <v>0</v>
      </c>
      <c r="AG1164">
        <v>0</v>
      </c>
      <c r="AH1164">
        <v>6.7779999999999996</v>
      </c>
      <c r="AI1164">
        <v>6.7779999999999996</v>
      </c>
      <c r="AJ1164">
        <v>0.4</v>
      </c>
      <c r="AK1164" t="s">
        <v>1106</v>
      </c>
      <c r="AL1164" t="s">
        <v>1072</v>
      </c>
      <c r="AN1164">
        <v>170</v>
      </c>
      <c r="AO1164">
        <f>Source1718[[#This Row],[TotalFTES]]*525/Source1718[[#This Row],[TotalScheduledHours]]</f>
        <v>20.93205882352941</v>
      </c>
    </row>
    <row r="1165" spans="1:41" x14ac:dyDescent="0.25">
      <c r="A1165" t="s">
        <v>1770</v>
      </c>
      <c r="B1165" t="s">
        <v>32</v>
      </c>
      <c r="C1165" t="s">
        <v>92</v>
      </c>
      <c r="D1165" t="s">
        <v>93</v>
      </c>
      <c r="E1165">
        <v>40664</v>
      </c>
      <c r="F1165" t="s">
        <v>106</v>
      </c>
      <c r="G1165">
        <v>3580</v>
      </c>
      <c r="H1165">
        <v>202</v>
      </c>
      <c r="I1165" t="s">
        <v>315</v>
      </c>
      <c r="J1165" t="s">
        <v>76</v>
      </c>
      <c r="K1165" t="s">
        <v>44</v>
      </c>
      <c r="L1165" t="s">
        <v>45</v>
      </c>
      <c r="M1165">
        <v>1830</v>
      </c>
      <c r="N1165">
        <v>2045</v>
      </c>
      <c r="O1165" t="s">
        <v>46</v>
      </c>
      <c r="P1165">
        <v>316</v>
      </c>
      <c r="Q1165" t="s">
        <v>47</v>
      </c>
      <c r="R1165">
        <v>1</v>
      </c>
      <c r="S1165" s="1">
        <v>43116</v>
      </c>
      <c r="T1165" s="1">
        <v>43243</v>
      </c>
      <c r="U1165" t="s">
        <v>526</v>
      </c>
      <c r="V1165" t="s">
        <v>39</v>
      </c>
      <c r="W1165">
        <v>107</v>
      </c>
      <c r="X1165">
        <v>54</v>
      </c>
      <c r="Y1165">
        <v>300</v>
      </c>
      <c r="Z1165">
        <v>18</v>
      </c>
      <c r="AD1165">
        <v>0</v>
      </c>
      <c r="AE1165">
        <v>18</v>
      </c>
      <c r="AF1165">
        <v>0</v>
      </c>
      <c r="AG1165">
        <v>0</v>
      </c>
      <c r="AH1165">
        <v>8.5809999999999995</v>
      </c>
      <c r="AI1165">
        <v>8.5809999999999995</v>
      </c>
      <c r="AJ1165">
        <v>0.4</v>
      </c>
      <c r="AK1165" t="s">
        <v>811</v>
      </c>
      <c r="AL1165" t="s">
        <v>958</v>
      </c>
      <c r="AN1165">
        <v>170</v>
      </c>
      <c r="AO1165">
        <f>Source1718[[#This Row],[TotalFTES]]*525/Source1718[[#This Row],[TotalScheduledHours]]</f>
        <v>26.500147058823526</v>
      </c>
    </row>
    <row r="1166" spans="1:41" x14ac:dyDescent="0.25">
      <c r="A1166" t="s">
        <v>1770</v>
      </c>
      <c r="B1166" t="s">
        <v>32</v>
      </c>
      <c r="C1166" t="s">
        <v>92</v>
      </c>
      <c r="D1166" t="s">
        <v>93</v>
      </c>
      <c r="E1166">
        <v>46176</v>
      </c>
      <c r="F1166" t="s">
        <v>106</v>
      </c>
      <c r="G1166">
        <v>3580</v>
      </c>
      <c r="H1166">
        <v>301</v>
      </c>
      <c r="I1166" t="s">
        <v>315</v>
      </c>
      <c r="J1166" t="s">
        <v>35</v>
      </c>
      <c r="K1166" t="s">
        <v>44</v>
      </c>
      <c r="L1166" t="s">
        <v>108</v>
      </c>
      <c r="M1166">
        <v>815</v>
      </c>
      <c r="N1166">
        <v>1005</v>
      </c>
      <c r="O1166" t="s">
        <v>399</v>
      </c>
      <c r="Q1166" t="s">
        <v>97</v>
      </c>
      <c r="R1166">
        <v>1</v>
      </c>
      <c r="S1166" s="1">
        <v>43116</v>
      </c>
      <c r="T1166" s="1">
        <v>43243</v>
      </c>
      <c r="U1166" t="s">
        <v>452</v>
      </c>
      <c r="V1166" t="s">
        <v>39</v>
      </c>
      <c r="W1166">
        <v>110</v>
      </c>
      <c r="X1166">
        <v>71</v>
      </c>
      <c r="Y1166">
        <v>200</v>
      </c>
      <c r="Z1166">
        <v>35.5</v>
      </c>
      <c r="AD1166">
        <v>0</v>
      </c>
      <c r="AE1166">
        <v>35.5</v>
      </c>
      <c r="AF1166">
        <v>0</v>
      </c>
      <c r="AG1166">
        <v>0</v>
      </c>
      <c r="AH1166">
        <v>9.23</v>
      </c>
      <c r="AI1166">
        <v>9.23</v>
      </c>
      <c r="AJ1166">
        <v>0.4</v>
      </c>
      <c r="AK1166" t="s">
        <v>992</v>
      </c>
      <c r="AL1166" t="s">
        <v>933</v>
      </c>
      <c r="AN1166">
        <v>168</v>
      </c>
      <c r="AO1166">
        <f>Source1718[[#This Row],[TotalFTES]]*525/Source1718[[#This Row],[TotalScheduledHours]]</f>
        <v>28.84375</v>
      </c>
    </row>
    <row r="1167" spans="1:41" x14ac:dyDescent="0.25">
      <c r="A1167" t="s">
        <v>1770</v>
      </c>
      <c r="B1167" t="s">
        <v>32</v>
      </c>
      <c r="C1167" t="s">
        <v>92</v>
      </c>
      <c r="D1167" t="s">
        <v>93</v>
      </c>
      <c r="E1167">
        <v>46608</v>
      </c>
      <c r="F1167" t="s">
        <v>106</v>
      </c>
      <c r="G1167">
        <v>3580</v>
      </c>
      <c r="H1167">
        <v>302</v>
      </c>
      <c r="I1167" t="s">
        <v>315</v>
      </c>
      <c r="J1167" t="s">
        <v>76</v>
      </c>
      <c r="K1167" t="s">
        <v>44</v>
      </c>
      <c r="L1167" t="s">
        <v>45</v>
      </c>
      <c r="M1167">
        <v>1830</v>
      </c>
      <c r="N1167">
        <v>2045</v>
      </c>
      <c r="O1167" t="s">
        <v>399</v>
      </c>
      <c r="Q1167" t="s">
        <v>97</v>
      </c>
      <c r="R1167">
        <v>1</v>
      </c>
      <c r="S1167" s="1">
        <v>43116</v>
      </c>
      <c r="T1167" s="1">
        <v>43243</v>
      </c>
      <c r="U1167" t="s">
        <v>1107</v>
      </c>
      <c r="V1167" t="s">
        <v>39</v>
      </c>
      <c r="W1167">
        <v>118</v>
      </c>
      <c r="X1167">
        <v>54</v>
      </c>
      <c r="Y1167">
        <v>200</v>
      </c>
      <c r="Z1167">
        <v>27</v>
      </c>
      <c r="AD1167">
        <v>0</v>
      </c>
      <c r="AE1167">
        <v>27</v>
      </c>
      <c r="AF1167">
        <v>0</v>
      </c>
      <c r="AG1167">
        <v>0</v>
      </c>
      <c r="AH1167">
        <v>7.7190000000000003</v>
      </c>
      <c r="AI1167">
        <v>7.7190000000000003</v>
      </c>
      <c r="AJ1167">
        <v>0.4</v>
      </c>
      <c r="AK1167" t="s">
        <v>811</v>
      </c>
      <c r="AL1167" t="s">
        <v>933</v>
      </c>
      <c r="AN1167">
        <v>170</v>
      </c>
      <c r="AO1167">
        <f>Source1718[[#This Row],[TotalFTES]]*525/Source1718[[#This Row],[TotalScheduledHours]]</f>
        <v>23.838088235294119</v>
      </c>
    </row>
    <row r="1168" spans="1:41" x14ac:dyDescent="0.25">
      <c r="A1168" t="s">
        <v>1770</v>
      </c>
      <c r="B1168" t="s">
        <v>32</v>
      </c>
      <c r="C1168" t="s">
        <v>92</v>
      </c>
      <c r="D1168" t="s">
        <v>93</v>
      </c>
      <c r="E1168">
        <v>40759</v>
      </c>
      <c r="F1168" t="s">
        <v>106</v>
      </c>
      <c r="G1168">
        <v>3580</v>
      </c>
      <c r="H1168">
        <v>501</v>
      </c>
      <c r="I1168" t="s">
        <v>315</v>
      </c>
      <c r="J1168" t="s">
        <v>35</v>
      </c>
      <c r="K1168" t="s">
        <v>44</v>
      </c>
      <c r="L1168" t="s">
        <v>487</v>
      </c>
      <c r="M1168" t="s">
        <v>1108</v>
      </c>
      <c r="N1168" t="s">
        <v>1109</v>
      </c>
      <c r="O1168" t="s">
        <v>1110</v>
      </c>
      <c r="P1168" t="s">
        <v>1111</v>
      </c>
      <c r="Q1168" t="s">
        <v>51</v>
      </c>
      <c r="R1168">
        <v>1</v>
      </c>
      <c r="S1168" s="1">
        <v>43116</v>
      </c>
      <c r="T1168" s="1">
        <v>43243</v>
      </c>
      <c r="U1168" t="s">
        <v>1112</v>
      </c>
      <c r="V1168" t="s">
        <v>39</v>
      </c>
      <c r="W1168">
        <v>96</v>
      </c>
      <c r="X1168">
        <v>16</v>
      </c>
      <c r="Y1168">
        <v>200</v>
      </c>
      <c r="Z1168">
        <v>8</v>
      </c>
      <c r="AD1168">
        <v>0</v>
      </c>
      <c r="AE1168">
        <v>8</v>
      </c>
      <c r="AF1168">
        <v>0</v>
      </c>
      <c r="AG1168">
        <v>0</v>
      </c>
      <c r="AH1168">
        <v>3.6379999999999999</v>
      </c>
      <c r="AI1168">
        <v>3.6379999999999999</v>
      </c>
      <c r="AJ1168">
        <v>0.40400000000000003</v>
      </c>
      <c r="AK1168" t="s">
        <v>1113</v>
      </c>
      <c r="AL1168" t="s">
        <v>1114</v>
      </c>
      <c r="AN1168">
        <v>504</v>
      </c>
      <c r="AO1168">
        <f>Source1718[[#This Row],[TotalFTES]]*525/Source1718[[#This Row],[TotalScheduledHours]]</f>
        <v>3.7895833333333333</v>
      </c>
    </row>
    <row r="1169" spans="1:41" x14ac:dyDescent="0.25">
      <c r="A1169" t="s">
        <v>1770</v>
      </c>
      <c r="B1169" t="s">
        <v>32</v>
      </c>
      <c r="C1169" t="s">
        <v>92</v>
      </c>
      <c r="D1169" t="s">
        <v>93</v>
      </c>
      <c r="E1169">
        <v>40762</v>
      </c>
      <c r="F1169" t="s">
        <v>106</v>
      </c>
      <c r="G1169">
        <v>3580</v>
      </c>
      <c r="H1169">
        <v>503</v>
      </c>
      <c r="I1169" t="s">
        <v>315</v>
      </c>
      <c r="J1169" t="s">
        <v>35</v>
      </c>
      <c r="K1169" t="s">
        <v>44</v>
      </c>
      <c r="L1169" t="s">
        <v>45</v>
      </c>
      <c r="M1169">
        <v>1400</v>
      </c>
      <c r="N1169">
        <v>1615</v>
      </c>
      <c r="O1169" t="s">
        <v>49</v>
      </c>
      <c r="P1169">
        <v>419</v>
      </c>
      <c r="Q1169" t="s">
        <v>51</v>
      </c>
      <c r="R1169">
        <v>1</v>
      </c>
      <c r="S1169" s="1">
        <v>43116</v>
      </c>
      <c r="T1169" s="1">
        <v>43243</v>
      </c>
      <c r="U1169" t="s">
        <v>454</v>
      </c>
      <c r="V1169" t="s">
        <v>39</v>
      </c>
      <c r="W1169">
        <v>112</v>
      </c>
      <c r="X1169">
        <v>106</v>
      </c>
      <c r="Y1169">
        <v>200</v>
      </c>
      <c r="Z1169">
        <v>53</v>
      </c>
      <c r="AD1169">
        <v>0</v>
      </c>
      <c r="AE1169">
        <v>53</v>
      </c>
      <c r="AF1169">
        <v>0</v>
      </c>
      <c r="AG1169">
        <v>0</v>
      </c>
      <c r="AH1169">
        <v>6.867</v>
      </c>
      <c r="AI1169">
        <v>6.867</v>
      </c>
      <c r="AJ1169">
        <v>0.4</v>
      </c>
      <c r="AK1169" t="s">
        <v>1034</v>
      </c>
      <c r="AL1169" t="s">
        <v>976</v>
      </c>
      <c r="AN1169">
        <v>170</v>
      </c>
      <c r="AO1169">
        <f>Source1718[[#This Row],[TotalFTES]]*525/Source1718[[#This Row],[TotalScheduledHours]]</f>
        <v>21.206911764705882</v>
      </c>
    </row>
    <row r="1170" spans="1:41" x14ac:dyDescent="0.25">
      <c r="A1170" t="s">
        <v>1770</v>
      </c>
      <c r="B1170" t="s">
        <v>32</v>
      </c>
      <c r="C1170" t="s">
        <v>92</v>
      </c>
      <c r="D1170" t="s">
        <v>93</v>
      </c>
      <c r="E1170">
        <v>40763</v>
      </c>
      <c r="F1170" t="s">
        <v>106</v>
      </c>
      <c r="G1170">
        <v>3580</v>
      </c>
      <c r="H1170">
        <v>504</v>
      </c>
      <c r="I1170" t="s">
        <v>315</v>
      </c>
      <c r="J1170" t="s">
        <v>35</v>
      </c>
      <c r="K1170" t="s">
        <v>44</v>
      </c>
      <c r="L1170" t="s">
        <v>45</v>
      </c>
      <c r="M1170">
        <v>1400</v>
      </c>
      <c r="N1170">
        <v>1615</v>
      </c>
      <c r="O1170" t="s">
        <v>49</v>
      </c>
      <c r="P1170">
        <v>319</v>
      </c>
      <c r="Q1170" t="s">
        <v>51</v>
      </c>
      <c r="R1170">
        <v>1</v>
      </c>
      <c r="S1170" s="1">
        <v>43116</v>
      </c>
      <c r="T1170" s="1">
        <v>43243</v>
      </c>
      <c r="U1170" t="s">
        <v>556</v>
      </c>
      <c r="V1170" t="s">
        <v>39</v>
      </c>
      <c r="W1170">
        <v>94</v>
      </c>
      <c r="X1170">
        <v>59</v>
      </c>
      <c r="Y1170">
        <v>200</v>
      </c>
      <c r="Z1170">
        <v>29.5</v>
      </c>
      <c r="AD1170">
        <v>0</v>
      </c>
      <c r="AE1170">
        <v>29.5</v>
      </c>
      <c r="AF1170">
        <v>0</v>
      </c>
      <c r="AG1170">
        <v>0</v>
      </c>
      <c r="AH1170">
        <v>4.4859999999999998</v>
      </c>
      <c r="AI1170">
        <v>4.4859999999999998</v>
      </c>
      <c r="AJ1170">
        <v>0.4</v>
      </c>
      <c r="AK1170" t="s">
        <v>1034</v>
      </c>
      <c r="AL1170" t="s">
        <v>951</v>
      </c>
      <c r="AN1170">
        <v>170</v>
      </c>
      <c r="AO1170">
        <f>Source1718[[#This Row],[TotalFTES]]*525/Source1718[[#This Row],[TotalScheduledHours]]</f>
        <v>13.853823529411764</v>
      </c>
    </row>
    <row r="1171" spans="1:41" x14ac:dyDescent="0.25">
      <c r="A1171" t="s">
        <v>1770</v>
      </c>
      <c r="B1171" t="s">
        <v>32</v>
      </c>
      <c r="C1171" t="s">
        <v>92</v>
      </c>
      <c r="D1171" t="s">
        <v>93</v>
      </c>
      <c r="E1171">
        <v>41484</v>
      </c>
      <c r="F1171" t="s">
        <v>106</v>
      </c>
      <c r="G1171">
        <v>3580</v>
      </c>
      <c r="H1171">
        <v>505</v>
      </c>
      <c r="I1171" t="s">
        <v>315</v>
      </c>
      <c r="J1171" t="s">
        <v>76</v>
      </c>
      <c r="K1171" t="s">
        <v>44</v>
      </c>
      <c r="L1171" t="s">
        <v>45</v>
      </c>
      <c r="M1171">
        <v>1630</v>
      </c>
      <c r="N1171">
        <v>1845</v>
      </c>
      <c r="O1171" t="s">
        <v>49</v>
      </c>
      <c r="P1171">
        <v>618</v>
      </c>
      <c r="Q1171" t="s">
        <v>51</v>
      </c>
      <c r="R1171">
        <v>1</v>
      </c>
      <c r="S1171" s="1">
        <v>43116</v>
      </c>
      <c r="T1171" s="1">
        <v>43243</v>
      </c>
      <c r="U1171" t="s">
        <v>499</v>
      </c>
      <c r="V1171" t="s">
        <v>39</v>
      </c>
      <c r="W1171">
        <v>77</v>
      </c>
      <c r="X1171">
        <v>40</v>
      </c>
      <c r="Y1171">
        <v>200</v>
      </c>
      <c r="Z1171">
        <v>20</v>
      </c>
      <c r="AD1171">
        <v>0</v>
      </c>
      <c r="AE1171">
        <v>20</v>
      </c>
      <c r="AF1171">
        <v>0</v>
      </c>
      <c r="AG1171">
        <v>0</v>
      </c>
      <c r="AH1171">
        <v>6.476</v>
      </c>
      <c r="AI1171">
        <v>6.476</v>
      </c>
      <c r="AJ1171">
        <v>0.4</v>
      </c>
      <c r="AK1171" t="s">
        <v>1010</v>
      </c>
      <c r="AL1171" t="s">
        <v>975</v>
      </c>
      <c r="AN1171">
        <v>170</v>
      </c>
      <c r="AO1171">
        <f>Source1718[[#This Row],[TotalFTES]]*525/Source1718[[#This Row],[TotalScheduledHours]]</f>
        <v>19.999411764705883</v>
      </c>
    </row>
    <row r="1172" spans="1:41" x14ac:dyDescent="0.25">
      <c r="A1172" t="s">
        <v>1770</v>
      </c>
      <c r="B1172" t="s">
        <v>32</v>
      </c>
      <c r="C1172" t="s">
        <v>92</v>
      </c>
      <c r="D1172" t="s">
        <v>93</v>
      </c>
      <c r="E1172">
        <v>47282</v>
      </c>
      <c r="F1172" t="s">
        <v>106</v>
      </c>
      <c r="G1172">
        <v>3580</v>
      </c>
      <c r="H1172">
        <v>506</v>
      </c>
      <c r="I1172" t="s">
        <v>315</v>
      </c>
      <c r="J1172" t="s">
        <v>76</v>
      </c>
      <c r="K1172" t="s">
        <v>44</v>
      </c>
      <c r="L1172" t="s">
        <v>45</v>
      </c>
      <c r="M1172">
        <v>1630</v>
      </c>
      <c r="N1172">
        <v>1845</v>
      </c>
      <c r="O1172" t="s">
        <v>49</v>
      </c>
      <c r="P1172">
        <v>419</v>
      </c>
      <c r="Q1172" t="s">
        <v>51</v>
      </c>
      <c r="R1172">
        <v>1</v>
      </c>
      <c r="S1172" s="1">
        <v>43116</v>
      </c>
      <c r="T1172" s="1">
        <v>43243</v>
      </c>
      <c r="U1172" t="s">
        <v>454</v>
      </c>
      <c r="V1172" t="s">
        <v>39</v>
      </c>
      <c r="W1172">
        <v>58</v>
      </c>
      <c r="X1172">
        <v>56</v>
      </c>
      <c r="Y1172">
        <v>200</v>
      </c>
      <c r="Z1172">
        <v>28</v>
      </c>
      <c r="AD1172">
        <v>0</v>
      </c>
      <c r="AE1172">
        <v>28</v>
      </c>
      <c r="AF1172">
        <v>0</v>
      </c>
      <c r="AG1172">
        <v>0</v>
      </c>
      <c r="AH1172">
        <v>4.133</v>
      </c>
      <c r="AI1172">
        <v>4.133</v>
      </c>
      <c r="AJ1172">
        <v>0.4</v>
      </c>
      <c r="AK1172" t="s">
        <v>1010</v>
      </c>
      <c r="AL1172" t="s">
        <v>976</v>
      </c>
      <c r="AN1172">
        <v>170</v>
      </c>
      <c r="AO1172">
        <f>Source1718[[#This Row],[TotalFTES]]*525/Source1718[[#This Row],[TotalScheduledHours]]</f>
        <v>12.763676470588234</v>
      </c>
    </row>
    <row r="1173" spans="1:41" x14ac:dyDescent="0.25">
      <c r="A1173" t="s">
        <v>1770</v>
      </c>
      <c r="B1173" t="s">
        <v>32</v>
      </c>
      <c r="C1173" t="s">
        <v>92</v>
      </c>
      <c r="D1173" t="s">
        <v>93</v>
      </c>
      <c r="E1173">
        <v>46131</v>
      </c>
      <c r="F1173" t="s">
        <v>106</v>
      </c>
      <c r="G1173">
        <v>3580</v>
      </c>
      <c r="H1173">
        <v>701</v>
      </c>
      <c r="I1173" t="s">
        <v>315</v>
      </c>
      <c r="J1173" t="s">
        <v>35</v>
      </c>
      <c r="K1173" t="s">
        <v>44</v>
      </c>
      <c r="L1173" t="s">
        <v>45</v>
      </c>
      <c r="M1173">
        <v>1430</v>
      </c>
      <c r="N1173">
        <v>1645</v>
      </c>
      <c r="O1173" t="s">
        <v>64</v>
      </c>
      <c r="P1173">
        <v>319</v>
      </c>
      <c r="Q1173" t="s">
        <v>65</v>
      </c>
      <c r="R1173">
        <v>1</v>
      </c>
      <c r="S1173" s="1">
        <v>43116</v>
      </c>
      <c r="T1173" s="1">
        <v>43243</v>
      </c>
      <c r="U1173" t="s">
        <v>534</v>
      </c>
      <c r="V1173" t="s">
        <v>39</v>
      </c>
      <c r="W1173">
        <v>74</v>
      </c>
      <c r="X1173">
        <v>59</v>
      </c>
      <c r="Y1173">
        <v>400</v>
      </c>
      <c r="Z1173">
        <v>14.75</v>
      </c>
      <c r="AD1173">
        <v>0</v>
      </c>
      <c r="AE1173">
        <v>14.75</v>
      </c>
      <c r="AF1173">
        <v>0</v>
      </c>
      <c r="AG1173">
        <v>0</v>
      </c>
      <c r="AH1173">
        <v>5.5519999999999996</v>
      </c>
      <c r="AI1173">
        <v>5.5519999999999996</v>
      </c>
      <c r="AJ1173">
        <v>0.4</v>
      </c>
      <c r="AK1173" t="s">
        <v>1070</v>
      </c>
      <c r="AL1173" t="s">
        <v>906</v>
      </c>
      <c r="AN1173">
        <v>170</v>
      </c>
      <c r="AO1173">
        <f>Source1718[[#This Row],[TotalFTES]]*525/Source1718[[#This Row],[TotalScheduledHours]]</f>
        <v>17.145882352941175</v>
      </c>
    </row>
    <row r="1174" spans="1:41" x14ac:dyDescent="0.25">
      <c r="A1174" t="s">
        <v>1770</v>
      </c>
      <c r="B1174" t="s">
        <v>32</v>
      </c>
      <c r="C1174" t="s">
        <v>92</v>
      </c>
      <c r="D1174" t="s">
        <v>93</v>
      </c>
      <c r="E1174">
        <v>47101</v>
      </c>
      <c r="F1174" t="s">
        <v>106</v>
      </c>
      <c r="G1174">
        <v>3600</v>
      </c>
      <c r="H1174">
        <v>201</v>
      </c>
      <c r="I1174" t="s">
        <v>316</v>
      </c>
      <c r="J1174" t="s">
        <v>35</v>
      </c>
      <c r="K1174" t="s">
        <v>44</v>
      </c>
      <c r="L1174" t="s">
        <v>480</v>
      </c>
      <c r="M1174" t="s">
        <v>537</v>
      </c>
      <c r="N1174" t="s">
        <v>538</v>
      </c>
      <c r="O1174" t="s">
        <v>539</v>
      </c>
      <c r="P1174" t="s">
        <v>1115</v>
      </c>
      <c r="Q1174" t="s">
        <v>47</v>
      </c>
      <c r="R1174">
        <v>1</v>
      </c>
      <c r="S1174" s="1">
        <v>43116</v>
      </c>
      <c r="T1174" s="1">
        <v>43243</v>
      </c>
      <c r="U1174" t="s">
        <v>1116</v>
      </c>
      <c r="V1174" t="s">
        <v>39</v>
      </c>
      <c r="W1174">
        <v>75</v>
      </c>
      <c r="X1174">
        <v>30</v>
      </c>
      <c r="Y1174">
        <v>100</v>
      </c>
      <c r="Z1174">
        <v>30</v>
      </c>
      <c r="AD1174">
        <v>0</v>
      </c>
      <c r="AE1174">
        <v>30</v>
      </c>
      <c r="AF1174">
        <v>0</v>
      </c>
      <c r="AG1174">
        <v>10</v>
      </c>
      <c r="AH1174">
        <v>6.4249999999999998</v>
      </c>
      <c r="AI1174">
        <v>6.4249999999999998</v>
      </c>
      <c r="AJ1174">
        <v>0.4</v>
      </c>
      <c r="AK1174" t="s">
        <v>917</v>
      </c>
      <c r="AL1174" t="s">
        <v>1117</v>
      </c>
      <c r="AN1174">
        <v>168</v>
      </c>
      <c r="AO1174">
        <f>Source1718[[#This Row],[TotalFTES]]*525/Source1718[[#This Row],[TotalScheduledHours]]</f>
        <v>20.078125</v>
      </c>
    </row>
    <row r="1175" spans="1:41" x14ac:dyDescent="0.25">
      <c r="A1175" t="s">
        <v>1770</v>
      </c>
      <c r="B1175" t="s">
        <v>32</v>
      </c>
      <c r="C1175" t="s">
        <v>92</v>
      </c>
      <c r="D1175" t="s">
        <v>93</v>
      </c>
      <c r="E1175">
        <v>47173</v>
      </c>
      <c r="F1175" t="s">
        <v>106</v>
      </c>
      <c r="G1175">
        <v>3600</v>
      </c>
      <c r="H1175">
        <v>401</v>
      </c>
      <c r="I1175" t="s">
        <v>316</v>
      </c>
      <c r="J1175" t="s">
        <v>35</v>
      </c>
      <c r="K1175" t="s">
        <v>44</v>
      </c>
      <c r="L1175" t="s">
        <v>108</v>
      </c>
      <c r="M1175">
        <v>1020</v>
      </c>
      <c r="N1175">
        <v>1210</v>
      </c>
      <c r="O1175" t="s">
        <v>55</v>
      </c>
      <c r="P1175">
        <v>1104</v>
      </c>
      <c r="Q1175" t="s">
        <v>56</v>
      </c>
      <c r="R1175">
        <v>1</v>
      </c>
      <c r="S1175" s="1">
        <v>43116</v>
      </c>
      <c r="T1175" s="1">
        <v>43243</v>
      </c>
      <c r="U1175" t="s">
        <v>477</v>
      </c>
      <c r="V1175" t="s">
        <v>39</v>
      </c>
      <c r="W1175">
        <v>46</v>
      </c>
      <c r="X1175">
        <v>16</v>
      </c>
      <c r="Y1175">
        <v>500</v>
      </c>
      <c r="Z1175">
        <v>3.2</v>
      </c>
      <c r="AD1175">
        <v>0</v>
      </c>
      <c r="AE1175">
        <v>3.2</v>
      </c>
      <c r="AF1175">
        <v>0</v>
      </c>
      <c r="AG1175">
        <v>0</v>
      </c>
      <c r="AH1175">
        <v>4.0110000000000001</v>
      </c>
      <c r="AI1175">
        <v>4.0110000000000001</v>
      </c>
      <c r="AJ1175">
        <v>0.4</v>
      </c>
      <c r="AK1175" t="s">
        <v>899</v>
      </c>
      <c r="AL1175" t="s">
        <v>1118</v>
      </c>
      <c r="AN1175">
        <v>168</v>
      </c>
      <c r="AO1175">
        <f>Source1718[[#This Row],[TotalFTES]]*525/Source1718[[#This Row],[TotalScheduledHours]]</f>
        <v>12.534375000000001</v>
      </c>
    </row>
    <row r="1176" spans="1:41" x14ac:dyDescent="0.25">
      <c r="A1176" t="s">
        <v>1770</v>
      </c>
      <c r="B1176" t="s">
        <v>32</v>
      </c>
      <c r="C1176" t="s">
        <v>92</v>
      </c>
      <c r="D1176" t="s">
        <v>93</v>
      </c>
      <c r="E1176">
        <v>47175</v>
      </c>
      <c r="F1176" t="s">
        <v>106</v>
      </c>
      <c r="G1176">
        <v>3600</v>
      </c>
      <c r="H1176">
        <v>403</v>
      </c>
      <c r="I1176" t="s">
        <v>316</v>
      </c>
      <c r="J1176" t="s">
        <v>35</v>
      </c>
      <c r="K1176" t="s">
        <v>44</v>
      </c>
      <c r="L1176" t="s">
        <v>108</v>
      </c>
      <c r="M1176">
        <v>820</v>
      </c>
      <c r="N1176">
        <v>1010</v>
      </c>
      <c r="O1176" t="s">
        <v>55</v>
      </c>
      <c r="P1176">
        <v>1201</v>
      </c>
      <c r="Q1176" t="s">
        <v>56</v>
      </c>
      <c r="R1176">
        <v>1</v>
      </c>
      <c r="S1176" s="1">
        <v>43116</v>
      </c>
      <c r="T1176" s="1">
        <v>43243</v>
      </c>
      <c r="U1176" t="s">
        <v>1049</v>
      </c>
      <c r="V1176" t="s">
        <v>39</v>
      </c>
      <c r="W1176">
        <v>58</v>
      </c>
      <c r="X1176">
        <v>15</v>
      </c>
      <c r="Y1176">
        <v>500</v>
      </c>
      <c r="Z1176">
        <v>3</v>
      </c>
      <c r="AD1176">
        <v>0</v>
      </c>
      <c r="AE1176">
        <v>3</v>
      </c>
      <c r="AF1176">
        <v>0</v>
      </c>
      <c r="AG1176">
        <v>0</v>
      </c>
      <c r="AH1176">
        <v>4.2359999999999998</v>
      </c>
      <c r="AI1176">
        <v>4.2359999999999998</v>
      </c>
      <c r="AJ1176">
        <v>0.4</v>
      </c>
      <c r="AK1176" t="s">
        <v>897</v>
      </c>
      <c r="AL1176" t="s">
        <v>1119</v>
      </c>
      <c r="AN1176">
        <v>168</v>
      </c>
      <c r="AO1176">
        <f>Source1718[[#This Row],[TotalFTES]]*525/Source1718[[#This Row],[TotalScheduledHours]]</f>
        <v>13.237500000000001</v>
      </c>
    </row>
    <row r="1177" spans="1:41" x14ac:dyDescent="0.25">
      <c r="A1177" t="s">
        <v>1770</v>
      </c>
      <c r="B1177" t="s">
        <v>32</v>
      </c>
      <c r="C1177" t="s">
        <v>92</v>
      </c>
      <c r="D1177" t="s">
        <v>93</v>
      </c>
      <c r="E1177">
        <v>47834</v>
      </c>
      <c r="F1177" t="s">
        <v>106</v>
      </c>
      <c r="G1177">
        <v>3600</v>
      </c>
      <c r="H1177">
        <v>405</v>
      </c>
      <c r="I1177" t="s">
        <v>316</v>
      </c>
      <c r="J1177" t="s">
        <v>35</v>
      </c>
      <c r="K1177" t="s">
        <v>44</v>
      </c>
      <c r="L1177" t="s">
        <v>108</v>
      </c>
      <c r="M1177">
        <v>1020</v>
      </c>
      <c r="N1177">
        <v>1210</v>
      </c>
      <c r="O1177" t="s">
        <v>55</v>
      </c>
      <c r="Q1177" t="s">
        <v>56</v>
      </c>
      <c r="R1177">
        <v>1</v>
      </c>
      <c r="S1177" s="1">
        <v>43116</v>
      </c>
      <c r="T1177" s="1">
        <v>43243</v>
      </c>
      <c r="U1177" t="s">
        <v>458</v>
      </c>
      <c r="V1177" t="s">
        <v>39</v>
      </c>
      <c r="W1177">
        <v>57</v>
      </c>
      <c r="X1177">
        <v>34</v>
      </c>
      <c r="Y1177">
        <v>500</v>
      </c>
      <c r="Z1177">
        <v>6.8</v>
      </c>
      <c r="AD1177">
        <v>0</v>
      </c>
      <c r="AE1177">
        <v>6.8</v>
      </c>
      <c r="AF1177">
        <v>0</v>
      </c>
      <c r="AG1177">
        <v>0</v>
      </c>
      <c r="AH1177">
        <v>7.9240000000000004</v>
      </c>
      <c r="AI1177">
        <v>7.9240000000000004</v>
      </c>
      <c r="AJ1177">
        <v>0.4</v>
      </c>
      <c r="AK1177" t="s">
        <v>899</v>
      </c>
      <c r="AL1177" t="s">
        <v>829</v>
      </c>
      <c r="AN1177">
        <v>168</v>
      </c>
      <c r="AO1177">
        <f>Source1718[[#This Row],[TotalFTES]]*525/Source1718[[#This Row],[TotalScheduledHours]]</f>
        <v>24.762500000000003</v>
      </c>
    </row>
    <row r="1178" spans="1:41" x14ac:dyDescent="0.25">
      <c r="A1178" t="s">
        <v>1770</v>
      </c>
      <c r="B1178" t="s">
        <v>32</v>
      </c>
      <c r="C1178" t="s">
        <v>92</v>
      </c>
      <c r="D1178" t="s">
        <v>93</v>
      </c>
      <c r="E1178">
        <v>47137</v>
      </c>
      <c r="F1178" t="s">
        <v>106</v>
      </c>
      <c r="G1178">
        <v>3600</v>
      </c>
      <c r="H1178">
        <v>501</v>
      </c>
      <c r="I1178" t="s">
        <v>316</v>
      </c>
      <c r="J1178" t="s">
        <v>35</v>
      </c>
      <c r="K1178" t="s">
        <v>44</v>
      </c>
      <c r="L1178" t="s">
        <v>108</v>
      </c>
      <c r="M1178">
        <v>800</v>
      </c>
      <c r="N1178">
        <v>950</v>
      </c>
      <c r="O1178" t="s">
        <v>49</v>
      </c>
      <c r="P1178">
        <v>623</v>
      </c>
      <c r="Q1178" t="s">
        <v>51</v>
      </c>
      <c r="R1178">
        <v>1</v>
      </c>
      <c r="S1178" s="1">
        <v>43116</v>
      </c>
      <c r="T1178" s="1">
        <v>43243</v>
      </c>
      <c r="U1178" t="s">
        <v>506</v>
      </c>
      <c r="V1178" t="s">
        <v>39</v>
      </c>
      <c r="W1178">
        <v>55</v>
      </c>
      <c r="X1178">
        <v>18</v>
      </c>
      <c r="Y1178">
        <v>200</v>
      </c>
      <c r="Z1178">
        <v>9</v>
      </c>
      <c r="AD1178">
        <v>0</v>
      </c>
      <c r="AE1178">
        <v>9</v>
      </c>
      <c r="AF1178">
        <v>0</v>
      </c>
      <c r="AG1178">
        <v>10</v>
      </c>
      <c r="AH1178">
        <v>3.9119999999999999</v>
      </c>
      <c r="AI1178">
        <v>3.9119999999999999</v>
      </c>
      <c r="AJ1178">
        <v>0.4</v>
      </c>
      <c r="AK1178" t="s">
        <v>885</v>
      </c>
      <c r="AL1178" t="s">
        <v>1120</v>
      </c>
      <c r="AN1178">
        <v>168</v>
      </c>
      <c r="AO1178">
        <f>Source1718[[#This Row],[TotalFTES]]*525/Source1718[[#This Row],[TotalScheduledHours]]</f>
        <v>12.225000000000001</v>
      </c>
    </row>
    <row r="1179" spans="1:41" x14ac:dyDescent="0.25">
      <c r="A1179" t="s">
        <v>1770</v>
      </c>
      <c r="B1179" t="s">
        <v>32</v>
      </c>
      <c r="C1179" t="s">
        <v>92</v>
      </c>
      <c r="D1179" t="s">
        <v>93</v>
      </c>
      <c r="E1179">
        <v>47138</v>
      </c>
      <c r="F1179" t="s">
        <v>106</v>
      </c>
      <c r="G1179">
        <v>3600</v>
      </c>
      <c r="H1179">
        <v>502</v>
      </c>
      <c r="I1179" t="s">
        <v>316</v>
      </c>
      <c r="J1179" t="s">
        <v>35</v>
      </c>
      <c r="K1179" t="s">
        <v>44</v>
      </c>
      <c r="L1179" t="s">
        <v>108</v>
      </c>
      <c r="M1179">
        <v>1000</v>
      </c>
      <c r="N1179">
        <v>1150</v>
      </c>
      <c r="O1179" t="s">
        <v>49</v>
      </c>
      <c r="P1179">
        <v>724</v>
      </c>
      <c r="Q1179" t="s">
        <v>51</v>
      </c>
      <c r="R1179">
        <v>1</v>
      </c>
      <c r="S1179" s="1">
        <v>43116</v>
      </c>
      <c r="T1179" s="1">
        <v>43243</v>
      </c>
      <c r="U1179" t="s">
        <v>460</v>
      </c>
      <c r="V1179" t="s">
        <v>39</v>
      </c>
      <c r="W1179">
        <v>76</v>
      </c>
      <c r="X1179">
        <v>42</v>
      </c>
      <c r="Y1179">
        <v>200</v>
      </c>
      <c r="Z1179">
        <v>21</v>
      </c>
      <c r="AD1179">
        <v>0</v>
      </c>
      <c r="AE1179">
        <v>21</v>
      </c>
      <c r="AF1179">
        <v>0</v>
      </c>
      <c r="AG1179">
        <v>10</v>
      </c>
      <c r="AH1179">
        <v>9.6150000000000002</v>
      </c>
      <c r="AI1179">
        <v>9.6150000000000002</v>
      </c>
      <c r="AJ1179">
        <v>0.4</v>
      </c>
      <c r="AK1179" t="s">
        <v>883</v>
      </c>
      <c r="AL1179" t="s">
        <v>964</v>
      </c>
      <c r="AN1179">
        <v>168</v>
      </c>
      <c r="AO1179">
        <f>Source1718[[#This Row],[TotalFTES]]*525/Source1718[[#This Row],[TotalScheduledHours]]</f>
        <v>30.046875</v>
      </c>
    </row>
    <row r="1180" spans="1:41" x14ac:dyDescent="0.25">
      <c r="A1180" t="s">
        <v>1770</v>
      </c>
      <c r="B1180" t="s">
        <v>32</v>
      </c>
      <c r="C1180" t="s">
        <v>92</v>
      </c>
      <c r="D1180" t="s">
        <v>93</v>
      </c>
      <c r="E1180">
        <v>47140</v>
      </c>
      <c r="F1180" t="s">
        <v>106</v>
      </c>
      <c r="G1180">
        <v>3600</v>
      </c>
      <c r="H1180">
        <v>504</v>
      </c>
      <c r="I1180" t="s">
        <v>316</v>
      </c>
      <c r="J1180" t="s">
        <v>35</v>
      </c>
      <c r="K1180" t="s">
        <v>44</v>
      </c>
      <c r="L1180" t="s">
        <v>480</v>
      </c>
      <c r="M1180" t="s">
        <v>558</v>
      </c>
      <c r="N1180" t="s">
        <v>559</v>
      </c>
      <c r="O1180" t="s">
        <v>519</v>
      </c>
      <c r="P1180" t="s">
        <v>560</v>
      </c>
      <c r="Q1180" t="s">
        <v>51</v>
      </c>
      <c r="R1180">
        <v>1</v>
      </c>
      <c r="S1180" s="1">
        <v>43116</v>
      </c>
      <c r="T1180" s="1">
        <v>43243</v>
      </c>
      <c r="U1180" t="s">
        <v>1121</v>
      </c>
      <c r="V1180" t="s">
        <v>39</v>
      </c>
      <c r="W1180">
        <v>58</v>
      </c>
      <c r="X1180">
        <v>20</v>
      </c>
      <c r="Y1180">
        <v>200</v>
      </c>
      <c r="Z1180">
        <v>10</v>
      </c>
      <c r="AD1180">
        <v>0</v>
      </c>
      <c r="AE1180">
        <v>10</v>
      </c>
      <c r="AF1180">
        <v>0</v>
      </c>
      <c r="AG1180">
        <v>10</v>
      </c>
      <c r="AH1180">
        <v>4.3120000000000003</v>
      </c>
      <c r="AI1180">
        <v>4.3120000000000003</v>
      </c>
      <c r="AJ1180">
        <v>0.4</v>
      </c>
      <c r="AK1180" t="s">
        <v>1122</v>
      </c>
      <c r="AL1180" t="s">
        <v>1123</v>
      </c>
      <c r="AN1180">
        <v>336</v>
      </c>
      <c r="AO1180">
        <f>Source1718[[#This Row],[TotalFTES]]*525/Source1718[[#This Row],[TotalScheduledHours]]</f>
        <v>6.7375000000000007</v>
      </c>
    </row>
    <row r="1181" spans="1:41" x14ac:dyDescent="0.25">
      <c r="A1181" t="s">
        <v>1770</v>
      </c>
      <c r="B1181" t="s">
        <v>32</v>
      </c>
      <c r="C1181" t="s">
        <v>92</v>
      </c>
      <c r="D1181" t="s">
        <v>93</v>
      </c>
      <c r="E1181">
        <v>47555</v>
      </c>
      <c r="F1181" t="s">
        <v>106</v>
      </c>
      <c r="G1181">
        <v>3600</v>
      </c>
      <c r="H1181">
        <v>702</v>
      </c>
      <c r="I1181" t="s">
        <v>316</v>
      </c>
      <c r="J1181" t="s">
        <v>35</v>
      </c>
      <c r="K1181" t="s">
        <v>44</v>
      </c>
      <c r="L1181" t="s">
        <v>480</v>
      </c>
      <c r="M1181" t="s">
        <v>508</v>
      </c>
      <c r="N1181" t="s">
        <v>509</v>
      </c>
      <c r="O1181" t="s">
        <v>494</v>
      </c>
      <c r="P1181" t="s">
        <v>726</v>
      </c>
      <c r="Q1181" t="s">
        <v>65</v>
      </c>
      <c r="R1181">
        <v>1</v>
      </c>
      <c r="S1181" s="1">
        <v>43116</v>
      </c>
      <c r="T1181" s="1">
        <v>43243</v>
      </c>
      <c r="U1181" t="s">
        <v>1124</v>
      </c>
      <c r="V1181" t="s">
        <v>39</v>
      </c>
      <c r="W1181">
        <v>65</v>
      </c>
      <c r="X1181">
        <v>34</v>
      </c>
      <c r="Y1181">
        <v>400</v>
      </c>
      <c r="Z1181">
        <v>8.5</v>
      </c>
      <c r="AD1181">
        <v>0</v>
      </c>
      <c r="AE1181">
        <v>8.5</v>
      </c>
      <c r="AF1181">
        <v>0</v>
      </c>
      <c r="AG1181">
        <v>10</v>
      </c>
      <c r="AH1181">
        <v>4.5030000000000001</v>
      </c>
      <c r="AI1181">
        <v>4.5030000000000001</v>
      </c>
      <c r="AJ1181">
        <v>0.4</v>
      </c>
      <c r="AK1181" t="s">
        <v>1064</v>
      </c>
      <c r="AL1181" t="s">
        <v>1125</v>
      </c>
      <c r="AN1181">
        <v>168</v>
      </c>
      <c r="AO1181">
        <f>Source1718[[#This Row],[TotalFTES]]*525/Source1718[[#This Row],[TotalScheduledHours]]</f>
        <v>14.071875000000002</v>
      </c>
    </row>
    <row r="1182" spans="1:41" x14ac:dyDescent="0.25">
      <c r="A1182" t="s">
        <v>1770</v>
      </c>
      <c r="B1182" t="s">
        <v>32</v>
      </c>
      <c r="C1182" t="s">
        <v>92</v>
      </c>
      <c r="D1182" t="s">
        <v>93</v>
      </c>
      <c r="E1182">
        <v>47784</v>
      </c>
      <c r="F1182" t="s">
        <v>106</v>
      </c>
      <c r="G1182">
        <v>3700</v>
      </c>
      <c r="H1182">
        <v>201</v>
      </c>
      <c r="I1182" t="s">
        <v>317</v>
      </c>
      <c r="J1182" t="s">
        <v>35</v>
      </c>
      <c r="K1182" t="s">
        <v>44</v>
      </c>
      <c r="L1182" t="s">
        <v>108</v>
      </c>
      <c r="M1182">
        <v>1015</v>
      </c>
      <c r="N1182">
        <v>1205</v>
      </c>
      <c r="O1182" t="s">
        <v>46</v>
      </c>
      <c r="P1182">
        <v>312</v>
      </c>
      <c r="Q1182" t="s">
        <v>47</v>
      </c>
      <c r="R1182">
        <v>1</v>
      </c>
      <c r="S1182" s="1">
        <v>43116</v>
      </c>
      <c r="T1182" s="1">
        <v>43243</v>
      </c>
      <c r="U1182" t="s">
        <v>430</v>
      </c>
      <c r="V1182" t="s">
        <v>39</v>
      </c>
      <c r="W1182">
        <v>87</v>
      </c>
      <c r="X1182">
        <v>40</v>
      </c>
      <c r="Y1182">
        <v>300</v>
      </c>
      <c r="Z1182">
        <v>13.333299999999999</v>
      </c>
      <c r="AD1182">
        <v>0</v>
      </c>
      <c r="AE1182">
        <v>13.333299999999999</v>
      </c>
      <c r="AF1182">
        <v>0</v>
      </c>
      <c r="AG1182">
        <v>0</v>
      </c>
      <c r="AH1182">
        <v>7.5389999999999997</v>
      </c>
      <c r="AI1182">
        <v>7.5389999999999997</v>
      </c>
      <c r="AJ1182">
        <v>0.4</v>
      </c>
      <c r="AK1182" t="s">
        <v>978</v>
      </c>
      <c r="AL1182" t="s">
        <v>1046</v>
      </c>
      <c r="AN1182">
        <v>168</v>
      </c>
      <c r="AO1182">
        <f>Source1718[[#This Row],[TotalFTES]]*525/Source1718[[#This Row],[TotalScheduledHours]]</f>
        <v>23.559374999999999</v>
      </c>
    </row>
    <row r="1183" spans="1:41" x14ac:dyDescent="0.25">
      <c r="A1183" t="s">
        <v>1770</v>
      </c>
      <c r="B1183" t="s">
        <v>32</v>
      </c>
      <c r="C1183" t="s">
        <v>92</v>
      </c>
      <c r="D1183" t="s">
        <v>93</v>
      </c>
      <c r="E1183">
        <v>47914</v>
      </c>
      <c r="F1183" t="s">
        <v>106</v>
      </c>
      <c r="G1183">
        <v>3700</v>
      </c>
      <c r="H1183">
        <v>401</v>
      </c>
      <c r="I1183" t="s">
        <v>317</v>
      </c>
      <c r="J1183" t="s">
        <v>35</v>
      </c>
      <c r="K1183" t="s">
        <v>44</v>
      </c>
      <c r="L1183" t="s">
        <v>108</v>
      </c>
      <c r="M1183">
        <v>1020</v>
      </c>
      <c r="N1183">
        <v>1210</v>
      </c>
      <c r="O1183" t="s">
        <v>55</v>
      </c>
      <c r="Q1183" t="s">
        <v>56</v>
      </c>
      <c r="R1183">
        <v>1</v>
      </c>
      <c r="S1183" s="1">
        <v>43116</v>
      </c>
      <c r="T1183" s="1">
        <v>43243</v>
      </c>
      <c r="U1183" t="s">
        <v>962</v>
      </c>
      <c r="V1183" t="s">
        <v>39</v>
      </c>
      <c r="W1183">
        <v>96</v>
      </c>
      <c r="X1183">
        <v>60</v>
      </c>
      <c r="Y1183">
        <v>500</v>
      </c>
      <c r="Z1183">
        <v>12</v>
      </c>
      <c r="AD1183">
        <v>0</v>
      </c>
      <c r="AE1183">
        <v>12</v>
      </c>
      <c r="AF1183">
        <v>0</v>
      </c>
      <c r="AG1183">
        <v>0</v>
      </c>
      <c r="AH1183">
        <v>12.872</v>
      </c>
      <c r="AI1183">
        <v>12.872</v>
      </c>
      <c r="AJ1183">
        <v>0.4</v>
      </c>
      <c r="AK1183" t="s">
        <v>899</v>
      </c>
      <c r="AL1183" t="s">
        <v>829</v>
      </c>
      <c r="AN1183">
        <v>168</v>
      </c>
      <c r="AO1183">
        <f>Source1718[[#This Row],[TotalFTES]]*525/Source1718[[#This Row],[TotalScheduledHours]]</f>
        <v>40.225000000000001</v>
      </c>
    </row>
    <row r="1184" spans="1:41" x14ac:dyDescent="0.25">
      <c r="A1184" t="s">
        <v>1770</v>
      </c>
      <c r="B1184" t="s">
        <v>32</v>
      </c>
      <c r="C1184" t="s">
        <v>92</v>
      </c>
      <c r="D1184" t="s">
        <v>93</v>
      </c>
      <c r="E1184">
        <v>44459</v>
      </c>
      <c r="F1184" t="s">
        <v>106</v>
      </c>
      <c r="G1184">
        <v>3700</v>
      </c>
      <c r="H1184">
        <v>502</v>
      </c>
      <c r="I1184" t="s">
        <v>317</v>
      </c>
      <c r="J1184" t="s">
        <v>35</v>
      </c>
      <c r="K1184" t="s">
        <v>44</v>
      </c>
      <c r="L1184" t="s">
        <v>108</v>
      </c>
      <c r="M1184">
        <v>800</v>
      </c>
      <c r="N1184">
        <v>950</v>
      </c>
      <c r="O1184" t="s">
        <v>49</v>
      </c>
      <c r="P1184">
        <v>320</v>
      </c>
      <c r="Q1184" t="s">
        <v>51</v>
      </c>
      <c r="R1184">
        <v>1</v>
      </c>
      <c r="S1184" s="1">
        <v>43116</v>
      </c>
      <c r="T1184" s="1">
        <v>43243</v>
      </c>
      <c r="U1184" t="s">
        <v>541</v>
      </c>
      <c r="V1184" t="s">
        <v>39</v>
      </c>
      <c r="W1184">
        <v>59</v>
      </c>
      <c r="X1184">
        <v>17</v>
      </c>
      <c r="Y1184">
        <v>200</v>
      </c>
      <c r="Z1184">
        <v>8.5</v>
      </c>
      <c r="AD1184">
        <v>0</v>
      </c>
      <c r="AE1184">
        <v>8.5</v>
      </c>
      <c r="AF1184">
        <v>0</v>
      </c>
      <c r="AG1184">
        <v>0</v>
      </c>
      <c r="AH1184">
        <v>4.67</v>
      </c>
      <c r="AI1184">
        <v>4.67</v>
      </c>
      <c r="AJ1184">
        <v>0.4</v>
      </c>
      <c r="AK1184" t="s">
        <v>885</v>
      </c>
      <c r="AL1184" t="s">
        <v>944</v>
      </c>
      <c r="AN1184">
        <v>168</v>
      </c>
      <c r="AO1184">
        <f>Source1718[[#This Row],[TotalFTES]]*525/Source1718[[#This Row],[TotalScheduledHours]]</f>
        <v>14.59375</v>
      </c>
    </row>
    <row r="1185" spans="1:41" x14ac:dyDescent="0.25">
      <c r="A1185" t="s">
        <v>1770</v>
      </c>
      <c r="B1185" t="s">
        <v>32</v>
      </c>
      <c r="C1185" t="s">
        <v>92</v>
      </c>
      <c r="D1185" t="s">
        <v>93</v>
      </c>
      <c r="E1185">
        <v>43956</v>
      </c>
      <c r="F1185" t="s">
        <v>106</v>
      </c>
      <c r="G1185">
        <v>3700</v>
      </c>
      <c r="H1185">
        <v>503</v>
      </c>
      <c r="I1185" t="s">
        <v>317</v>
      </c>
      <c r="J1185" t="s">
        <v>35</v>
      </c>
      <c r="K1185" t="s">
        <v>44</v>
      </c>
      <c r="L1185" t="s">
        <v>108</v>
      </c>
      <c r="M1185">
        <v>1000</v>
      </c>
      <c r="N1185">
        <v>1150</v>
      </c>
      <c r="O1185" t="s">
        <v>49</v>
      </c>
      <c r="P1185">
        <v>721</v>
      </c>
      <c r="Q1185" t="s">
        <v>51</v>
      </c>
      <c r="R1185">
        <v>1</v>
      </c>
      <c r="S1185" s="1">
        <v>43116</v>
      </c>
      <c r="T1185" s="1">
        <v>43243</v>
      </c>
      <c r="U1185" t="s">
        <v>573</v>
      </c>
      <c r="V1185" t="s">
        <v>39</v>
      </c>
      <c r="W1185">
        <v>74</v>
      </c>
      <c r="X1185">
        <v>39</v>
      </c>
      <c r="Y1185">
        <v>200</v>
      </c>
      <c r="Z1185">
        <v>19.5</v>
      </c>
      <c r="AD1185">
        <v>0</v>
      </c>
      <c r="AE1185">
        <v>19.5</v>
      </c>
      <c r="AF1185">
        <v>0</v>
      </c>
      <c r="AG1185">
        <v>0</v>
      </c>
      <c r="AH1185">
        <v>4.7469999999999999</v>
      </c>
      <c r="AI1185">
        <v>4.7469999999999999</v>
      </c>
      <c r="AJ1185">
        <v>0.4</v>
      </c>
      <c r="AK1185" t="s">
        <v>883</v>
      </c>
      <c r="AL1185" t="s">
        <v>1126</v>
      </c>
      <c r="AN1185">
        <v>168</v>
      </c>
      <c r="AO1185">
        <f>Source1718[[#This Row],[TotalFTES]]*525/Source1718[[#This Row],[TotalScheduledHours]]</f>
        <v>14.834374999999998</v>
      </c>
    </row>
    <row r="1186" spans="1:41" x14ac:dyDescent="0.25">
      <c r="A1186" t="s">
        <v>1770</v>
      </c>
      <c r="B1186" t="s">
        <v>32</v>
      </c>
      <c r="C1186" t="s">
        <v>92</v>
      </c>
      <c r="D1186" t="s">
        <v>93</v>
      </c>
      <c r="E1186">
        <v>40770</v>
      </c>
      <c r="F1186" t="s">
        <v>106</v>
      </c>
      <c r="G1186">
        <v>3700</v>
      </c>
      <c r="H1186">
        <v>504</v>
      </c>
      <c r="I1186" t="s">
        <v>317</v>
      </c>
      <c r="J1186" t="s">
        <v>35</v>
      </c>
      <c r="K1186" t="s">
        <v>44</v>
      </c>
      <c r="L1186" t="s">
        <v>480</v>
      </c>
      <c r="M1186" t="s">
        <v>558</v>
      </c>
      <c r="N1186" t="s">
        <v>559</v>
      </c>
      <c r="O1186" t="s">
        <v>519</v>
      </c>
      <c r="P1186" t="s">
        <v>495</v>
      </c>
      <c r="Q1186" t="s">
        <v>51</v>
      </c>
      <c r="R1186">
        <v>1</v>
      </c>
      <c r="S1186" s="1">
        <v>43116</v>
      </c>
      <c r="T1186" s="1">
        <v>43243</v>
      </c>
      <c r="U1186" t="s">
        <v>1127</v>
      </c>
      <c r="V1186" t="s">
        <v>39</v>
      </c>
      <c r="W1186">
        <v>91</v>
      </c>
      <c r="X1186">
        <v>30</v>
      </c>
      <c r="Y1186">
        <v>200</v>
      </c>
      <c r="Z1186">
        <v>15</v>
      </c>
      <c r="AD1186">
        <v>0</v>
      </c>
      <c r="AE1186">
        <v>15</v>
      </c>
      <c r="AF1186">
        <v>0</v>
      </c>
      <c r="AG1186">
        <v>0</v>
      </c>
      <c r="AH1186">
        <v>6.3579999999999997</v>
      </c>
      <c r="AI1186">
        <v>6.3579999999999997</v>
      </c>
      <c r="AJ1186">
        <v>0.4</v>
      </c>
      <c r="AK1186" t="s">
        <v>1122</v>
      </c>
      <c r="AL1186" t="s">
        <v>1128</v>
      </c>
      <c r="AN1186">
        <v>336</v>
      </c>
      <c r="AO1186">
        <f>Source1718[[#This Row],[TotalFTES]]*525/Source1718[[#This Row],[TotalScheduledHours]]</f>
        <v>9.9343749999999993</v>
      </c>
    </row>
    <row r="1187" spans="1:41" x14ac:dyDescent="0.25">
      <c r="A1187" t="s">
        <v>1770</v>
      </c>
      <c r="B1187" t="s">
        <v>32</v>
      </c>
      <c r="C1187" t="s">
        <v>92</v>
      </c>
      <c r="D1187" t="s">
        <v>93</v>
      </c>
      <c r="E1187">
        <v>46615</v>
      </c>
      <c r="F1187" t="s">
        <v>106</v>
      </c>
      <c r="G1187">
        <v>3700</v>
      </c>
      <c r="H1187">
        <v>701</v>
      </c>
      <c r="I1187" t="s">
        <v>317</v>
      </c>
      <c r="J1187" t="s">
        <v>35</v>
      </c>
      <c r="K1187" t="s">
        <v>44</v>
      </c>
      <c r="L1187" t="s">
        <v>108</v>
      </c>
      <c r="M1187">
        <v>1030</v>
      </c>
      <c r="N1187">
        <v>1220</v>
      </c>
      <c r="O1187" t="s">
        <v>64</v>
      </c>
      <c r="P1187">
        <v>301</v>
      </c>
      <c r="Q1187" t="s">
        <v>65</v>
      </c>
      <c r="R1187">
        <v>1</v>
      </c>
      <c r="S1187" s="1">
        <v>43116</v>
      </c>
      <c r="T1187" s="1">
        <v>43243</v>
      </c>
      <c r="U1187" t="s">
        <v>550</v>
      </c>
      <c r="V1187" t="s">
        <v>39</v>
      </c>
      <c r="W1187">
        <v>87</v>
      </c>
      <c r="X1187">
        <v>38</v>
      </c>
      <c r="Y1187">
        <v>400</v>
      </c>
      <c r="Z1187">
        <v>9.5</v>
      </c>
      <c r="AD1187">
        <v>0</v>
      </c>
      <c r="AE1187">
        <v>9.5</v>
      </c>
      <c r="AF1187">
        <v>0</v>
      </c>
      <c r="AG1187">
        <v>0</v>
      </c>
      <c r="AH1187">
        <v>7.87</v>
      </c>
      <c r="AI1187">
        <v>7.87</v>
      </c>
      <c r="AJ1187">
        <v>0.4</v>
      </c>
      <c r="AK1187" t="s">
        <v>988</v>
      </c>
      <c r="AL1187" t="s">
        <v>1061</v>
      </c>
      <c r="AN1187">
        <v>168</v>
      </c>
      <c r="AO1187">
        <f>Source1718[[#This Row],[TotalFTES]]*525/Source1718[[#This Row],[TotalScheduledHours]]</f>
        <v>24.59375</v>
      </c>
    </row>
    <row r="1188" spans="1:41" x14ac:dyDescent="0.25">
      <c r="A1188" t="s">
        <v>1770</v>
      </c>
      <c r="B1188" t="s">
        <v>32</v>
      </c>
      <c r="C1188" t="s">
        <v>92</v>
      </c>
      <c r="D1188" t="s">
        <v>93</v>
      </c>
      <c r="E1188">
        <v>47940</v>
      </c>
      <c r="F1188" t="s">
        <v>106</v>
      </c>
      <c r="G1188">
        <v>3700</v>
      </c>
      <c r="H1188">
        <v>702</v>
      </c>
      <c r="I1188" t="s">
        <v>317</v>
      </c>
      <c r="J1188" t="s">
        <v>76</v>
      </c>
      <c r="K1188" t="s">
        <v>44</v>
      </c>
      <c r="L1188" t="s">
        <v>487</v>
      </c>
      <c r="M1188" t="s">
        <v>1129</v>
      </c>
      <c r="N1188" t="s">
        <v>1130</v>
      </c>
      <c r="O1188" t="s">
        <v>1023</v>
      </c>
      <c r="P1188" t="s">
        <v>1131</v>
      </c>
      <c r="Q1188" t="s">
        <v>65</v>
      </c>
      <c r="R1188">
        <v>1</v>
      </c>
      <c r="S1188" s="1">
        <v>43116</v>
      </c>
      <c r="T1188" s="1">
        <v>43243</v>
      </c>
      <c r="U1188" t="s">
        <v>1132</v>
      </c>
      <c r="V1188" t="s">
        <v>39</v>
      </c>
      <c r="W1188">
        <v>67</v>
      </c>
      <c r="X1188">
        <v>43</v>
      </c>
      <c r="Y1188">
        <v>450</v>
      </c>
      <c r="Z1188">
        <v>9.5556000000000001</v>
      </c>
      <c r="AD1188">
        <v>0</v>
      </c>
      <c r="AE1188">
        <v>9.5556000000000001</v>
      </c>
      <c r="AF1188">
        <v>0</v>
      </c>
      <c r="AG1188">
        <v>0</v>
      </c>
      <c r="AH1188">
        <v>3.5379999999999998</v>
      </c>
      <c r="AI1188">
        <v>3.5379999999999998</v>
      </c>
      <c r="AJ1188">
        <v>0.4</v>
      </c>
      <c r="AK1188" t="s">
        <v>1133</v>
      </c>
      <c r="AL1188" t="s">
        <v>1134</v>
      </c>
      <c r="AN1188">
        <v>168</v>
      </c>
      <c r="AO1188">
        <f>Source1718[[#This Row],[TotalFTES]]*525/Source1718[[#This Row],[TotalScheduledHours]]</f>
        <v>11.056249999999999</v>
      </c>
    </row>
    <row r="1189" spans="1:41" x14ac:dyDescent="0.25">
      <c r="A1189" t="s">
        <v>1770</v>
      </c>
      <c r="B1189" t="s">
        <v>32</v>
      </c>
      <c r="C1189" t="s">
        <v>92</v>
      </c>
      <c r="D1189" t="s">
        <v>93</v>
      </c>
      <c r="E1189">
        <v>46773</v>
      </c>
      <c r="F1189" t="s">
        <v>106</v>
      </c>
      <c r="G1189">
        <v>3780</v>
      </c>
      <c r="H1189">
        <v>201</v>
      </c>
      <c r="I1189" t="s">
        <v>1135</v>
      </c>
      <c r="J1189" t="s">
        <v>35</v>
      </c>
      <c r="K1189" t="s">
        <v>44</v>
      </c>
      <c r="L1189" t="s">
        <v>480</v>
      </c>
      <c r="M1189" t="s">
        <v>596</v>
      </c>
      <c r="N1189" t="s">
        <v>1136</v>
      </c>
      <c r="O1189" t="s">
        <v>539</v>
      </c>
      <c r="P1189" t="s">
        <v>1137</v>
      </c>
      <c r="Q1189" t="s">
        <v>47</v>
      </c>
      <c r="R1189">
        <v>1</v>
      </c>
      <c r="S1189" s="1">
        <v>43116</v>
      </c>
      <c r="T1189" s="1">
        <v>43243</v>
      </c>
      <c r="U1189" t="s">
        <v>1138</v>
      </c>
      <c r="V1189" t="s">
        <v>39</v>
      </c>
      <c r="W1189">
        <v>98</v>
      </c>
      <c r="X1189">
        <v>45</v>
      </c>
      <c r="Y1189">
        <v>300</v>
      </c>
      <c r="Z1189">
        <v>15</v>
      </c>
      <c r="AD1189">
        <v>0</v>
      </c>
      <c r="AE1189">
        <v>15</v>
      </c>
      <c r="AF1189">
        <v>0</v>
      </c>
      <c r="AG1189">
        <v>0</v>
      </c>
      <c r="AH1189">
        <v>11.387</v>
      </c>
      <c r="AI1189">
        <v>11.387</v>
      </c>
      <c r="AJ1189">
        <v>0.4</v>
      </c>
      <c r="AK1189" t="s">
        <v>1139</v>
      </c>
      <c r="AL1189" t="s">
        <v>1140</v>
      </c>
      <c r="AN1189">
        <v>168</v>
      </c>
      <c r="AO1189">
        <f>Source1718[[#This Row],[TotalFTES]]*525/Source1718[[#This Row],[TotalScheduledHours]]</f>
        <v>35.584375000000001</v>
      </c>
    </row>
    <row r="1190" spans="1:41" x14ac:dyDescent="0.25">
      <c r="A1190" t="s">
        <v>1770</v>
      </c>
      <c r="B1190" t="s">
        <v>32</v>
      </c>
      <c r="C1190" t="s">
        <v>92</v>
      </c>
      <c r="D1190" t="s">
        <v>93</v>
      </c>
      <c r="E1190">
        <v>47972</v>
      </c>
      <c r="F1190" t="s">
        <v>106</v>
      </c>
      <c r="G1190">
        <v>3780</v>
      </c>
      <c r="H1190">
        <v>202</v>
      </c>
      <c r="I1190" t="s">
        <v>1135</v>
      </c>
      <c r="J1190" t="s">
        <v>35</v>
      </c>
      <c r="K1190" t="s">
        <v>44</v>
      </c>
      <c r="L1190" t="s">
        <v>45</v>
      </c>
      <c r="M1190">
        <v>1330</v>
      </c>
      <c r="N1190">
        <v>1545</v>
      </c>
      <c r="O1190" t="s">
        <v>46</v>
      </c>
      <c r="P1190">
        <v>312</v>
      </c>
      <c r="Q1190" t="s">
        <v>47</v>
      </c>
      <c r="R1190">
        <v>1</v>
      </c>
      <c r="S1190" s="1">
        <v>43116</v>
      </c>
      <c r="T1190" s="1">
        <v>43243</v>
      </c>
      <c r="U1190" t="s">
        <v>514</v>
      </c>
      <c r="V1190" t="s">
        <v>39</v>
      </c>
      <c r="W1190">
        <v>48</v>
      </c>
      <c r="X1190">
        <v>45</v>
      </c>
      <c r="Y1190">
        <v>300</v>
      </c>
      <c r="Z1190">
        <v>15</v>
      </c>
      <c r="AD1190">
        <v>0</v>
      </c>
      <c r="AE1190">
        <v>15</v>
      </c>
      <c r="AF1190">
        <v>0</v>
      </c>
      <c r="AG1190">
        <v>0</v>
      </c>
      <c r="AH1190">
        <v>3.7189999999999999</v>
      </c>
      <c r="AI1190">
        <v>3.7189999999999999</v>
      </c>
      <c r="AJ1190">
        <v>0.4</v>
      </c>
      <c r="AK1190" t="s">
        <v>924</v>
      </c>
      <c r="AL1190" t="s">
        <v>1046</v>
      </c>
      <c r="AN1190">
        <v>170</v>
      </c>
      <c r="AO1190">
        <f>Source1718[[#This Row],[TotalFTES]]*525/Source1718[[#This Row],[TotalScheduledHours]]</f>
        <v>11.485147058823529</v>
      </c>
    </row>
    <row r="1191" spans="1:41" x14ac:dyDescent="0.25">
      <c r="A1191" t="s">
        <v>1770</v>
      </c>
      <c r="B1191" t="s">
        <v>32</v>
      </c>
      <c r="C1191" t="s">
        <v>92</v>
      </c>
      <c r="D1191" t="s">
        <v>93</v>
      </c>
      <c r="E1191">
        <v>45981</v>
      </c>
      <c r="F1191" t="s">
        <v>106</v>
      </c>
      <c r="G1191">
        <v>3780</v>
      </c>
      <c r="H1191">
        <v>302</v>
      </c>
      <c r="I1191" t="s">
        <v>1135</v>
      </c>
      <c r="J1191" t="s">
        <v>35</v>
      </c>
      <c r="K1191" t="s">
        <v>44</v>
      </c>
      <c r="L1191" t="s">
        <v>480</v>
      </c>
      <c r="M1191" t="s">
        <v>537</v>
      </c>
      <c r="N1191" t="s">
        <v>538</v>
      </c>
      <c r="O1191" t="s">
        <v>529</v>
      </c>
      <c r="Q1191" t="s">
        <v>97</v>
      </c>
      <c r="R1191">
        <v>1</v>
      </c>
      <c r="S1191" s="1">
        <v>43116</v>
      </c>
      <c r="T1191" s="1">
        <v>43243</v>
      </c>
      <c r="U1191" t="s">
        <v>1141</v>
      </c>
      <c r="V1191" t="s">
        <v>39</v>
      </c>
      <c r="W1191">
        <v>111</v>
      </c>
      <c r="X1191">
        <v>62</v>
      </c>
      <c r="Y1191">
        <v>200</v>
      </c>
      <c r="Z1191">
        <v>31</v>
      </c>
      <c r="AD1191">
        <v>0</v>
      </c>
      <c r="AE1191">
        <v>31</v>
      </c>
      <c r="AF1191">
        <v>0</v>
      </c>
      <c r="AG1191">
        <v>0</v>
      </c>
      <c r="AH1191">
        <v>7.992</v>
      </c>
      <c r="AI1191">
        <v>7.992</v>
      </c>
      <c r="AJ1191">
        <v>0.4</v>
      </c>
      <c r="AK1191" t="s">
        <v>917</v>
      </c>
      <c r="AL1191" t="s">
        <v>1142</v>
      </c>
      <c r="AN1191">
        <v>336</v>
      </c>
      <c r="AO1191">
        <f>Source1718[[#This Row],[TotalFTES]]*525/Source1718[[#This Row],[TotalScheduledHours]]</f>
        <v>12.487500000000001</v>
      </c>
    </row>
    <row r="1192" spans="1:41" x14ac:dyDescent="0.25">
      <c r="A1192" t="s">
        <v>1770</v>
      </c>
      <c r="B1192" t="s">
        <v>32</v>
      </c>
      <c r="C1192" t="s">
        <v>92</v>
      </c>
      <c r="D1192" t="s">
        <v>93</v>
      </c>
      <c r="E1192">
        <v>46706</v>
      </c>
      <c r="F1192" t="s">
        <v>106</v>
      </c>
      <c r="G1192">
        <v>3780</v>
      </c>
      <c r="H1192">
        <v>401</v>
      </c>
      <c r="I1192" t="s">
        <v>1135</v>
      </c>
      <c r="J1192" t="s">
        <v>35</v>
      </c>
      <c r="K1192" t="s">
        <v>44</v>
      </c>
      <c r="L1192" t="s">
        <v>108</v>
      </c>
      <c r="M1192">
        <v>820</v>
      </c>
      <c r="N1192">
        <v>1010</v>
      </c>
      <c r="O1192" t="s">
        <v>55</v>
      </c>
      <c r="Q1192" t="s">
        <v>56</v>
      </c>
      <c r="R1192">
        <v>1</v>
      </c>
      <c r="S1192" s="1">
        <v>43116</v>
      </c>
      <c r="T1192" s="1">
        <v>43243</v>
      </c>
      <c r="U1192" t="s">
        <v>462</v>
      </c>
      <c r="V1192" t="s">
        <v>39</v>
      </c>
      <c r="W1192">
        <v>82</v>
      </c>
      <c r="X1192">
        <v>46</v>
      </c>
      <c r="Y1192">
        <v>500</v>
      </c>
      <c r="Z1192">
        <v>9.1999999999999993</v>
      </c>
      <c r="AD1192">
        <v>0</v>
      </c>
      <c r="AE1192">
        <v>9.1999999999999993</v>
      </c>
      <c r="AF1192">
        <v>0</v>
      </c>
      <c r="AG1192">
        <v>0</v>
      </c>
      <c r="AH1192">
        <v>7.8739999999999997</v>
      </c>
      <c r="AI1192">
        <v>7.8739999999999997</v>
      </c>
      <c r="AJ1192">
        <v>0.4</v>
      </c>
      <c r="AK1192" t="s">
        <v>897</v>
      </c>
      <c r="AL1192" t="s">
        <v>829</v>
      </c>
      <c r="AN1192">
        <v>168</v>
      </c>
      <c r="AO1192">
        <f>Source1718[[#This Row],[TotalFTES]]*525/Source1718[[#This Row],[TotalScheduledHours]]</f>
        <v>24.606249999999996</v>
      </c>
    </row>
    <row r="1193" spans="1:41" x14ac:dyDescent="0.25">
      <c r="A1193" t="s">
        <v>1770</v>
      </c>
      <c r="B1193" t="s">
        <v>32</v>
      </c>
      <c r="C1193" t="s">
        <v>92</v>
      </c>
      <c r="D1193" t="s">
        <v>93</v>
      </c>
      <c r="E1193">
        <v>46170</v>
      </c>
      <c r="F1193" t="s">
        <v>106</v>
      </c>
      <c r="G1193">
        <v>3780</v>
      </c>
      <c r="H1193">
        <v>701</v>
      </c>
      <c r="I1193" t="s">
        <v>1135</v>
      </c>
      <c r="J1193" t="s">
        <v>35</v>
      </c>
      <c r="K1193" t="s">
        <v>44</v>
      </c>
      <c r="L1193" t="s">
        <v>480</v>
      </c>
      <c r="M1193" t="s">
        <v>1143</v>
      </c>
      <c r="N1193" t="s">
        <v>481</v>
      </c>
      <c r="O1193" t="s">
        <v>494</v>
      </c>
      <c r="P1193" t="s">
        <v>1144</v>
      </c>
      <c r="Q1193" t="s">
        <v>65</v>
      </c>
      <c r="R1193">
        <v>1</v>
      </c>
      <c r="S1193" s="1">
        <v>43116</v>
      </c>
      <c r="T1193" s="1">
        <v>43243</v>
      </c>
      <c r="U1193" t="s">
        <v>1145</v>
      </c>
      <c r="V1193" t="s">
        <v>39</v>
      </c>
      <c r="W1193">
        <v>111</v>
      </c>
      <c r="X1193">
        <v>75</v>
      </c>
      <c r="Y1193">
        <v>400</v>
      </c>
      <c r="Z1193">
        <v>18.75</v>
      </c>
      <c r="AD1193">
        <v>0</v>
      </c>
      <c r="AE1193">
        <v>18.75</v>
      </c>
      <c r="AF1193">
        <v>0</v>
      </c>
      <c r="AG1193">
        <v>0</v>
      </c>
      <c r="AH1193">
        <v>8.3659999999999997</v>
      </c>
      <c r="AI1193">
        <v>8.3659999999999997</v>
      </c>
      <c r="AJ1193">
        <v>0.4</v>
      </c>
      <c r="AK1193" t="s">
        <v>1146</v>
      </c>
      <c r="AL1193" t="s">
        <v>1147</v>
      </c>
      <c r="AN1193">
        <v>168</v>
      </c>
      <c r="AO1193">
        <f>Source1718[[#This Row],[TotalFTES]]*525/Source1718[[#This Row],[TotalScheduledHours]]</f>
        <v>26.143749999999997</v>
      </c>
    </row>
    <row r="1194" spans="1:41" x14ac:dyDescent="0.25">
      <c r="A1194" t="s">
        <v>1770</v>
      </c>
      <c r="B1194" t="s">
        <v>32</v>
      </c>
      <c r="C1194" t="s">
        <v>92</v>
      </c>
      <c r="D1194" t="s">
        <v>93</v>
      </c>
      <c r="E1194">
        <v>46172</v>
      </c>
      <c r="F1194" t="s">
        <v>106</v>
      </c>
      <c r="G1194">
        <v>3780</v>
      </c>
      <c r="H1194">
        <v>702</v>
      </c>
      <c r="I1194" t="s">
        <v>1135</v>
      </c>
      <c r="J1194" t="s">
        <v>35</v>
      </c>
      <c r="K1194" t="s">
        <v>44</v>
      </c>
      <c r="L1194" t="s">
        <v>108</v>
      </c>
      <c r="M1194">
        <v>1230</v>
      </c>
      <c r="N1194">
        <v>1420</v>
      </c>
      <c r="O1194" t="s">
        <v>64</v>
      </c>
      <c r="P1194">
        <v>319</v>
      </c>
      <c r="Q1194" t="s">
        <v>65</v>
      </c>
      <c r="R1194">
        <v>1</v>
      </c>
      <c r="S1194" s="1">
        <v>43116</v>
      </c>
      <c r="T1194" s="1">
        <v>43243</v>
      </c>
      <c r="U1194" t="s">
        <v>1148</v>
      </c>
      <c r="V1194" t="s">
        <v>39</v>
      </c>
      <c r="W1194">
        <v>65</v>
      </c>
      <c r="X1194">
        <v>31</v>
      </c>
      <c r="Y1194">
        <v>400</v>
      </c>
      <c r="Z1194">
        <v>7.75</v>
      </c>
      <c r="AD1194">
        <v>0</v>
      </c>
      <c r="AE1194">
        <v>7.75</v>
      </c>
      <c r="AF1194">
        <v>0</v>
      </c>
      <c r="AG1194">
        <v>0</v>
      </c>
      <c r="AH1194">
        <v>4.141</v>
      </c>
      <c r="AI1194">
        <v>4.141</v>
      </c>
      <c r="AJ1194">
        <v>0.4</v>
      </c>
      <c r="AK1194" t="s">
        <v>1002</v>
      </c>
      <c r="AL1194" t="s">
        <v>906</v>
      </c>
      <c r="AN1194">
        <v>168</v>
      </c>
      <c r="AO1194">
        <f>Source1718[[#This Row],[TotalFTES]]*525/Source1718[[#This Row],[TotalScheduledHours]]</f>
        <v>12.940625000000001</v>
      </c>
    </row>
    <row r="1195" spans="1:41" x14ac:dyDescent="0.25">
      <c r="A1195" t="s">
        <v>1770</v>
      </c>
      <c r="B1195" t="s">
        <v>32</v>
      </c>
      <c r="C1195" t="s">
        <v>92</v>
      </c>
      <c r="D1195" t="s">
        <v>93</v>
      </c>
      <c r="E1195">
        <v>46173</v>
      </c>
      <c r="F1195" t="s">
        <v>106</v>
      </c>
      <c r="G1195">
        <v>3780</v>
      </c>
      <c r="H1195">
        <v>703</v>
      </c>
      <c r="I1195" t="s">
        <v>1135</v>
      </c>
      <c r="J1195" t="s">
        <v>76</v>
      </c>
      <c r="K1195" t="s">
        <v>44</v>
      </c>
      <c r="L1195" t="s">
        <v>1020</v>
      </c>
      <c r="M1195" t="s">
        <v>1149</v>
      </c>
      <c r="N1195" t="s">
        <v>1150</v>
      </c>
      <c r="O1195" t="s">
        <v>1023</v>
      </c>
      <c r="P1195" t="s">
        <v>1151</v>
      </c>
      <c r="Q1195" t="s">
        <v>65</v>
      </c>
      <c r="R1195">
        <v>1</v>
      </c>
      <c r="S1195" s="1">
        <v>43116</v>
      </c>
      <c r="T1195" s="1">
        <v>43243</v>
      </c>
      <c r="U1195" t="s">
        <v>1152</v>
      </c>
      <c r="V1195" t="s">
        <v>39</v>
      </c>
      <c r="W1195">
        <v>66</v>
      </c>
      <c r="X1195">
        <v>59</v>
      </c>
      <c r="Y1195">
        <v>400</v>
      </c>
      <c r="Z1195">
        <v>14.75</v>
      </c>
      <c r="AD1195">
        <v>0</v>
      </c>
      <c r="AE1195">
        <v>14.75</v>
      </c>
      <c r="AF1195">
        <v>0</v>
      </c>
      <c r="AG1195">
        <v>0</v>
      </c>
      <c r="AH1195">
        <v>3.72</v>
      </c>
      <c r="AI1195">
        <v>3.72</v>
      </c>
      <c r="AJ1195">
        <v>0.36399999999999999</v>
      </c>
      <c r="AK1195" t="s">
        <v>1153</v>
      </c>
      <c r="AL1195" t="s">
        <v>1154</v>
      </c>
      <c r="AN1195">
        <v>170</v>
      </c>
      <c r="AO1195">
        <f>Source1718[[#This Row],[TotalFTES]]*525/Source1718[[#This Row],[TotalScheduledHours]]</f>
        <v>11.488235294117647</v>
      </c>
    </row>
    <row r="1196" spans="1:41" x14ac:dyDescent="0.25">
      <c r="A1196" t="s">
        <v>1770</v>
      </c>
      <c r="B1196" t="s">
        <v>32</v>
      </c>
      <c r="C1196" t="s">
        <v>92</v>
      </c>
      <c r="D1196" t="s">
        <v>93</v>
      </c>
      <c r="E1196">
        <v>47996</v>
      </c>
      <c r="F1196" t="s">
        <v>106</v>
      </c>
      <c r="G1196">
        <v>3800</v>
      </c>
      <c r="H1196">
        <v>201</v>
      </c>
      <c r="I1196" t="s">
        <v>319</v>
      </c>
      <c r="J1196" t="s">
        <v>35</v>
      </c>
      <c r="K1196" t="s">
        <v>44</v>
      </c>
      <c r="L1196" t="s">
        <v>108</v>
      </c>
      <c r="M1196">
        <v>1015</v>
      </c>
      <c r="N1196">
        <v>1205</v>
      </c>
      <c r="O1196" t="s">
        <v>46</v>
      </c>
      <c r="P1196">
        <v>323</v>
      </c>
      <c r="Q1196" t="s">
        <v>47</v>
      </c>
      <c r="R1196">
        <v>1</v>
      </c>
      <c r="S1196" s="1">
        <v>43116</v>
      </c>
      <c r="T1196" s="1">
        <v>43243</v>
      </c>
      <c r="U1196" t="s">
        <v>1016</v>
      </c>
      <c r="V1196" t="s">
        <v>39</v>
      </c>
      <c r="W1196">
        <v>106</v>
      </c>
      <c r="X1196">
        <v>62</v>
      </c>
      <c r="Y1196">
        <v>65</v>
      </c>
      <c r="Z1196">
        <v>95.384600000000006</v>
      </c>
      <c r="AD1196">
        <v>0</v>
      </c>
      <c r="AE1196">
        <v>95.384600000000006</v>
      </c>
      <c r="AF1196">
        <v>0</v>
      </c>
      <c r="AG1196">
        <v>0</v>
      </c>
      <c r="AH1196">
        <v>7.2229999999999999</v>
      </c>
      <c r="AI1196">
        <v>7.2229999999999999</v>
      </c>
      <c r="AJ1196">
        <v>0.4</v>
      </c>
      <c r="AK1196" t="s">
        <v>978</v>
      </c>
      <c r="AL1196" t="s">
        <v>1155</v>
      </c>
      <c r="AN1196">
        <v>168</v>
      </c>
      <c r="AO1196">
        <f>Source1718[[#This Row],[TotalFTES]]*525/Source1718[[#This Row],[TotalScheduledHours]]</f>
        <v>22.571874999999999</v>
      </c>
    </row>
    <row r="1197" spans="1:41" x14ac:dyDescent="0.25">
      <c r="A1197" t="s">
        <v>1770</v>
      </c>
      <c r="B1197" t="s">
        <v>32</v>
      </c>
      <c r="C1197" t="s">
        <v>92</v>
      </c>
      <c r="D1197" t="s">
        <v>93</v>
      </c>
      <c r="E1197">
        <v>47915</v>
      </c>
      <c r="F1197" t="s">
        <v>106</v>
      </c>
      <c r="G1197">
        <v>3800</v>
      </c>
      <c r="H1197">
        <v>401</v>
      </c>
      <c r="I1197" t="s">
        <v>319</v>
      </c>
      <c r="J1197" t="s">
        <v>35</v>
      </c>
      <c r="K1197" t="s">
        <v>44</v>
      </c>
      <c r="L1197" t="s">
        <v>108</v>
      </c>
      <c r="M1197">
        <v>1020</v>
      </c>
      <c r="N1197">
        <v>1210</v>
      </c>
      <c r="O1197" t="s">
        <v>55</v>
      </c>
      <c r="Q1197" t="s">
        <v>56</v>
      </c>
      <c r="R1197">
        <v>1</v>
      </c>
      <c r="S1197" s="1">
        <v>43116</v>
      </c>
      <c r="T1197" s="1">
        <v>43243</v>
      </c>
      <c r="U1197" t="s">
        <v>945</v>
      </c>
      <c r="V1197" t="s">
        <v>39</v>
      </c>
      <c r="W1197">
        <v>85</v>
      </c>
      <c r="X1197">
        <v>63</v>
      </c>
      <c r="Y1197">
        <v>500</v>
      </c>
      <c r="Z1197">
        <v>12.6</v>
      </c>
      <c r="AD1197">
        <v>0</v>
      </c>
      <c r="AE1197">
        <v>12.6</v>
      </c>
      <c r="AF1197">
        <v>0</v>
      </c>
      <c r="AG1197">
        <v>0</v>
      </c>
      <c r="AH1197">
        <v>9.3140000000000001</v>
      </c>
      <c r="AI1197">
        <v>9.3140000000000001</v>
      </c>
      <c r="AJ1197">
        <v>0.4</v>
      </c>
      <c r="AK1197" t="s">
        <v>899</v>
      </c>
      <c r="AL1197" t="s">
        <v>829</v>
      </c>
      <c r="AN1197">
        <v>168</v>
      </c>
      <c r="AO1197">
        <f>Source1718[[#This Row],[TotalFTES]]*525/Source1718[[#This Row],[TotalScheduledHours]]</f>
        <v>29.106250000000003</v>
      </c>
    </row>
    <row r="1198" spans="1:41" x14ac:dyDescent="0.25">
      <c r="A1198" t="s">
        <v>1770</v>
      </c>
      <c r="B1198" t="s">
        <v>32</v>
      </c>
      <c r="C1198" t="s">
        <v>92</v>
      </c>
      <c r="D1198" t="s">
        <v>93</v>
      </c>
      <c r="E1198">
        <v>40774</v>
      </c>
      <c r="F1198" t="s">
        <v>106</v>
      </c>
      <c r="G1198">
        <v>3800</v>
      </c>
      <c r="H1198">
        <v>501</v>
      </c>
      <c r="I1198" t="s">
        <v>319</v>
      </c>
      <c r="J1198" t="s">
        <v>35</v>
      </c>
      <c r="K1198" t="s">
        <v>44</v>
      </c>
      <c r="L1198" t="s">
        <v>480</v>
      </c>
      <c r="M1198" t="s">
        <v>517</v>
      </c>
      <c r="N1198" t="s">
        <v>518</v>
      </c>
      <c r="O1198" t="s">
        <v>519</v>
      </c>
      <c r="P1198" t="s">
        <v>560</v>
      </c>
      <c r="Q1198" t="s">
        <v>51</v>
      </c>
      <c r="R1198">
        <v>1</v>
      </c>
      <c r="S1198" s="1">
        <v>43116</v>
      </c>
      <c r="T1198" s="1">
        <v>43243</v>
      </c>
      <c r="U1198" t="s">
        <v>1156</v>
      </c>
      <c r="V1198" t="s">
        <v>39</v>
      </c>
      <c r="W1198">
        <v>68</v>
      </c>
      <c r="X1198">
        <v>43</v>
      </c>
      <c r="Y1198">
        <v>200</v>
      </c>
      <c r="Z1198">
        <v>21.5</v>
      </c>
      <c r="AD1198">
        <v>0</v>
      </c>
      <c r="AE1198">
        <v>21.5</v>
      </c>
      <c r="AF1198">
        <v>0</v>
      </c>
      <c r="AG1198">
        <v>0</v>
      </c>
      <c r="AH1198">
        <v>7.7709999999999999</v>
      </c>
      <c r="AI1198">
        <v>7.7709999999999999</v>
      </c>
      <c r="AJ1198">
        <v>0.4</v>
      </c>
      <c r="AK1198" t="s">
        <v>1083</v>
      </c>
      <c r="AL1198" t="s">
        <v>1123</v>
      </c>
      <c r="AN1198">
        <v>336</v>
      </c>
      <c r="AO1198">
        <f>Source1718[[#This Row],[TotalFTES]]*525/Source1718[[#This Row],[TotalScheduledHours]]</f>
        <v>12.1421875</v>
      </c>
    </row>
    <row r="1199" spans="1:41" x14ac:dyDescent="0.25">
      <c r="A1199" t="s">
        <v>1770</v>
      </c>
      <c r="B1199" t="s">
        <v>32</v>
      </c>
      <c r="C1199" t="s">
        <v>92</v>
      </c>
      <c r="D1199" t="s">
        <v>93</v>
      </c>
      <c r="E1199">
        <v>40775</v>
      </c>
      <c r="F1199" t="s">
        <v>106</v>
      </c>
      <c r="G1199">
        <v>3800</v>
      </c>
      <c r="H1199">
        <v>502</v>
      </c>
      <c r="I1199" t="s">
        <v>319</v>
      </c>
      <c r="J1199" t="s">
        <v>35</v>
      </c>
      <c r="K1199" t="s">
        <v>44</v>
      </c>
      <c r="L1199" t="s">
        <v>480</v>
      </c>
      <c r="M1199" t="s">
        <v>558</v>
      </c>
      <c r="N1199" t="s">
        <v>559</v>
      </c>
      <c r="O1199" t="s">
        <v>519</v>
      </c>
      <c r="P1199" t="s">
        <v>734</v>
      </c>
      <c r="Q1199" t="s">
        <v>51</v>
      </c>
      <c r="R1199">
        <v>1</v>
      </c>
      <c r="S1199" s="1">
        <v>43116</v>
      </c>
      <c r="T1199" s="1">
        <v>43243</v>
      </c>
      <c r="U1199" t="s">
        <v>1157</v>
      </c>
      <c r="V1199" t="s">
        <v>39</v>
      </c>
      <c r="W1199">
        <v>77</v>
      </c>
      <c r="X1199">
        <v>75</v>
      </c>
      <c r="Y1199">
        <v>200</v>
      </c>
      <c r="Z1199">
        <v>37.5</v>
      </c>
      <c r="AD1199">
        <v>0</v>
      </c>
      <c r="AE1199">
        <v>37.5</v>
      </c>
      <c r="AF1199">
        <v>0</v>
      </c>
      <c r="AG1199">
        <v>0</v>
      </c>
      <c r="AH1199">
        <v>8.1489999999999991</v>
      </c>
      <c r="AI1199">
        <v>8.1489999999999991</v>
      </c>
      <c r="AJ1199">
        <v>0.4</v>
      </c>
      <c r="AK1199" t="s">
        <v>1122</v>
      </c>
      <c r="AL1199" t="s">
        <v>1084</v>
      </c>
      <c r="AN1199">
        <v>336</v>
      </c>
      <c r="AO1199">
        <f>Source1718[[#This Row],[TotalFTES]]*525/Source1718[[#This Row],[TotalScheduledHours]]</f>
        <v>12.732812499999998</v>
      </c>
    </row>
    <row r="1200" spans="1:41" x14ac:dyDescent="0.25">
      <c r="A1200" t="s">
        <v>1770</v>
      </c>
      <c r="B1200" t="s">
        <v>32</v>
      </c>
      <c r="C1200" t="s">
        <v>92</v>
      </c>
      <c r="D1200" t="s">
        <v>93</v>
      </c>
      <c r="E1200">
        <v>47004</v>
      </c>
      <c r="F1200" t="s">
        <v>106</v>
      </c>
      <c r="G1200">
        <v>3800</v>
      </c>
      <c r="H1200">
        <v>503</v>
      </c>
      <c r="I1200" t="s">
        <v>319</v>
      </c>
      <c r="J1200" t="s">
        <v>35</v>
      </c>
      <c r="K1200" t="s">
        <v>44</v>
      </c>
      <c r="L1200" t="s">
        <v>108</v>
      </c>
      <c r="M1200">
        <v>1000</v>
      </c>
      <c r="N1200">
        <v>1150</v>
      </c>
      <c r="O1200" t="s">
        <v>49</v>
      </c>
      <c r="P1200">
        <v>817</v>
      </c>
      <c r="Q1200" t="s">
        <v>51</v>
      </c>
      <c r="R1200">
        <v>1</v>
      </c>
      <c r="S1200" s="1">
        <v>43116</v>
      </c>
      <c r="T1200" s="1">
        <v>43243</v>
      </c>
      <c r="U1200" t="s">
        <v>489</v>
      </c>
      <c r="V1200" t="s">
        <v>39</v>
      </c>
      <c r="W1200">
        <v>66</v>
      </c>
      <c r="X1200">
        <v>21</v>
      </c>
      <c r="Y1200">
        <v>200</v>
      </c>
      <c r="Z1200">
        <v>10.5</v>
      </c>
      <c r="AD1200">
        <v>0</v>
      </c>
      <c r="AE1200">
        <v>10.5</v>
      </c>
      <c r="AF1200">
        <v>0</v>
      </c>
      <c r="AG1200">
        <v>15</v>
      </c>
      <c r="AH1200">
        <v>4.3120000000000003</v>
      </c>
      <c r="AI1200">
        <v>4.3120000000000003</v>
      </c>
      <c r="AJ1200">
        <v>0.4</v>
      </c>
      <c r="AK1200" t="s">
        <v>883</v>
      </c>
      <c r="AL1200" t="s">
        <v>1158</v>
      </c>
      <c r="AN1200">
        <v>168</v>
      </c>
      <c r="AO1200">
        <f>Source1718[[#This Row],[TotalFTES]]*525/Source1718[[#This Row],[TotalScheduledHours]]</f>
        <v>13.475000000000001</v>
      </c>
    </row>
    <row r="1201" spans="1:41" x14ac:dyDescent="0.25">
      <c r="A1201" t="s">
        <v>1770</v>
      </c>
      <c r="B1201" t="s">
        <v>32</v>
      </c>
      <c r="C1201" t="s">
        <v>92</v>
      </c>
      <c r="D1201" t="s">
        <v>93</v>
      </c>
      <c r="E1201">
        <v>46445</v>
      </c>
      <c r="F1201" t="s">
        <v>106</v>
      </c>
      <c r="G1201">
        <v>3800</v>
      </c>
      <c r="H1201">
        <v>701</v>
      </c>
      <c r="I1201" t="s">
        <v>319</v>
      </c>
      <c r="J1201" t="s">
        <v>35</v>
      </c>
      <c r="K1201" t="s">
        <v>44</v>
      </c>
      <c r="L1201" t="s">
        <v>108</v>
      </c>
      <c r="M1201">
        <v>1030</v>
      </c>
      <c r="N1201">
        <v>1220</v>
      </c>
      <c r="O1201" t="s">
        <v>64</v>
      </c>
      <c r="P1201">
        <v>321</v>
      </c>
      <c r="Q1201" t="s">
        <v>65</v>
      </c>
      <c r="R1201">
        <v>1</v>
      </c>
      <c r="S1201" s="1">
        <v>43116</v>
      </c>
      <c r="T1201" s="1">
        <v>43243</v>
      </c>
      <c r="U1201" t="s">
        <v>546</v>
      </c>
      <c r="V1201" t="s">
        <v>39</v>
      </c>
      <c r="W1201">
        <v>117</v>
      </c>
      <c r="X1201">
        <v>111</v>
      </c>
      <c r="Y1201">
        <v>400</v>
      </c>
      <c r="Z1201">
        <v>27.75</v>
      </c>
      <c r="AD1201">
        <v>0</v>
      </c>
      <c r="AE1201">
        <v>27.75</v>
      </c>
      <c r="AF1201">
        <v>0</v>
      </c>
      <c r="AG1201">
        <v>0</v>
      </c>
      <c r="AH1201">
        <v>10.311999999999999</v>
      </c>
      <c r="AI1201">
        <v>10.311999999999999</v>
      </c>
      <c r="AJ1201">
        <v>0.4</v>
      </c>
      <c r="AK1201" t="s">
        <v>988</v>
      </c>
      <c r="AL1201" t="s">
        <v>1014</v>
      </c>
      <c r="AN1201">
        <v>168</v>
      </c>
      <c r="AO1201">
        <f>Source1718[[#This Row],[TotalFTES]]*525/Source1718[[#This Row],[TotalScheduledHours]]</f>
        <v>32.224999999999994</v>
      </c>
    </row>
    <row r="1202" spans="1:41" x14ac:dyDescent="0.25">
      <c r="A1202" t="s">
        <v>1770</v>
      </c>
      <c r="B1202" t="s">
        <v>32</v>
      </c>
      <c r="C1202" t="s">
        <v>92</v>
      </c>
      <c r="D1202" t="s">
        <v>93</v>
      </c>
      <c r="E1202">
        <v>46396</v>
      </c>
      <c r="F1202" t="s">
        <v>106</v>
      </c>
      <c r="G1202">
        <v>3900</v>
      </c>
      <c r="H1202">
        <v>501</v>
      </c>
      <c r="I1202" t="s">
        <v>320</v>
      </c>
      <c r="J1202" t="s">
        <v>35</v>
      </c>
      <c r="K1202" t="s">
        <v>44</v>
      </c>
      <c r="L1202" t="s">
        <v>108</v>
      </c>
      <c r="M1202">
        <v>800</v>
      </c>
      <c r="N1202">
        <v>950</v>
      </c>
      <c r="O1202" t="s">
        <v>49</v>
      </c>
      <c r="P1202">
        <v>724</v>
      </c>
      <c r="Q1202" t="s">
        <v>51</v>
      </c>
      <c r="R1202">
        <v>1</v>
      </c>
      <c r="S1202" s="1">
        <v>43116</v>
      </c>
      <c r="T1202" s="1">
        <v>43243</v>
      </c>
      <c r="U1202" t="s">
        <v>460</v>
      </c>
      <c r="V1202" t="s">
        <v>39</v>
      </c>
      <c r="W1202">
        <v>75</v>
      </c>
      <c r="X1202">
        <v>28</v>
      </c>
      <c r="Y1202">
        <v>200</v>
      </c>
      <c r="Z1202">
        <v>14</v>
      </c>
      <c r="AD1202">
        <v>0</v>
      </c>
      <c r="AE1202">
        <v>14</v>
      </c>
      <c r="AF1202">
        <v>0</v>
      </c>
      <c r="AG1202">
        <v>0</v>
      </c>
      <c r="AH1202">
        <v>5.1260000000000003</v>
      </c>
      <c r="AI1202">
        <v>5.1260000000000003</v>
      </c>
      <c r="AJ1202">
        <v>0.4</v>
      </c>
      <c r="AK1202" t="s">
        <v>885</v>
      </c>
      <c r="AL1202" t="s">
        <v>964</v>
      </c>
      <c r="AN1202">
        <v>168</v>
      </c>
      <c r="AO1202">
        <f>Source1718[[#This Row],[TotalFTES]]*525/Source1718[[#This Row],[TotalScheduledHours]]</f>
        <v>16.018750000000001</v>
      </c>
    </row>
    <row r="1203" spans="1:41" x14ac:dyDescent="0.25">
      <c r="A1203" t="s">
        <v>1770</v>
      </c>
      <c r="B1203" t="s">
        <v>32</v>
      </c>
      <c r="C1203" t="s">
        <v>92</v>
      </c>
      <c r="D1203" t="s">
        <v>93</v>
      </c>
      <c r="E1203">
        <v>43539</v>
      </c>
      <c r="F1203" t="s">
        <v>106</v>
      </c>
      <c r="G1203">
        <v>3900</v>
      </c>
      <c r="H1203">
        <v>502</v>
      </c>
      <c r="I1203" t="s">
        <v>320</v>
      </c>
      <c r="J1203" t="s">
        <v>35</v>
      </c>
      <c r="K1203" t="s">
        <v>44</v>
      </c>
      <c r="L1203" t="s">
        <v>108</v>
      </c>
      <c r="M1203">
        <v>1000</v>
      </c>
      <c r="N1203">
        <v>1150</v>
      </c>
      <c r="O1203" t="s">
        <v>49</v>
      </c>
      <c r="P1203">
        <v>424</v>
      </c>
      <c r="Q1203" t="s">
        <v>51</v>
      </c>
      <c r="R1203">
        <v>1</v>
      </c>
      <c r="S1203" s="1">
        <v>43116</v>
      </c>
      <c r="T1203" s="1">
        <v>43243</v>
      </c>
      <c r="U1203" t="s">
        <v>394</v>
      </c>
      <c r="V1203" t="s">
        <v>39</v>
      </c>
      <c r="W1203">
        <v>107</v>
      </c>
      <c r="X1203">
        <v>65</v>
      </c>
      <c r="Y1203">
        <v>200</v>
      </c>
      <c r="Z1203">
        <v>32.5</v>
      </c>
      <c r="AD1203">
        <v>0</v>
      </c>
      <c r="AE1203">
        <v>32.5</v>
      </c>
      <c r="AF1203">
        <v>0</v>
      </c>
      <c r="AG1203">
        <v>0</v>
      </c>
      <c r="AH1203">
        <v>13.509</v>
      </c>
      <c r="AI1203">
        <v>13.509</v>
      </c>
      <c r="AJ1203">
        <v>0.4</v>
      </c>
      <c r="AK1203" t="s">
        <v>883</v>
      </c>
      <c r="AL1203" t="s">
        <v>1159</v>
      </c>
      <c r="AN1203">
        <v>168</v>
      </c>
      <c r="AO1203">
        <f>Source1718[[#This Row],[TotalFTES]]*525/Source1718[[#This Row],[TotalScheduledHours]]</f>
        <v>42.215625000000003</v>
      </c>
    </row>
    <row r="1204" spans="1:41" x14ac:dyDescent="0.25">
      <c r="A1204" t="s">
        <v>1770</v>
      </c>
      <c r="B1204" t="s">
        <v>32</v>
      </c>
      <c r="C1204" t="s">
        <v>92</v>
      </c>
      <c r="D1204" t="s">
        <v>93</v>
      </c>
      <c r="E1204">
        <v>45886</v>
      </c>
      <c r="F1204" t="s">
        <v>106</v>
      </c>
      <c r="G1204">
        <v>3900</v>
      </c>
      <c r="H1204">
        <v>702</v>
      </c>
      <c r="I1204" t="s">
        <v>320</v>
      </c>
      <c r="J1204" t="s">
        <v>76</v>
      </c>
      <c r="K1204" t="s">
        <v>44</v>
      </c>
      <c r="L1204" t="s">
        <v>520</v>
      </c>
      <c r="M1204" t="s">
        <v>521</v>
      </c>
      <c r="N1204" t="s">
        <v>522</v>
      </c>
      <c r="O1204" t="s">
        <v>494</v>
      </c>
      <c r="P1204" t="s">
        <v>1160</v>
      </c>
      <c r="Q1204" t="s">
        <v>65</v>
      </c>
      <c r="R1204">
        <v>1</v>
      </c>
      <c r="S1204" s="1">
        <v>43116</v>
      </c>
      <c r="T1204" s="1">
        <v>43243</v>
      </c>
      <c r="U1204" t="s">
        <v>1161</v>
      </c>
      <c r="V1204" t="s">
        <v>39</v>
      </c>
      <c r="W1204">
        <v>109</v>
      </c>
      <c r="X1204">
        <v>82</v>
      </c>
      <c r="Y1204">
        <v>400</v>
      </c>
      <c r="Z1204">
        <v>20.5</v>
      </c>
      <c r="AD1204">
        <v>0</v>
      </c>
      <c r="AE1204">
        <v>20.5</v>
      </c>
      <c r="AF1204">
        <v>0</v>
      </c>
      <c r="AG1204">
        <v>0</v>
      </c>
      <c r="AH1204">
        <v>6.0810000000000004</v>
      </c>
      <c r="AI1204">
        <v>6.0810000000000004</v>
      </c>
      <c r="AJ1204">
        <v>0.4</v>
      </c>
      <c r="AK1204" t="s">
        <v>1008</v>
      </c>
      <c r="AL1204" t="s">
        <v>1162</v>
      </c>
      <c r="AN1204">
        <v>170</v>
      </c>
      <c r="AO1204">
        <f>Source1718[[#This Row],[TotalFTES]]*525/Source1718[[#This Row],[TotalScheduledHours]]</f>
        <v>18.779558823529413</v>
      </c>
    </row>
    <row r="1205" spans="1:41" x14ac:dyDescent="0.25">
      <c r="A1205" t="s">
        <v>1770</v>
      </c>
      <c r="B1205" t="s">
        <v>32</v>
      </c>
      <c r="C1205" t="s">
        <v>92</v>
      </c>
      <c r="D1205" t="s">
        <v>93</v>
      </c>
      <c r="E1205">
        <v>43086</v>
      </c>
      <c r="F1205" t="s">
        <v>106</v>
      </c>
      <c r="G1205">
        <v>4015</v>
      </c>
      <c r="H1205">
        <v>401</v>
      </c>
      <c r="I1205" t="s">
        <v>568</v>
      </c>
      <c r="J1205" t="s">
        <v>73</v>
      </c>
      <c r="K1205" t="s">
        <v>44</v>
      </c>
      <c r="L1205" t="s">
        <v>74</v>
      </c>
      <c r="M1205">
        <v>1040</v>
      </c>
      <c r="N1205">
        <v>1255</v>
      </c>
      <c r="O1205" t="s">
        <v>55</v>
      </c>
      <c r="Q1205" t="s">
        <v>56</v>
      </c>
      <c r="R1205">
        <v>1</v>
      </c>
      <c r="S1205" s="1">
        <v>43116</v>
      </c>
      <c r="T1205" s="1">
        <v>43243</v>
      </c>
      <c r="U1205" t="s">
        <v>450</v>
      </c>
      <c r="V1205" t="s">
        <v>39</v>
      </c>
      <c r="W1205">
        <v>79</v>
      </c>
      <c r="X1205">
        <v>53</v>
      </c>
      <c r="Y1205">
        <v>600</v>
      </c>
      <c r="Z1205">
        <v>8.8332999999999995</v>
      </c>
      <c r="AD1205">
        <v>0</v>
      </c>
      <c r="AE1205">
        <v>8.8332999999999995</v>
      </c>
      <c r="AF1205">
        <v>0</v>
      </c>
      <c r="AG1205">
        <v>0</v>
      </c>
      <c r="AH1205">
        <v>1.548</v>
      </c>
      <c r="AI1205">
        <v>1.548</v>
      </c>
      <c r="AJ1205">
        <v>0.1</v>
      </c>
      <c r="AK1205" t="s">
        <v>889</v>
      </c>
      <c r="AL1205" t="s">
        <v>829</v>
      </c>
      <c r="AN1205">
        <v>40</v>
      </c>
      <c r="AO1205">
        <f>Source1718[[#This Row],[TotalFTES]]*525/Source1718[[#This Row],[TotalScheduledHours]]</f>
        <v>20.317500000000003</v>
      </c>
    </row>
    <row r="1206" spans="1:41" x14ac:dyDescent="0.25">
      <c r="A1206" t="s">
        <v>1770</v>
      </c>
      <c r="B1206" t="s">
        <v>32</v>
      </c>
      <c r="C1206" t="s">
        <v>92</v>
      </c>
      <c r="D1206" t="s">
        <v>93</v>
      </c>
      <c r="E1206">
        <v>43082</v>
      </c>
      <c r="F1206" t="s">
        <v>106</v>
      </c>
      <c r="G1206">
        <v>4015</v>
      </c>
      <c r="H1206">
        <v>402</v>
      </c>
      <c r="I1206" t="s">
        <v>568</v>
      </c>
      <c r="J1206" t="s">
        <v>73</v>
      </c>
      <c r="K1206" t="s">
        <v>44</v>
      </c>
      <c r="L1206" t="s">
        <v>48</v>
      </c>
      <c r="M1206">
        <v>1040</v>
      </c>
      <c r="N1206">
        <v>1255</v>
      </c>
      <c r="O1206" t="s">
        <v>55</v>
      </c>
      <c r="Q1206" t="s">
        <v>56</v>
      </c>
      <c r="R1206">
        <v>1</v>
      </c>
      <c r="S1206" s="1">
        <v>43116</v>
      </c>
      <c r="T1206" s="1">
        <v>43243</v>
      </c>
      <c r="U1206" t="s">
        <v>465</v>
      </c>
      <c r="V1206" t="s">
        <v>39</v>
      </c>
      <c r="W1206">
        <v>79</v>
      </c>
      <c r="X1206">
        <v>61</v>
      </c>
      <c r="Y1206">
        <v>600</v>
      </c>
      <c r="Z1206">
        <v>10.166700000000001</v>
      </c>
      <c r="AD1206">
        <v>0</v>
      </c>
      <c r="AE1206">
        <v>10.166700000000001</v>
      </c>
      <c r="AF1206">
        <v>0</v>
      </c>
      <c r="AG1206">
        <v>0</v>
      </c>
      <c r="AH1206">
        <v>2.286</v>
      </c>
      <c r="AI1206">
        <v>2.286</v>
      </c>
      <c r="AJ1206">
        <v>0.1</v>
      </c>
      <c r="AK1206" t="s">
        <v>889</v>
      </c>
      <c r="AL1206" t="s">
        <v>829</v>
      </c>
      <c r="AN1206">
        <v>40</v>
      </c>
      <c r="AO1206">
        <f>Source1718[[#This Row],[TotalFTES]]*525/Source1718[[#This Row],[TotalScheduledHours]]</f>
        <v>30.003750000000004</v>
      </c>
    </row>
    <row r="1207" spans="1:41" x14ac:dyDescent="0.25">
      <c r="A1207" t="s">
        <v>1770</v>
      </c>
      <c r="B1207" t="s">
        <v>32</v>
      </c>
      <c r="C1207" t="s">
        <v>92</v>
      </c>
      <c r="D1207" t="s">
        <v>93</v>
      </c>
      <c r="E1207">
        <v>47176</v>
      </c>
      <c r="F1207" t="s">
        <v>106</v>
      </c>
      <c r="G1207">
        <v>4015</v>
      </c>
      <c r="H1207">
        <v>403</v>
      </c>
      <c r="I1207" t="s">
        <v>568</v>
      </c>
      <c r="J1207" t="s">
        <v>73</v>
      </c>
      <c r="K1207" t="s">
        <v>44</v>
      </c>
      <c r="L1207" t="s">
        <v>48</v>
      </c>
      <c r="M1207">
        <v>1310</v>
      </c>
      <c r="N1207">
        <v>1525</v>
      </c>
      <c r="O1207" t="s">
        <v>55</v>
      </c>
      <c r="P1207">
        <v>602</v>
      </c>
      <c r="Q1207" t="s">
        <v>56</v>
      </c>
      <c r="R1207">
        <v>1</v>
      </c>
      <c r="S1207" s="1">
        <v>43116</v>
      </c>
      <c r="T1207" s="1">
        <v>43243</v>
      </c>
      <c r="U1207" t="s">
        <v>427</v>
      </c>
      <c r="V1207" t="s">
        <v>39</v>
      </c>
      <c r="W1207">
        <v>73</v>
      </c>
      <c r="X1207">
        <v>45</v>
      </c>
      <c r="Y1207">
        <v>500</v>
      </c>
      <c r="Z1207">
        <v>9</v>
      </c>
      <c r="AD1207">
        <v>0</v>
      </c>
      <c r="AE1207">
        <v>9</v>
      </c>
      <c r="AF1207">
        <v>0</v>
      </c>
      <c r="AG1207">
        <v>0</v>
      </c>
      <c r="AH1207">
        <v>2.1709999999999998</v>
      </c>
      <c r="AI1207">
        <v>2.1709999999999998</v>
      </c>
      <c r="AJ1207">
        <v>0.1</v>
      </c>
      <c r="AK1207" t="s">
        <v>877</v>
      </c>
      <c r="AL1207" t="s">
        <v>1163</v>
      </c>
      <c r="AN1207">
        <v>40</v>
      </c>
      <c r="AO1207">
        <f>Source1718[[#This Row],[TotalFTES]]*525/Source1718[[#This Row],[TotalScheduledHours]]</f>
        <v>28.494374999999998</v>
      </c>
    </row>
    <row r="1208" spans="1:41" x14ac:dyDescent="0.25">
      <c r="A1208" t="s">
        <v>1770</v>
      </c>
      <c r="B1208" t="s">
        <v>32</v>
      </c>
      <c r="C1208" t="s">
        <v>92</v>
      </c>
      <c r="D1208" t="s">
        <v>93</v>
      </c>
      <c r="E1208">
        <v>43569</v>
      </c>
      <c r="F1208" t="s">
        <v>107</v>
      </c>
      <c r="G1208">
        <v>3801</v>
      </c>
      <c r="H1208">
        <v>501</v>
      </c>
      <c r="I1208" t="s">
        <v>569</v>
      </c>
      <c r="J1208" t="s">
        <v>35</v>
      </c>
      <c r="K1208" t="s">
        <v>44</v>
      </c>
      <c r="L1208" t="s">
        <v>108</v>
      </c>
      <c r="M1208">
        <v>1000</v>
      </c>
      <c r="N1208">
        <v>1150</v>
      </c>
      <c r="O1208" t="s">
        <v>49</v>
      </c>
      <c r="P1208">
        <v>321</v>
      </c>
      <c r="Q1208" t="s">
        <v>51</v>
      </c>
      <c r="R1208">
        <v>1</v>
      </c>
      <c r="S1208" s="1">
        <v>43116</v>
      </c>
      <c r="T1208" s="1">
        <v>43243</v>
      </c>
      <c r="U1208" t="s">
        <v>457</v>
      </c>
      <c r="V1208" t="s">
        <v>39</v>
      </c>
      <c r="W1208">
        <v>26</v>
      </c>
      <c r="X1208">
        <v>24</v>
      </c>
      <c r="Y1208">
        <v>28</v>
      </c>
      <c r="Z1208">
        <v>85.714299999999994</v>
      </c>
      <c r="AD1208">
        <v>0</v>
      </c>
      <c r="AE1208">
        <v>85.714299999999994</v>
      </c>
      <c r="AF1208">
        <v>0</v>
      </c>
      <c r="AG1208">
        <v>10</v>
      </c>
      <c r="AH1208">
        <v>5.8970000000000002</v>
      </c>
      <c r="AI1208">
        <v>5.8970000000000002</v>
      </c>
      <c r="AJ1208">
        <v>0.4</v>
      </c>
      <c r="AK1208" t="s">
        <v>883</v>
      </c>
      <c r="AL1208" t="s">
        <v>1164</v>
      </c>
      <c r="AN1208">
        <v>168</v>
      </c>
      <c r="AO1208">
        <f>Source1718[[#This Row],[TotalFTES]]*525/Source1718[[#This Row],[TotalScheduledHours]]</f>
        <v>18.428125000000001</v>
      </c>
    </row>
    <row r="1209" spans="1:41" x14ac:dyDescent="0.25">
      <c r="A1209" t="s">
        <v>1770</v>
      </c>
      <c r="B1209" t="s">
        <v>32</v>
      </c>
      <c r="C1209" t="s">
        <v>92</v>
      </c>
      <c r="D1209" t="s">
        <v>93</v>
      </c>
      <c r="E1209">
        <v>41133</v>
      </c>
      <c r="F1209" t="s">
        <v>107</v>
      </c>
      <c r="G1209">
        <v>3814</v>
      </c>
      <c r="H1209">
        <v>401</v>
      </c>
      <c r="I1209" t="s">
        <v>322</v>
      </c>
      <c r="J1209" t="s">
        <v>35</v>
      </c>
      <c r="K1209" t="s">
        <v>44</v>
      </c>
      <c r="L1209" t="s">
        <v>108</v>
      </c>
      <c r="M1209">
        <v>800</v>
      </c>
      <c r="N1209">
        <v>850</v>
      </c>
      <c r="O1209" t="s">
        <v>55</v>
      </c>
      <c r="Q1209" t="s">
        <v>56</v>
      </c>
      <c r="R1209">
        <v>1</v>
      </c>
      <c r="S1209" s="1">
        <v>43116</v>
      </c>
      <c r="T1209" s="1">
        <v>43243</v>
      </c>
      <c r="U1209" t="s">
        <v>570</v>
      </c>
      <c r="V1209" t="s">
        <v>39</v>
      </c>
      <c r="W1209">
        <v>22</v>
      </c>
      <c r="X1209">
        <v>22</v>
      </c>
      <c r="Y1209">
        <v>600</v>
      </c>
      <c r="Z1209">
        <v>3.6667000000000001</v>
      </c>
      <c r="AD1209">
        <v>0</v>
      </c>
      <c r="AE1209">
        <v>3.6667000000000001</v>
      </c>
      <c r="AF1209">
        <v>0</v>
      </c>
      <c r="AG1209">
        <v>0</v>
      </c>
      <c r="AH1209">
        <v>1.9370000000000001</v>
      </c>
      <c r="AI1209">
        <v>1.9370000000000001</v>
      </c>
      <c r="AJ1209">
        <v>0.2</v>
      </c>
      <c r="AK1209" t="s">
        <v>1165</v>
      </c>
      <c r="AL1209" t="s">
        <v>829</v>
      </c>
      <c r="AN1209">
        <v>84</v>
      </c>
      <c r="AO1209">
        <f>Source1718[[#This Row],[TotalFTES]]*525/Source1718[[#This Row],[TotalScheduledHours]]</f>
        <v>12.106250000000001</v>
      </c>
    </row>
    <row r="1210" spans="1:41" x14ac:dyDescent="0.25">
      <c r="A1210" t="s">
        <v>1770</v>
      </c>
      <c r="B1210" t="s">
        <v>32</v>
      </c>
      <c r="C1210" t="s">
        <v>92</v>
      </c>
      <c r="D1210" t="s">
        <v>93</v>
      </c>
      <c r="E1210">
        <v>41134</v>
      </c>
      <c r="F1210" t="s">
        <v>107</v>
      </c>
      <c r="G1210">
        <v>3814</v>
      </c>
      <c r="H1210">
        <v>402</v>
      </c>
      <c r="I1210" t="s">
        <v>322</v>
      </c>
      <c r="J1210" t="s">
        <v>35</v>
      </c>
      <c r="K1210" t="s">
        <v>44</v>
      </c>
      <c r="L1210" t="s">
        <v>108</v>
      </c>
      <c r="M1210">
        <v>900</v>
      </c>
      <c r="N1210">
        <v>950</v>
      </c>
      <c r="O1210" t="s">
        <v>55</v>
      </c>
      <c r="Q1210" t="s">
        <v>56</v>
      </c>
      <c r="R1210">
        <v>1</v>
      </c>
      <c r="S1210" s="1">
        <v>43116</v>
      </c>
      <c r="T1210" s="1">
        <v>43243</v>
      </c>
      <c r="U1210" t="s">
        <v>570</v>
      </c>
      <c r="V1210" t="s">
        <v>39</v>
      </c>
      <c r="W1210">
        <v>22</v>
      </c>
      <c r="X1210">
        <v>22</v>
      </c>
      <c r="Y1210">
        <v>600</v>
      </c>
      <c r="Z1210">
        <v>3.6667000000000001</v>
      </c>
      <c r="AD1210">
        <v>0</v>
      </c>
      <c r="AE1210">
        <v>3.6667000000000001</v>
      </c>
      <c r="AF1210">
        <v>0</v>
      </c>
      <c r="AG1210">
        <v>0</v>
      </c>
      <c r="AH1210">
        <v>1.958</v>
      </c>
      <c r="AI1210">
        <v>1.958</v>
      </c>
      <c r="AJ1210">
        <v>0.2</v>
      </c>
      <c r="AK1210" t="s">
        <v>1166</v>
      </c>
      <c r="AL1210" t="s">
        <v>829</v>
      </c>
      <c r="AN1210">
        <v>84</v>
      </c>
      <c r="AO1210">
        <f>Source1718[[#This Row],[TotalFTES]]*525/Source1718[[#This Row],[TotalScheduledHours]]</f>
        <v>12.237500000000001</v>
      </c>
    </row>
    <row r="1211" spans="1:41" x14ac:dyDescent="0.25">
      <c r="A1211" t="s">
        <v>1770</v>
      </c>
      <c r="B1211" t="s">
        <v>32</v>
      </c>
      <c r="C1211" t="s">
        <v>92</v>
      </c>
      <c r="D1211" t="s">
        <v>93</v>
      </c>
      <c r="E1211">
        <v>41034</v>
      </c>
      <c r="F1211" t="s">
        <v>107</v>
      </c>
      <c r="G1211">
        <v>3819</v>
      </c>
      <c r="H1211">
        <v>301</v>
      </c>
      <c r="I1211" t="s">
        <v>323</v>
      </c>
      <c r="J1211" t="s">
        <v>35</v>
      </c>
      <c r="K1211" t="s">
        <v>44</v>
      </c>
      <c r="L1211" t="s">
        <v>45</v>
      </c>
      <c r="M1211">
        <v>1445</v>
      </c>
      <c r="N1211">
        <v>1700</v>
      </c>
      <c r="O1211" t="s">
        <v>399</v>
      </c>
      <c r="Q1211" t="s">
        <v>97</v>
      </c>
      <c r="R1211" t="s">
        <v>38</v>
      </c>
      <c r="S1211" s="1">
        <v>43116</v>
      </c>
      <c r="T1211" s="1">
        <v>43178</v>
      </c>
      <c r="U1211" t="s">
        <v>441</v>
      </c>
      <c r="V1211" t="s">
        <v>39</v>
      </c>
      <c r="W1211">
        <v>86</v>
      </c>
      <c r="X1211">
        <v>80</v>
      </c>
      <c r="Y1211">
        <v>200</v>
      </c>
      <c r="Z1211">
        <v>40</v>
      </c>
      <c r="AD1211">
        <v>0</v>
      </c>
      <c r="AE1211">
        <v>40</v>
      </c>
      <c r="AF1211">
        <v>0</v>
      </c>
      <c r="AG1211">
        <v>0</v>
      </c>
      <c r="AH1211">
        <v>2.181</v>
      </c>
      <c r="AI1211">
        <v>2.181</v>
      </c>
      <c r="AJ1211">
        <v>0.2</v>
      </c>
      <c r="AK1211" t="s">
        <v>1028</v>
      </c>
      <c r="AL1211" t="s">
        <v>933</v>
      </c>
      <c r="AN1211">
        <v>85</v>
      </c>
      <c r="AO1211">
        <f>Source1718[[#This Row],[TotalFTES]]*525/Source1718[[#This Row],[TotalScheduledHours]]</f>
        <v>13.470882352941178</v>
      </c>
    </row>
    <row r="1212" spans="1:41" x14ac:dyDescent="0.25">
      <c r="A1212" t="s">
        <v>1770</v>
      </c>
      <c r="B1212" t="s">
        <v>32</v>
      </c>
      <c r="C1212" t="s">
        <v>92</v>
      </c>
      <c r="D1212" t="s">
        <v>93</v>
      </c>
      <c r="E1212">
        <v>41355</v>
      </c>
      <c r="F1212" t="s">
        <v>107</v>
      </c>
      <c r="G1212">
        <v>3819</v>
      </c>
      <c r="H1212">
        <v>302</v>
      </c>
      <c r="I1212" t="s">
        <v>323</v>
      </c>
      <c r="J1212" t="s">
        <v>35</v>
      </c>
      <c r="K1212" t="s">
        <v>44</v>
      </c>
      <c r="L1212" t="s">
        <v>45</v>
      </c>
      <c r="M1212">
        <v>1445</v>
      </c>
      <c r="N1212">
        <v>1700</v>
      </c>
      <c r="O1212" t="s">
        <v>399</v>
      </c>
      <c r="Q1212" t="s">
        <v>97</v>
      </c>
      <c r="R1212" t="s">
        <v>38</v>
      </c>
      <c r="S1212" s="1">
        <v>43179</v>
      </c>
      <c r="T1212" s="1">
        <v>43243</v>
      </c>
      <c r="U1212" t="s">
        <v>441</v>
      </c>
      <c r="V1212" t="s">
        <v>39</v>
      </c>
      <c r="W1212">
        <v>83</v>
      </c>
      <c r="X1212">
        <v>82</v>
      </c>
      <c r="Y1212">
        <v>200</v>
      </c>
      <c r="Z1212">
        <v>41</v>
      </c>
      <c r="AD1212">
        <v>0</v>
      </c>
      <c r="AE1212">
        <v>41</v>
      </c>
      <c r="AF1212">
        <v>0</v>
      </c>
      <c r="AG1212">
        <v>0</v>
      </c>
      <c r="AH1212">
        <v>1.9330000000000001</v>
      </c>
      <c r="AI1212">
        <v>1.9330000000000001</v>
      </c>
      <c r="AJ1212">
        <v>0.2</v>
      </c>
      <c r="AK1212" t="s">
        <v>1028</v>
      </c>
      <c r="AL1212" t="s">
        <v>933</v>
      </c>
      <c r="AN1212">
        <v>85</v>
      </c>
      <c r="AO1212">
        <f>Source1718[[#This Row],[TotalFTES]]*525/Source1718[[#This Row],[TotalScheduledHours]]</f>
        <v>11.939117647058824</v>
      </c>
    </row>
    <row r="1213" spans="1:41" x14ac:dyDescent="0.25">
      <c r="A1213" t="s">
        <v>1770</v>
      </c>
      <c r="B1213" t="s">
        <v>32</v>
      </c>
      <c r="C1213" t="s">
        <v>92</v>
      </c>
      <c r="D1213" t="s">
        <v>93</v>
      </c>
      <c r="E1213">
        <v>47703</v>
      </c>
      <c r="F1213" t="s">
        <v>107</v>
      </c>
      <c r="G1213">
        <v>3819</v>
      </c>
      <c r="H1213">
        <v>401</v>
      </c>
      <c r="I1213" t="s">
        <v>323</v>
      </c>
      <c r="J1213" t="s">
        <v>35</v>
      </c>
      <c r="K1213" t="s">
        <v>44</v>
      </c>
      <c r="L1213" t="s">
        <v>72</v>
      </c>
      <c r="M1213">
        <v>1230</v>
      </c>
      <c r="N1213">
        <v>1445</v>
      </c>
      <c r="O1213" t="s">
        <v>55</v>
      </c>
      <c r="Q1213" t="s">
        <v>56</v>
      </c>
      <c r="R1213">
        <v>1</v>
      </c>
      <c r="S1213" s="1">
        <v>43116</v>
      </c>
      <c r="T1213" s="1">
        <v>43243</v>
      </c>
      <c r="U1213" t="s">
        <v>505</v>
      </c>
      <c r="V1213" t="s">
        <v>39</v>
      </c>
      <c r="W1213">
        <v>69</v>
      </c>
      <c r="X1213">
        <v>29</v>
      </c>
      <c r="Y1213">
        <v>500</v>
      </c>
      <c r="Z1213">
        <v>5.8</v>
      </c>
      <c r="AD1213">
        <v>0</v>
      </c>
      <c r="AE1213">
        <v>5.8</v>
      </c>
      <c r="AF1213">
        <v>0</v>
      </c>
      <c r="AG1213">
        <v>0</v>
      </c>
      <c r="AH1213">
        <v>1.671</v>
      </c>
      <c r="AI1213">
        <v>1.671</v>
      </c>
      <c r="AJ1213">
        <v>0.2</v>
      </c>
      <c r="AK1213" t="s">
        <v>827</v>
      </c>
      <c r="AL1213" t="s">
        <v>829</v>
      </c>
      <c r="AN1213">
        <v>85</v>
      </c>
      <c r="AO1213">
        <f>Source1718[[#This Row],[TotalFTES]]*525/Source1718[[#This Row],[TotalScheduledHours]]</f>
        <v>10.320882352941176</v>
      </c>
    </row>
    <row r="1214" spans="1:41" x14ac:dyDescent="0.25">
      <c r="A1214" t="s">
        <v>1770</v>
      </c>
      <c r="B1214" t="s">
        <v>32</v>
      </c>
      <c r="C1214" t="s">
        <v>92</v>
      </c>
      <c r="D1214" t="s">
        <v>93</v>
      </c>
      <c r="E1214">
        <v>47880</v>
      </c>
      <c r="F1214" t="s">
        <v>107</v>
      </c>
      <c r="G1214">
        <v>3819</v>
      </c>
      <c r="H1214">
        <v>402</v>
      </c>
      <c r="I1214" t="s">
        <v>323</v>
      </c>
      <c r="J1214" t="s">
        <v>35</v>
      </c>
      <c r="K1214" t="s">
        <v>44</v>
      </c>
      <c r="L1214" t="s">
        <v>72</v>
      </c>
      <c r="M1214">
        <v>1520</v>
      </c>
      <c r="N1214">
        <v>1735</v>
      </c>
      <c r="O1214" t="s">
        <v>55</v>
      </c>
      <c r="Q1214" t="s">
        <v>56</v>
      </c>
      <c r="R1214">
        <v>1</v>
      </c>
      <c r="S1214" s="1">
        <v>43116</v>
      </c>
      <c r="T1214" s="1">
        <v>43243</v>
      </c>
      <c r="U1214" t="s">
        <v>1167</v>
      </c>
      <c r="V1214" t="s">
        <v>39</v>
      </c>
      <c r="W1214">
        <v>68</v>
      </c>
      <c r="X1214">
        <v>67</v>
      </c>
      <c r="Y1214">
        <v>400</v>
      </c>
      <c r="Z1214">
        <v>16.75</v>
      </c>
      <c r="AD1214">
        <v>0</v>
      </c>
      <c r="AE1214">
        <v>16.75</v>
      </c>
      <c r="AF1214">
        <v>0</v>
      </c>
      <c r="AG1214">
        <v>0</v>
      </c>
      <c r="AH1214">
        <v>2.4900000000000002</v>
      </c>
      <c r="AI1214">
        <v>2.4900000000000002</v>
      </c>
      <c r="AJ1214">
        <v>0.2</v>
      </c>
      <c r="AK1214" t="s">
        <v>960</v>
      </c>
      <c r="AL1214" t="s">
        <v>829</v>
      </c>
      <c r="AN1214">
        <v>85</v>
      </c>
      <c r="AO1214">
        <f>Source1718[[#This Row],[TotalFTES]]*525/Source1718[[#This Row],[TotalScheduledHours]]</f>
        <v>15.379411764705882</v>
      </c>
    </row>
    <row r="1215" spans="1:41" x14ac:dyDescent="0.25">
      <c r="A1215" t="s">
        <v>1770</v>
      </c>
      <c r="B1215" t="s">
        <v>32</v>
      </c>
      <c r="C1215" t="s">
        <v>92</v>
      </c>
      <c r="D1215" t="s">
        <v>93</v>
      </c>
      <c r="E1215">
        <v>46393</v>
      </c>
      <c r="F1215" t="s">
        <v>107</v>
      </c>
      <c r="G1215">
        <v>3819</v>
      </c>
      <c r="H1215">
        <v>701</v>
      </c>
      <c r="I1215" t="s">
        <v>323</v>
      </c>
      <c r="J1215" t="s">
        <v>73</v>
      </c>
      <c r="K1215" t="s">
        <v>44</v>
      </c>
      <c r="L1215" t="s">
        <v>74</v>
      </c>
      <c r="M1215">
        <v>900</v>
      </c>
      <c r="N1215">
        <v>1350</v>
      </c>
      <c r="O1215" t="s">
        <v>64</v>
      </c>
      <c r="P1215">
        <v>319</v>
      </c>
      <c r="Q1215" t="s">
        <v>65</v>
      </c>
      <c r="R1215">
        <v>1</v>
      </c>
      <c r="S1215" s="1">
        <v>43116</v>
      </c>
      <c r="T1215" s="1">
        <v>43243</v>
      </c>
      <c r="U1215" t="s">
        <v>1005</v>
      </c>
      <c r="V1215" t="s">
        <v>39</v>
      </c>
      <c r="W1215">
        <v>150</v>
      </c>
      <c r="X1215">
        <v>131</v>
      </c>
      <c r="Y1215">
        <v>400</v>
      </c>
      <c r="Z1215">
        <v>32.75</v>
      </c>
      <c r="AD1215">
        <v>0</v>
      </c>
      <c r="AE1215">
        <v>32.75</v>
      </c>
      <c r="AF1215">
        <v>0</v>
      </c>
      <c r="AG1215">
        <v>0</v>
      </c>
      <c r="AH1215">
        <v>4.09</v>
      </c>
      <c r="AI1215">
        <v>4.09</v>
      </c>
      <c r="AJ1215">
        <v>0.2</v>
      </c>
      <c r="AK1215" t="s">
        <v>826</v>
      </c>
      <c r="AL1215" t="s">
        <v>906</v>
      </c>
      <c r="AN1215">
        <v>80</v>
      </c>
      <c r="AO1215">
        <f>Source1718[[#This Row],[TotalFTES]]*525/Source1718[[#This Row],[TotalScheduledHours]]</f>
        <v>26.840624999999999</v>
      </c>
    </row>
    <row r="1216" spans="1:41" x14ac:dyDescent="0.25">
      <c r="A1216" t="s">
        <v>1770</v>
      </c>
      <c r="B1216" t="s">
        <v>32</v>
      </c>
      <c r="C1216" t="s">
        <v>92</v>
      </c>
      <c r="D1216" t="s">
        <v>93</v>
      </c>
      <c r="E1216">
        <v>46363</v>
      </c>
      <c r="F1216" t="s">
        <v>107</v>
      </c>
      <c r="G1216">
        <v>3819</v>
      </c>
      <c r="H1216">
        <v>702</v>
      </c>
      <c r="I1216" t="s">
        <v>323</v>
      </c>
      <c r="J1216" t="s">
        <v>73</v>
      </c>
      <c r="K1216" t="s">
        <v>44</v>
      </c>
      <c r="L1216" t="s">
        <v>74</v>
      </c>
      <c r="M1216">
        <v>900</v>
      </c>
      <c r="N1216">
        <v>1350</v>
      </c>
      <c r="O1216" t="s">
        <v>64</v>
      </c>
      <c r="P1216">
        <v>354</v>
      </c>
      <c r="Q1216" t="s">
        <v>65</v>
      </c>
      <c r="R1216">
        <v>1</v>
      </c>
      <c r="S1216" s="1">
        <v>43116</v>
      </c>
      <c r="T1216" s="1">
        <v>43243</v>
      </c>
      <c r="U1216" t="s">
        <v>551</v>
      </c>
      <c r="V1216" t="s">
        <v>39</v>
      </c>
      <c r="W1216">
        <v>134</v>
      </c>
      <c r="X1216">
        <v>41</v>
      </c>
      <c r="Y1216">
        <v>400</v>
      </c>
      <c r="Z1216">
        <v>10.25</v>
      </c>
      <c r="AD1216">
        <v>0</v>
      </c>
      <c r="AE1216">
        <v>10.25</v>
      </c>
      <c r="AF1216">
        <v>0</v>
      </c>
      <c r="AG1216">
        <v>0</v>
      </c>
      <c r="AH1216">
        <v>2.714</v>
      </c>
      <c r="AI1216">
        <v>2.714</v>
      </c>
      <c r="AJ1216">
        <v>0.2</v>
      </c>
      <c r="AK1216" t="s">
        <v>826</v>
      </c>
      <c r="AL1216" t="s">
        <v>999</v>
      </c>
      <c r="AN1216">
        <v>80</v>
      </c>
      <c r="AO1216">
        <f>Source1718[[#This Row],[TotalFTES]]*525/Source1718[[#This Row],[TotalScheduledHours]]</f>
        <v>17.810624999999998</v>
      </c>
    </row>
    <row r="1217" spans="1:41" x14ac:dyDescent="0.25">
      <c r="A1217" t="s">
        <v>1770</v>
      </c>
      <c r="B1217" t="s">
        <v>32</v>
      </c>
      <c r="C1217" t="s">
        <v>92</v>
      </c>
      <c r="D1217" t="s">
        <v>93</v>
      </c>
      <c r="E1217">
        <v>48064</v>
      </c>
      <c r="F1217" t="s">
        <v>107</v>
      </c>
      <c r="G1217">
        <v>3819</v>
      </c>
      <c r="H1217">
        <v>703</v>
      </c>
      <c r="I1217" t="s">
        <v>323</v>
      </c>
      <c r="J1217" t="s">
        <v>73</v>
      </c>
      <c r="K1217" t="s">
        <v>44</v>
      </c>
      <c r="L1217" t="s">
        <v>74</v>
      </c>
      <c r="M1217">
        <v>900</v>
      </c>
      <c r="N1217">
        <v>1350</v>
      </c>
      <c r="O1217" t="s">
        <v>64</v>
      </c>
      <c r="P1217">
        <v>363</v>
      </c>
      <c r="Q1217" t="s">
        <v>65</v>
      </c>
      <c r="R1217" t="s">
        <v>38</v>
      </c>
      <c r="S1217" s="1">
        <v>43120</v>
      </c>
      <c r="T1217" s="1">
        <v>43239</v>
      </c>
      <c r="U1217" t="s">
        <v>557</v>
      </c>
      <c r="V1217" t="s">
        <v>39</v>
      </c>
      <c r="W1217">
        <v>69</v>
      </c>
      <c r="X1217">
        <v>66</v>
      </c>
      <c r="Y1217">
        <v>400</v>
      </c>
      <c r="Z1217">
        <v>16.5</v>
      </c>
      <c r="AD1217">
        <v>0</v>
      </c>
      <c r="AE1217">
        <v>16.5</v>
      </c>
      <c r="AF1217">
        <v>0</v>
      </c>
      <c r="AG1217">
        <v>0</v>
      </c>
      <c r="AH1217">
        <v>2.8860000000000001</v>
      </c>
      <c r="AI1217">
        <v>2.8860000000000001</v>
      </c>
      <c r="AJ1217">
        <v>0.2</v>
      </c>
      <c r="AK1217" t="s">
        <v>826</v>
      </c>
      <c r="AL1217" t="s">
        <v>1168</v>
      </c>
      <c r="AN1217">
        <v>80</v>
      </c>
      <c r="AO1217">
        <f>Source1718[[#This Row],[TotalFTES]]*525/Source1718[[#This Row],[TotalScheduledHours]]</f>
        <v>18.939375000000002</v>
      </c>
    </row>
    <row r="1218" spans="1:41" x14ac:dyDescent="0.25">
      <c r="A1218" t="s">
        <v>1770</v>
      </c>
      <c r="B1218" t="s">
        <v>32</v>
      </c>
      <c r="C1218" t="s">
        <v>92</v>
      </c>
      <c r="D1218" t="s">
        <v>93</v>
      </c>
      <c r="E1218">
        <v>47921</v>
      </c>
      <c r="F1218" t="s">
        <v>107</v>
      </c>
      <c r="G1218">
        <v>3829</v>
      </c>
      <c r="H1218">
        <v>501</v>
      </c>
      <c r="I1218" t="s">
        <v>1169</v>
      </c>
      <c r="J1218" t="s">
        <v>35</v>
      </c>
      <c r="K1218" t="s">
        <v>44</v>
      </c>
      <c r="L1218" t="s">
        <v>108</v>
      </c>
      <c r="M1218">
        <v>800</v>
      </c>
      <c r="N1218">
        <v>950</v>
      </c>
      <c r="O1218" t="s">
        <v>49</v>
      </c>
      <c r="P1218">
        <v>325</v>
      </c>
      <c r="Q1218" t="s">
        <v>51</v>
      </c>
      <c r="R1218" t="s">
        <v>38</v>
      </c>
      <c r="S1218" s="1">
        <v>43179</v>
      </c>
      <c r="T1218" s="1">
        <v>43243</v>
      </c>
      <c r="U1218" t="s">
        <v>394</v>
      </c>
      <c r="V1218" t="s">
        <v>39</v>
      </c>
      <c r="W1218">
        <v>25</v>
      </c>
      <c r="X1218">
        <v>22</v>
      </c>
      <c r="Y1218">
        <v>49</v>
      </c>
      <c r="Z1218">
        <v>44.898000000000003</v>
      </c>
      <c r="AD1218">
        <v>0</v>
      </c>
      <c r="AE1218">
        <v>44.898000000000003</v>
      </c>
      <c r="AF1218">
        <v>0</v>
      </c>
      <c r="AG1218">
        <v>0</v>
      </c>
      <c r="AH1218">
        <v>2.9369999999999998</v>
      </c>
      <c r="AI1218">
        <v>2.9369999999999998</v>
      </c>
      <c r="AJ1218">
        <v>0.1943</v>
      </c>
      <c r="AK1218" t="s">
        <v>885</v>
      </c>
      <c r="AL1218" t="s">
        <v>886</v>
      </c>
      <c r="AN1218">
        <v>84</v>
      </c>
      <c r="AO1218">
        <f>Source1718[[#This Row],[TotalFTES]]*525/Source1718[[#This Row],[TotalScheduledHours]]</f>
        <v>18.356249999999999</v>
      </c>
    </row>
    <row r="1219" spans="1:41" x14ac:dyDescent="0.25">
      <c r="A1219" t="s">
        <v>1770</v>
      </c>
      <c r="B1219" t="s">
        <v>32</v>
      </c>
      <c r="C1219" t="s">
        <v>92</v>
      </c>
      <c r="D1219" t="s">
        <v>93</v>
      </c>
      <c r="E1219">
        <v>47973</v>
      </c>
      <c r="F1219" t="s">
        <v>107</v>
      </c>
      <c r="G1219">
        <v>3830</v>
      </c>
      <c r="H1219">
        <v>201</v>
      </c>
      <c r="I1219" t="s">
        <v>324</v>
      </c>
      <c r="J1219" t="s">
        <v>35</v>
      </c>
      <c r="K1219" t="s">
        <v>44</v>
      </c>
      <c r="L1219" t="s">
        <v>372</v>
      </c>
      <c r="M1219">
        <v>1215</v>
      </c>
      <c r="N1219">
        <v>1445</v>
      </c>
      <c r="O1219" t="s">
        <v>46</v>
      </c>
      <c r="P1219">
        <v>323</v>
      </c>
      <c r="Q1219" t="s">
        <v>47</v>
      </c>
      <c r="R1219">
        <v>1</v>
      </c>
      <c r="S1219" s="1">
        <v>43116</v>
      </c>
      <c r="T1219" s="1">
        <v>43243</v>
      </c>
      <c r="U1219" t="s">
        <v>566</v>
      </c>
      <c r="V1219" t="s">
        <v>39</v>
      </c>
      <c r="W1219">
        <v>34</v>
      </c>
      <c r="X1219">
        <v>17</v>
      </c>
      <c r="Y1219">
        <v>50</v>
      </c>
      <c r="Z1219">
        <v>34</v>
      </c>
      <c r="AD1219">
        <v>0</v>
      </c>
      <c r="AE1219">
        <v>34</v>
      </c>
      <c r="AF1219">
        <v>0</v>
      </c>
      <c r="AG1219">
        <v>0</v>
      </c>
      <c r="AH1219">
        <v>3.0760000000000001</v>
      </c>
      <c r="AI1219">
        <v>3.0760000000000001</v>
      </c>
      <c r="AJ1219">
        <v>0.4</v>
      </c>
      <c r="AK1219" t="s">
        <v>1170</v>
      </c>
      <c r="AL1219" t="s">
        <v>1155</v>
      </c>
      <c r="AN1219">
        <v>184.8</v>
      </c>
      <c r="AO1219">
        <f>Source1718[[#This Row],[TotalFTES]]*525/Source1718[[#This Row],[TotalScheduledHours]]</f>
        <v>8.7386363636363633</v>
      </c>
    </row>
    <row r="1220" spans="1:41" x14ac:dyDescent="0.25">
      <c r="A1220" t="s">
        <v>1770</v>
      </c>
      <c r="B1220" t="s">
        <v>32</v>
      </c>
      <c r="C1220" t="s">
        <v>92</v>
      </c>
      <c r="D1220" t="s">
        <v>93</v>
      </c>
      <c r="E1220">
        <v>46714</v>
      </c>
      <c r="F1220" t="s">
        <v>107</v>
      </c>
      <c r="G1220">
        <v>3831</v>
      </c>
      <c r="H1220" t="s">
        <v>95</v>
      </c>
      <c r="I1220" t="s">
        <v>325</v>
      </c>
      <c r="J1220" t="s">
        <v>76</v>
      </c>
      <c r="K1220" t="s">
        <v>44</v>
      </c>
      <c r="L1220" t="s">
        <v>45</v>
      </c>
      <c r="M1220">
        <v>1835</v>
      </c>
      <c r="N1220">
        <v>2050</v>
      </c>
      <c r="O1220" t="s">
        <v>55</v>
      </c>
      <c r="Q1220" t="s">
        <v>56</v>
      </c>
      <c r="R1220">
        <v>1</v>
      </c>
      <c r="S1220" s="1">
        <v>43116</v>
      </c>
      <c r="T1220" s="1">
        <v>43243</v>
      </c>
      <c r="U1220" t="s">
        <v>422</v>
      </c>
      <c r="V1220" t="s">
        <v>39</v>
      </c>
      <c r="W1220">
        <v>7</v>
      </c>
      <c r="X1220">
        <v>7</v>
      </c>
      <c r="Y1220">
        <v>500</v>
      </c>
      <c r="Z1220">
        <v>1.4</v>
      </c>
      <c r="AD1220">
        <v>0</v>
      </c>
      <c r="AE1220">
        <v>1.4</v>
      </c>
      <c r="AF1220">
        <v>0</v>
      </c>
      <c r="AG1220">
        <v>0</v>
      </c>
      <c r="AH1220">
        <v>0</v>
      </c>
      <c r="AI1220">
        <v>0</v>
      </c>
      <c r="AJ1220">
        <v>0.4</v>
      </c>
      <c r="AK1220" t="s">
        <v>900</v>
      </c>
      <c r="AL1220" t="s">
        <v>829</v>
      </c>
      <c r="AN1220">
        <v>170</v>
      </c>
      <c r="AO1220">
        <f>Source1718[[#This Row],[TotalFTES]]*525/Source1718[[#This Row],[TotalScheduledHours]]</f>
        <v>0</v>
      </c>
    </row>
    <row r="1221" spans="1:41" x14ac:dyDescent="0.25">
      <c r="A1221" t="s">
        <v>1770</v>
      </c>
      <c r="B1221" t="s">
        <v>32</v>
      </c>
      <c r="C1221" t="s">
        <v>92</v>
      </c>
      <c r="D1221" t="s">
        <v>93</v>
      </c>
      <c r="E1221">
        <v>47426</v>
      </c>
      <c r="F1221" t="s">
        <v>107</v>
      </c>
      <c r="G1221">
        <v>3832</v>
      </c>
      <c r="H1221" t="s">
        <v>95</v>
      </c>
      <c r="I1221" t="s">
        <v>110</v>
      </c>
      <c r="J1221" t="s">
        <v>35</v>
      </c>
      <c r="K1221" t="s">
        <v>44</v>
      </c>
      <c r="L1221" t="s">
        <v>72</v>
      </c>
      <c r="M1221">
        <v>1545</v>
      </c>
      <c r="N1221">
        <v>1800</v>
      </c>
      <c r="O1221" t="s">
        <v>112</v>
      </c>
      <c r="P1221">
        <v>227</v>
      </c>
      <c r="Q1221" t="s">
        <v>113</v>
      </c>
      <c r="R1221">
        <v>1</v>
      </c>
      <c r="S1221" s="1">
        <v>43116</v>
      </c>
      <c r="T1221" s="1">
        <v>43243</v>
      </c>
      <c r="U1221" t="s">
        <v>1171</v>
      </c>
      <c r="V1221" t="s">
        <v>1172</v>
      </c>
      <c r="W1221">
        <v>0</v>
      </c>
      <c r="X1221">
        <v>6</v>
      </c>
      <c r="Y1221">
        <v>50</v>
      </c>
      <c r="Z1221">
        <v>12</v>
      </c>
      <c r="AD1221">
        <v>0</v>
      </c>
      <c r="AE1221">
        <v>12</v>
      </c>
      <c r="AF1221">
        <v>0</v>
      </c>
      <c r="AG1221">
        <v>50</v>
      </c>
      <c r="AH1221">
        <v>0</v>
      </c>
      <c r="AI1221">
        <v>0</v>
      </c>
      <c r="AJ1221">
        <v>0.2</v>
      </c>
      <c r="AK1221" t="s">
        <v>1173</v>
      </c>
      <c r="AL1221" t="s">
        <v>1174</v>
      </c>
      <c r="AN1221">
        <v>85</v>
      </c>
      <c r="AO1221">
        <f>Source1718[[#This Row],[TotalFTES]]*525/Source1718[[#This Row],[TotalScheduledHours]]</f>
        <v>0</v>
      </c>
    </row>
    <row r="1222" spans="1:41" x14ac:dyDescent="0.25">
      <c r="A1222" t="s">
        <v>1770</v>
      </c>
      <c r="B1222" t="s">
        <v>32</v>
      </c>
      <c r="C1222" t="s">
        <v>92</v>
      </c>
      <c r="D1222" t="s">
        <v>93</v>
      </c>
      <c r="E1222">
        <v>47922</v>
      </c>
      <c r="F1222" t="s">
        <v>107</v>
      </c>
      <c r="G1222">
        <v>3842</v>
      </c>
      <c r="H1222">
        <v>501</v>
      </c>
      <c r="I1222" t="s">
        <v>376</v>
      </c>
      <c r="J1222" t="s">
        <v>35</v>
      </c>
      <c r="K1222" t="s">
        <v>44</v>
      </c>
      <c r="L1222" t="s">
        <v>189</v>
      </c>
      <c r="M1222">
        <v>1000</v>
      </c>
      <c r="N1222">
        <v>1250</v>
      </c>
      <c r="O1222" t="s">
        <v>49</v>
      </c>
      <c r="P1222">
        <v>625</v>
      </c>
      <c r="Q1222" t="s">
        <v>51</v>
      </c>
      <c r="R1222">
        <v>1</v>
      </c>
      <c r="S1222" s="1">
        <v>43116</v>
      </c>
      <c r="T1222" s="1">
        <v>43243</v>
      </c>
      <c r="U1222" t="s">
        <v>490</v>
      </c>
      <c r="V1222" t="s">
        <v>39</v>
      </c>
      <c r="W1222">
        <v>85</v>
      </c>
      <c r="X1222">
        <v>38</v>
      </c>
      <c r="Y1222">
        <v>75</v>
      </c>
      <c r="Z1222">
        <v>50.666699999999999</v>
      </c>
      <c r="AD1222">
        <v>0</v>
      </c>
      <c r="AE1222">
        <v>50.666699999999999</v>
      </c>
      <c r="AF1222">
        <v>0</v>
      </c>
      <c r="AG1222">
        <v>0</v>
      </c>
      <c r="AH1222">
        <v>5.3769999999999998</v>
      </c>
      <c r="AI1222">
        <v>5.3769999999999998</v>
      </c>
      <c r="AJ1222">
        <v>0.24</v>
      </c>
      <c r="AK1222" t="s">
        <v>1175</v>
      </c>
      <c r="AL1222" t="s">
        <v>1176</v>
      </c>
      <c r="AN1222">
        <v>102</v>
      </c>
      <c r="AO1222">
        <f>Source1718[[#This Row],[TotalFTES]]*525/Source1718[[#This Row],[TotalScheduledHours]]</f>
        <v>27.675735294117644</v>
      </c>
    </row>
    <row r="1223" spans="1:41" x14ac:dyDescent="0.25">
      <c r="A1223" t="s">
        <v>1770</v>
      </c>
      <c r="B1223" t="s">
        <v>32</v>
      </c>
      <c r="C1223" t="s">
        <v>92</v>
      </c>
      <c r="D1223" t="s">
        <v>93</v>
      </c>
      <c r="E1223">
        <v>48041</v>
      </c>
      <c r="F1223" t="s">
        <v>107</v>
      </c>
      <c r="G1223">
        <v>4816</v>
      </c>
      <c r="H1223">
        <v>401</v>
      </c>
      <c r="I1223" t="s">
        <v>737</v>
      </c>
      <c r="J1223" t="s">
        <v>76</v>
      </c>
      <c r="K1223" t="s">
        <v>44</v>
      </c>
      <c r="L1223" t="s">
        <v>72</v>
      </c>
      <c r="M1223">
        <v>1830</v>
      </c>
      <c r="N1223">
        <v>2050</v>
      </c>
      <c r="O1223" t="s">
        <v>55</v>
      </c>
      <c r="P1223">
        <v>802</v>
      </c>
      <c r="Q1223" t="s">
        <v>56</v>
      </c>
      <c r="R1223">
        <v>1</v>
      </c>
      <c r="S1223" s="1">
        <v>43116</v>
      </c>
      <c r="T1223" s="1">
        <v>43243</v>
      </c>
      <c r="U1223" t="s">
        <v>422</v>
      </c>
      <c r="V1223" t="s">
        <v>39</v>
      </c>
      <c r="W1223">
        <v>25</v>
      </c>
      <c r="X1223">
        <v>25</v>
      </c>
      <c r="Y1223">
        <v>300</v>
      </c>
      <c r="Z1223">
        <v>8.3332999999999995</v>
      </c>
      <c r="AD1223">
        <v>0</v>
      </c>
      <c r="AE1223">
        <v>8.3332999999999995</v>
      </c>
      <c r="AF1223">
        <v>0</v>
      </c>
      <c r="AG1223">
        <v>0</v>
      </c>
      <c r="AH1223">
        <v>2.681</v>
      </c>
      <c r="AI1223">
        <v>2.681</v>
      </c>
      <c r="AJ1223">
        <v>0.2</v>
      </c>
      <c r="AK1223" t="s">
        <v>1177</v>
      </c>
      <c r="AL1223" t="s">
        <v>892</v>
      </c>
      <c r="AN1223">
        <v>88.4</v>
      </c>
      <c r="AO1223">
        <f>Source1718[[#This Row],[TotalFTES]]*525/Source1718[[#This Row],[TotalScheduledHours]]</f>
        <v>15.922228506787331</v>
      </c>
    </row>
    <row r="1224" spans="1:41" x14ac:dyDescent="0.25">
      <c r="A1224" t="s">
        <v>1770</v>
      </c>
      <c r="B1224" t="s">
        <v>32</v>
      </c>
      <c r="C1224" t="s">
        <v>92</v>
      </c>
      <c r="D1224" t="s">
        <v>93</v>
      </c>
      <c r="E1224">
        <v>47876</v>
      </c>
      <c r="F1224" t="s">
        <v>107</v>
      </c>
      <c r="G1224">
        <v>4816</v>
      </c>
      <c r="H1224">
        <v>801</v>
      </c>
      <c r="I1224" t="s">
        <v>737</v>
      </c>
      <c r="J1224" t="s">
        <v>73</v>
      </c>
      <c r="K1224" t="s">
        <v>44</v>
      </c>
      <c r="L1224" t="s">
        <v>74</v>
      </c>
      <c r="M1224">
        <v>800</v>
      </c>
      <c r="N1224">
        <v>1250</v>
      </c>
      <c r="O1224" t="s">
        <v>112</v>
      </c>
      <c r="Q1224" t="s">
        <v>113</v>
      </c>
      <c r="R1224">
        <v>1</v>
      </c>
      <c r="S1224" s="1">
        <v>43116</v>
      </c>
      <c r="T1224" s="1">
        <v>43243</v>
      </c>
      <c r="U1224" t="s">
        <v>738</v>
      </c>
      <c r="V1224" t="s">
        <v>39</v>
      </c>
      <c r="W1224">
        <v>46</v>
      </c>
      <c r="X1224">
        <v>45</v>
      </c>
      <c r="Y1224">
        <v>150</v>
      </c>
      <c r="Z1224">
        <v>30</v>
      </c>
      <c r="AD1224">
        <v>0</v>
      </c>
      <c r="AE1224">
        <v>30</v>
      </c>
      <c r="AF1224">
        <v>0</v>
      </c>
      <c r="AG1224">
        <v>25</v>
      </c>
      <c r="AH1224">
        <v>4.1429999999999998</v>
      </c>
      <c r="AI1224">
        <v>4.1429999999999998</v>
      </c>
      <c r="AJ1224">
        <v>0.2</v>
      </c>
      <c r="AK1224" t="s">
        <v>1178</v>
      </c>
      <c r="AL1224" t="s">
        <v>1179</v>
      </c>
      <c r="AN1224">
        <v>80</v>
      </c>
      <c r="AO1224">
        <f>Source1718[[#This Row],[TotalFTES]]*525/Source1718[[#This Row],[TotalScheduledHours]]</f>
        <v>27.188437499999999</v>
      </c>
    </row>
    <row r="1225" spans="1:41" x14ac:dyDescent="0.25">
      <c r="A1225" t="s">
        <v>1770</v>
      </c>
      <c r="B1225" t="s">
        <v>32</v>
      </c>
      <c r="C1225" t="s">
        <v>92</v>
      </c>
      <c r="D1225" t="s">
        <v>93</v>
      </c>
      <c r="E1225">
        <v>48037</v>
      </c>
      <c r="F1225" t="s">
        <v>107</v>
      </c>
      <c r="G1225">
        <v>4816</v>
      </c>
      <c r="H1225">
        <v>802</v>
      </c>
      <c r="I1225" t="s">
        <v>737</v>
      </c>
      <c r="J1225" t="s">
        <v>73</v>
      </c>
      <c r="K1225" t="s">
        <v>44</v>
      </c>
      <c r="L1225" t="s">
        <v>189</v>
      </c>
      <c r="M1225">
        <v>1800</v>
      </c>
      <c r="N1225">
        <v>2015</v>
      </c>
      <c r="O1225" t="s">
        <v>112</v>
      </c>
      <c r="Q1225" t="s">
        <v>113</v>
      </c>
      <c r="R1225">
        <v>1</v>
      </c>
      <c r="S1225" s="1">
        <v>43116</v>
      </c>
      <c r="T1225" s="1">
        <v>43243</v>
      </c>
      <c r="U1225" t="s">
        <v>738</v>
      </c>
      <c r="V1225" t="s">
        <v>39</v>
      </c>
      <c r="W1225">
        <v>54</v>
      </c>
      <c r="X1225">
        <v>52</v>
      </c>
      <c r="Y1225">
        <v>50</v>
      </c>
      <c r="Z1225">
        <v>104</v>
      </c>
      <c r="AD1225">
        <v>0</v>
      </c>
      <c r="AE1225">
        <v>104</v>
      </c>
      <c r="AF1225">
        <v>0</v>
      </c>
      <c r="AG1225">
        <v>24</v>
      </c>
      <c r="AH1225">
        <v>2.7709999999999999</v>
      </c>
      <c r="AI1225">
        <v>2.7709999999999999</v>
      </c>
      <c r="AJ1225">
        <v>0.2</v>
      </c>
      <c r="AK1225" t="s">
        <v>818</v>
      </c>
      <c r="AL1225" t="s">
        <v>1179</v>
      </c>
      <c r="AN1225">
        <v>85</v>
      </c>
      <c r="AO1225">
        <f>Source1718[[#This Row],[TotalFTES]]*525/Source1718[[#This Row],[TotalScheduledHours]]</f>
        <v>17.114999999999998</v>
      </c>
    </row>
    <row r="1226" spans="1:41" x14ac:dyDescent="0.25">
      <c r="A1226" t="s">
        <v>1770</v>
      </c>
      <c r="B1226" t="s">
        <v>32</v>
      </c>
      <c r="C1226" t="s">
        <v>92</v>
      </c>
      <c r="D1226" t="s">
        <v>93</v>
      </c>
      <c r="E1226">
        <v>47991</v>
      </c>
      <c r="F1226" t="s">
        <v>107</v>
      </c>
      <c r="G1226">
        <v>4842</v>
      </c>
      <c r="H1226">
        <v>401</v>
      </c>
      <c r="I1226" t="s">
        <v>1180</v>
      </c>
      <c r="J1226" t="s">
        <v>35</v>
      </c>
      <c r="K1226" t="s">
        <v>44</v>
      </c>
      <c r="L1226" t="s">
        <v>72</v>
      </c>
      <c r="M1226">
        <v>1230</v>
      </c>
      <c r="N1226">
        <v>1445</v>
      </c>
      <c r="O1226" t="s">
        <v>55</v>
      </c>
      <c r="Q1226" t="s">
        <v>56</v>
      </c>
      <c r="R1226">
        <v>1</v>
      </c>
      <c r="S1226" s="1">
        <v>43116</v>
      </c>
      <c r="T1226" s="1">
        <v>43243</v>
      </c>
      <c r="U1226" t="s">
        <v>540</v>
      </c>
      <c r="V1226" t="s">
        <v>39</v>
      </c>
      <c r="W1226">
        <v>74</v>
      </c>
      <c r="X1226">
        <v>73</v>
      </c>
      <c r="Y1226">
        <v>500</v>
      </c>
      <c r="Z1226">
        <v>14.6</v>
      </c>
      <c r="AD1226">
        <v>0</v>
      </c>
      <c r="AE1226">
        <v>14.6</v>
      </c>
      <c r="AF1226">
        <v>0</v>
      </c>
      <c r="AG1226">
        <v>0</v>
      </c>
      <c r="AH1226">
        <v>0.93799999999999994</v>
      </c>
      <c r="AI1226">
        <v>0.93799999999999994</v>
      </c>
      <c r="AJ1226">
        <v>0.2</v>
      </c>
      <c r="AK1226" t="s">
        <v>827</v>
      </c>
      <c r="AL1226" t="s">
        <v>829</v>
      </c>
      <c r="AN1226">
        <v>85</v>
      </c>
      <c r="AO1226">
        <f>Source1718[[#This Row],[TotalFTES]]*525/Source1718[[#This Row],[TotalScheduledHours]]</f>
        <v>5.7935294117647054</v>
      </c>
    </row>
    <row r="1227" spans="1:41" x14ac:dyDescent="0.25">
      <c r="A1227" t="s">
        <v>1770</v>
      </c>
      <c r="B1227" t="s">
        <v>32</v>
      </c>
      <c r="C1227" t="s">
        <v>92</v>
      </c>
      <c r="D1227" t="s">
        <v>114</v>
      </c>
      <c r="E1227">
        <v>47886</v>
      </c>
      <c r="F1227" t="s">
        <v>115</v>
      </c>
      <c r="G1227">
        <v>1322</v>
      </c>
      <c r="H1227">
        <v>701</v>
      </c>
      <c r="I1227" t="s">
        <v>329</v>
      </c>
      <c r="J1227" t="s">
        <v>35</v>
      </c>
      <c r="K1227" t="s">
        <v>44</v>
      </c>
      <c r="L1227" t="s">
        <v>72</v>
      </c>
      <c r="M1227">
        <v>800</v>
      </c>
      <c r="N1227">
        <v>1015</v>
      </c>
      <c r="O1227" t="s">
        <v>64</v>
      </c>
      <c r="P1227">
        <v>229</v>
      </c>
      <c r="Q1227" t="s">
        <v>65</v>
      </c>
      <c r="R1227">
        <v>1</v>
      </c>
      <c r="S1227" s="1">
        <v>43116</v>
      </c>
      <c r="T1227" s="1">
        <v>43243</v>
      </c>
      <c r="U1227" t="s">
        <v>1181</v>
      </c>
      <c r="V1227" t="s">
        <v>39</v>
      </c>
      <c r="W1227">
        <v>35</v>
      </c>
      <c r="X1227">
        <v>16</v>
      </c>
      <c r="Y1227">
        <v>30</v>
      </c>
      <c r="Z1227">
        <v>53.333300000000001</v>
      </c>
      <c r="AD1227">
        <v>0</v>
      </c>
      <c r="AE1227">
        <v>53.333300000000001</v>
      </c>
      <c r="AF1227">
        <v>0</v>
      </c>
      <c r="AG1227">
        <v>10</v>
      </c>
      <c r="AH1227">
        <v>2.5950000000000002</v>
      </c>
      <c r="AI1227">
        <v>2.5950000000000002</v>
      </c>
      <c r="AJ1227">
        <v>0.2</v>
      </c>
      <c r="AK1227" t="s">
        <v>809</v>
      </c>
      <c r="AL1227" t="s">
        <v>1182</v>
      </c>
      <c r="AN1227">
        <v>85</v>
      </c>
      <c r="AO1227">
        <f>Source1718[[#This Row],[TotalFTES]]*525/Source1718[[#This Row],[TotalScheduledHours]]</f>
        <v>16.027941176470588</v>
      </c>
    </row>
    <row r="1228" spans="1:41" x14ac:dyDescent="0.25">
      <c r="A1228" t="s">
        <v>1770</v>
      </c>
      <c r="B1228" t="s">
        <v>32</v>
      </c>
      <c r="C1228" t="s">
        <v>92</v>
      </c>
      <c r="D1228" t="s">
        <v>114</v>
      </c>
      <c r="E1228">
        <v>47889</v>
      </c>
      <c r="F1228" t="s">
        <v>115</v>
      </c>
      <c r="G1228">
        <v>1322</v>
      </c>
      <c r="H1228">
        <v>702</v>
      </c>
      <c r="I1228" t="s">
        <v>329</v>
      </c>
      <c r="J1228" t="s">
        <v>76</v>
      </c>
      <c r="K1228" t="s">
        <v>44</v>
      </c>
      <c r="L1228" t="s">
        <v>72</v>
      </c>
      <c r="M1228">
        <v>1900</v>
      </c>
      <c r="N1228">
        <v>2115</v>
      </c>
      <c r="O1228" t="s">
        <v>64</v>
      </c>
      <c r="P1228">
        <v>213</v>
      </c>
      <c r="Q1228" t="s">
        <v>65</v>
      </c>
      <c r="R1228">
        <v>1</v>
      </c>
      <c r="S1228" s="1">
        <v>43116</v>
      </c>
      <c r="T1228" s="1">
        <v>43243</v>
      </c>
      <c r="U1228" t="s">
        <v>575</v>
      </c>
      <c r="V1228" t="s">
        <v>39</v>
      </c>
      <c r="W1228">
        <v>38</v>
      </c>
      <c r="X1228">
        <v>20</v>
      </c>
      <c r="Y1228">
        <v>30</v>
      </c>
      <c r="Z1228">
        <v>66.666700000000006</v>
      </c>
      <c r="AD1228">
        <v>0</v>
      </c>
      <c r="AE1228">
        <v>66.666700000000006</v>
      </c>
      <c r="AF1228">
        <v>0</v>
      </c>
      <c r="AG1228">
        <v>10</v>
      </c>
      <c r="AH1228">
        <v>2.91</v>
      </c>
      <c r="AI1228">
        <v>2.91</v>
      </c>
      <c r="AJ1228">
        <v>0.2</v>
      </c>
      <c r="AK1228" t="s">
        <v>905</v>
      </c>
      <c r="AL1228" t="s">
        <v>1183</v>
      </c>
      <c r="AN1228">
        <v>85</v>
      </c>
      <c r="AO1228">
        <f>Source1718[[#This Row],[TotalFTES]]*525/Source1718[[#This Row],[TotalScheduledHours]]</f>
        <v>17.973529411764705</v>
      </c>
    </row>
    <row r="1229" spans="1:41" x14ac:dyDescent="0.25">
      <c r="A1229" t="s">
        <v>1770</v>
      </c>
      <c r="B1229" t="s">
        <v>32</v>
      </c>
      <c r="C1229" t="s">
        <v>92</v>
      </c>
      <c r="D1229" t="s">
        <v>114</v>
      </c>
      <c r="E1229">
        <v>48000</v>
      </c>
      <c r="F1229" t="s">
        <v>115</v>
      </c>
      <c r="G1229">
        <v>2322</v>
      </c>
      <c r="H1229">
        <v>201</v>
      </c>
      <c r="I1229" t="s">
        <v>330</v>
      </c>
      <c r="J1229" t="s">
        <v>35</v>
      </c>
      <c r="K1229" t="s">
        <v>44</v>
      </c>
      <c r="L1229" t="s">
        <v>189</v>
      </c>
      <c r="M1229">
        <v>900</v>
      </c>
      <c r="N1229">
        <v>1115</v>
      </c>
      <c r="O1229" t="s">
        <v>46</v>
      </c>
      <c r="P1229">
        <v>221</v>
      </c>
      <c r="Q1229" t="s">
        <v>47</v>
      </c>
      <c r="R1229">
        <v>1</v>
      </c>
      <c r="S1229" s="1">
        <v>43116</v>
      </c>
      <c r="T1229" s="1">
        <v>43243</v>
      </c>
      <c r="U1229" t="s">
        <v>578</v>
      </c>
      <c r="V1229" t="s">
        <v>39</v>
      </c>
      <c r="W1229">
        <v>29</v>
      </c>
      <c r="X1229">
        <v>18</v>
      </c>
      <c r="Y1229">
        <v>25</v>
      </c>
      <c r="Z1229">
        <v>72</v>
      </c>
      <c r="AD1229">
        <v>0</v>
      </c>
      <c r="AE1229">
        <v>72</v>
      </c>
      <c r="AF1229">
        <v>0</v>
      </c>
      <c r="AG1229">
        <v>0</v>
      </c>
      <c r="AH1229">
        <v>0.69499999999999995</v>
      </c>
      <c r="AI1229">
        <v>0.69499999999999995</v>
      </c>
      <c r="AJ1229">
        <v>0.2</v>
      </c>
      <c r="AK1229" t="s">
        <v>790</v>
      </c>
      <c r="AL1229" t="s">
        <v>1184</v>
      </c>
      <c r="AN1229">
        <v>85</v>
      </c>
      <c r="AO1229">
        <f>Source1718[[#This Row],[TotalFTES]]*525/Source1718[[#This Row],[TotalScheduledHours]]</f>
        <v>4.2926470588235297</v>
      </c>
    </row>
    <row r="1230" spans="1:41" x14ac:dyDescent="0.25">
      <c r="A1230" t="s">
        <v>1770</v>
      </c>
      <c r="B1230" t="s">
        <v>32</v>
      </c>
      <c r="C1230" t="s">
        <v>92</v>
      </c>
      <c r="D1230" t="s">
        <v>114</v>
      </c>
      <c r="E1230">
        <v>45908</v>
      </c>
      <c r="F1230" t="s">
        <v>115</v>
      </c>
      <c r="G1230">
        <v>2322</v>
      </c>
      <c r="H1230">
        <v>701</v>
      </c>
      <c r="I1230" t="s">
        <v>330</v>
      </c>
      <c r="J1230" t="s">
        <v>73</v>
      </c>
      <c r="K1230" t="s">
        <v>44</v>
      </c>
      <c r="L1230" t="s">
        <v>74</v>
      </c>
      <c r="M1230">
        <v>900</v>
      </c>
      <c r="N1230">
        <v>1350</v>
      </c>
      <c r="O1230" t="s">
        <v>64</v>
      </c>
      <c r="P1230">
        <v>213</v>
      </c>
      <c r="Q1230" t="s">
        <v>65</v>
      </c>
      <c r="R1230">
        <v>1</v>
      </c>
      <c r="S1230" s="1">
        <v>43116</v>
      </c>
      <c r="T1230" s="1">
        <v>43243</v>
      </c>
      <c r="U1230" t="s">
        <v>575</v>
      </c>
      <c r="V1230" t="s">
        <v>39</v>
      </c>
      <c r="W1230">
        <v>32</v>
      </c>
      <c r="X1230">
        <v>8</v>
      </c>
      <c r="Y1230">
        <v>30</v>
      </c>
      <c r="Z1230">
        <v>26.666699999999999</v>
      </c>
      <c r="AD1230">
        <v>0</v>
      </c>
      <c r="AE1230">
        <v>26.666699999999999</v>
      </c>
      <c r="AF1230">
        <v>0</v>
      </c>
      <c r="AG1230">
        <v>0</v>
      </c>
      <c r="AH1230">
        <v>1.2949999999999999</v>
      </c>
      <c r="AI1230">
        <v>1.2949999999999999</v>
      </c>
      <c r="AJ1230">
        <v>0.2</v>
      </c>
      <c r="AK1230" t="s">
        <v>826</v>
      </c>
      <c r="AL1230" t="s">
        <v>1183</v>
      </c>
      <c r="AN1230">
        <v>80</v>
      </c>
      <c r="AO1230">
        <f>Source1718[[#This Row],[TotalFTES]]*525/Source1718[[#This Row],[TotalScheduledHours]]</f>
        <v>8.4984374999999996</v>
      </c>
    </row>
    <row r="1231" spans="1:41" x14ac:dyDescent="0.25">
      <c r="A1231" t="s">
        <v>1770</v>
      </c>
      <c r="B1231" t="s">
        <v>32</v>
      </c>
      <c r="C1231" t="s">
        <v>92</v>
      </c>
      <c r="D1231" t="s">
        <v>114</v>
      </c>
      <c r="E1231">
        <v>47750</v>
      </c>
      <c r="F1231" t="s">
        <v>115</v>
      </c>
      <c r="G1231">
        <v>2322</v>
      </c>
      <c r="H1231" t="s">
        <v>95</v>
      </c>
      <c r="I1231" t="s">
        <v>330</v>
      </c>
      <c r="J1231" t="s">
        <v>35</v>
      </c>
      <c r="K1231" t="s">
        <v>44</v>
      </c>
      <c r="L1231" t="s">
        <v>189</v>
      </c>
      <c r="M1231">
        <v>900</v>
      </c>
      <c r="N1231">
        <v>1115</v>
      </c>
      <c r="O1231" t="s">
        <v>36</v>
      </c>
      <c r="Q1231" t="s">
        <v>65</v>
      </c>
      <c r="R1231">
        <v>1</v>
      </c>
      <c r="S1231" s="1">
        <v>43116</v>
      </c>
      <c r="T1231" s="1">
        <v>43243</v>
      </c>
      <c r="U1231" t="s">
        <v>588</v>
      </c>
      <c r="V1231" t="s">
        <v>1172</v>
      </c>
      <c r="W1231">
        <v>0</v>
      </c>
      <c r="X1231">
        <v>0</v>
      </c>
      <c r="Y1231">
        <v>25</v>
      </c>
      <c r="Z1231">
        <v>0</v>
      </c>
      <c r="AD1231">
        <v>0</v>
      </c>
      <c r="AE1231">
        <v>0</v>
      </c>
      <c r="AF1231">
        <v>0</v>
      </c>
      <c r="AG1231">
        <v>10</v>
      </c>
      <c r="AH1231">
        <v>0</v>
      </c>
      <c r="AI1231">
        <v>0</v>
      </c>
      <c r="AJ1231">
        <v>0.2</v>
      </c>
      <c r="AK1231" t="s">
        <v>790</v>
      </c>
      <c r="AL1231" t="s">
        <v>36</v>
      </c>
      <c r="AN1231">
        <v>85</v>
      </c>
      <c r="AO1231">
        <f>Source1718[[#This Row],[TotalFTES]]*525/Source1718[[#This Row],[TotalScheduledHours]]</f>
        <v>0</v>
      </c>
    </row>
    <row r="1232" spans="1:41" x14ac:dyDescent="0.25">
      <c r="A1232" t="s">
        <v>1770</v>
      </c>
      <c r="B1232" t="s">
        <v>32</v>
      </c>
      <c r="C1232" t="s">
        <v>92</v>
      </c>
      <c r="D1232" t="s">
        <v>114</v>
      </c>
      <c r="E1232">
        <v>47923</v>
      </c>
      <c r="F1232" t="s">
        <v>115</v>
      </c>
      <c r="G1232">
        <v>2421</v>
      </c>
      <c r="H1232">
        <v>701</v>
      </c>
      <c r="I1232" t="s">
        <v>180</v>
      </c>
      <c r="J1232" t="s">
        <v>76</v>
      </c>
      <c r="K1232" t="s">
        <v>44</v>
      </c>
      <c r="L1232" t="s">
        <v>72</v>
      </c>
      <c r="M1232">
        <v>1900</v>
      </c>
      <c r="N1232">
        <v>2115</v>
      </c>
      <c r="O1232" t="s">
        <v>64</v>
      </c>
      <c r="P1232">
        <v>314</v>
      </c>
      <c r="Q1232" t="s">
        <v>65</v>
      </c>
      <c r="R1232">
        <v>1</v>
      </c>
      <c r="S1232" s="1">
        <v>43116</v>
      </c>
      <c r="T1232" s="1">
        <v>43243</v>
      </c>
      <c r="U1232" t="s">
        <v>591</v>
      </c>
      <c r="V1232" t="s">
        <v>39</v>
      </c>
      <c r="W1232">
        <v>39</v>
      </c>
      <c r="X1232">
        <v>23</v>
      </c>
      <c r="Y1232">
        <v>30</v>
      </c>
      <c r="Z1232">
        <v>76.666700000000006</v>
      </c>
      <c r="AD1232">
        <v>0</v>
      </c>
      <c r="AE1232">
        <v>76.666700000000006</v>
      </c>
      <c r="AF1232">
        <v>0</v>
      </c>
      <c r="AG1232">
        <v>0</v>
      </c>
      <c r="AH1232">
        <v>2.9289999999999998</v>
      </c>
      <c r="AI1232">
        <v>2.9289999999999998</v>
      </c>
      <c r="AJ1232">
        <v>0.2</v>
      </c>
      <c r="AK1232" t="s">
        <v>905</v>
      </c>
      <c r="AL1232" t="s">
        <v>1185</v>
      </c>
      <c r="AN1232">
        <v>85</v>
      </c>
      <c r="AO1232">
        <f>Source1718[[#This Row],[TotalFTES]]*525/Source1718[[#This Row],[TotalScheduledHours]]</f>
        <v>18.090882352941176</v>
      </c>
    </row>
    <row r="1233" spans="1:41" x14ac:dyDescent="0.25">
      <c r="A1233" t="s">
        <v>1770</v>
      </c>
      <c r="B1233" t="s">
        <v>32</v>
      </c>
      <c r="C1233" t="s">
        <v>92</v>
      </c>
      <c r="D1233" t="s">
        <v>114</v>
      </c>
      <c r="E1233">
        <v>48001</v>
      </c>
      <c r="F1233" t="s">
        <v>115</v>
      </c>
      <c r="G1233">
        <v>2422</v>
      </c>
      <c r="H1233">
        <v>201</v>
      </c>
      <c r="I1233" t="s">
        <v>181</v>
      </c>
      <c r="J1233" t="s">
        <v>35</v>
      </c>
      <c r="K1233" t="s">
        <v>44</v>
      </c>
      <c r="L1233" t="s">
        <v>189</v>
      </c>
      <c r="M1233">
        <v>1500</v>
      </c>
      <c r="N1233">
        <v>1715</v>
      </c>
      <c r="O1233" t="s">
        <v>46</v>
      </c>
      <c r="P1233">
        <v>221</v>
      </c>
      <c r="Q1233" t="s">
        <v>47</v>
      </c>
      <c r="R1233">
        <v>1</v>
      </c>
      <c r="S1233" s="1">
        <v>43116</v>
      </c>
      <c r="T1233" s="1">
        <v>43243</v>
      </c>
      <c r="U1233" t="s">
        <v>1186</v>
      </c>
      <c r="V1233" t="s">
        <v>39</v>
      </c>
      <c r="W1233">
        <v>30</v>
      </c>
      <c r="X1233">
        <v>29</v>
      </c>
      <c r="Y1233">
        <v>25</v>
      </c>
      <c r="Z1233">
        <v>116</v>
      </c>
      <c r="AD1233">
        <v>0</v>
      </c>
      <c r="AE1233">
        <v>116</v>
      </c>
      <c r="AF1233">
        <v>0</v>
      </c>
      <c r="AG1233">
        <v>10</v>
      </c>
      <c r="AH1233">
        <v>0.71899999999999997</v>
      </c>
      <c r="AI1233">
        <v>0.71899999999999997</v>
      </c>
      <c r="AJ1233">
        <v>0.2</v>
      </c>
      <c r="AK1233" t="s">
        <v>803</v>
      </c>
      <c r="AL1233" t="s">
        <v>1184</v>
      </c>
      <c r="AN1233">
        <v>85</v>
      </c>
      <c r="AO1233">
        <f>Source1718[[#This Row],[TotalFTES]]*525/Source1718[[#This Row],[TotalScheduledHours]]</f>
        <v>4.4408823529411761</v>
      </c>
    </row>
    <row r="1234" spans="1:41" x14ac:dyDescent="0.25">
      <c r="A1234" t="s">
        <v>1770</v>
      </c>
      <c r="B1234" t="s">
        <v>32</v>
      </c>
      <c r="C1234" t="s">
        <v>92</v>
      </c>
      <c r="D1234" t="s">
        <v>114</v>
      </c>
      <c r="E1234">
        <v>47769</v>
      </c>
      <c r="F1234" t="s">
        <v>115</v>
      </c>
      <c r="G1234">
        <v>2422</v>
      </c>
      <c r="H1234">
        <v>301</v>
      </c>
      <c r="I1234" t="s">
        <v>181</v>
      </c>
      <c r="J1234" t="s">
        <v>35</v>
      </c>
      <c r="K1234" t="s">
        <v>44</v>
      </c>
      <c r="L1234" t="s">
        <v>189</v>
      </c>
      <c r="M1234">
        <v>1330</v>
      </c>
      <c r="N1234">
        <v>1545</v>
      </c>
      <c r="O1234" t="s">
        <v>399</v>
      </c>
      <c r="P1234">
        <v>403</v>
      </c>
      <c r="Q1234" t="s">
        <v>97</v>
      </c>
      <c r="R1234">
        <v>1</v>
      </c>
      <c r="S1234" s="1">
        <v>43116</v>
      </c>
      <c r="T1234" s="1">
        <v>43243</v>
      </c>
      <c r="U1234" t="s">
        <v>574</v>
      </c>
      <c r="V1234" t="s">
        <v>39</v>
      </c>
      <c r="W1234">
        <v>50</v>
      </c>
      <c r="X1234">
        <v>25</v>
      </c>
      <c r="Y1234">
        <v>30</v>
      </c>
      <c r="Z1234">
        <v>83.333299999999994</v>
      </c>
      <c r="AD1234">
        <v>0</v>
      </c>
      <c r="AE1234">
        <v>83.333299999999994</v>
      </c>
      <c r="AF1234">
        <v>0</v>
      </c>
      <c r="AG1234">
        <v>10</v>
      </c>
      <c r="AH1234">
        <v>1.724</v>
      </c>
      <c r="AI1234">
        <v>1.724</v>
      </c>
      <c r="AJ1234">
        <v>0.2</v>
      </c>
      <c r="AK1234" t="s">
        <v>924</v>
      </c>
      <c r="AL1234" t="s">
        <v>1187</v>
      </c>
      <c r="AN1234">
        <v>85</v>
      </c>
      <c r="AO1234">
        <f>Source1718[[#This Row],[TotalFTES]]*525/Source1718[[#This Row],[TotalScheduledHours]]</f>
        <v>10.648235294117647</v>
      </c>
    </row>
    <row r="1235" spans="1:41" x14ac:dyDescent="0.25">
      <c r="A1235" t="s">
        <v>1770</v>
      </c>
      <c r="B1235" t="s">
        <v>32</v>
      </c>
      <c r="C1235" t="s">
        <v>92</v>
      </c>
      <c r="D1235" t="s">
        <v>114</v>
      </c>
      <c r="E1235">
        <v>47579</v>
      </c>
      <c r="F1235" t="s">
        <v>115</v>
      </c>
      <c r="G1235">
        <v>2422</v>
      </c>
      <c r="H1235">
        <v>701</v>
      </c>
      <c r="I1235" t="s">
        <v>181</v>
      </c>
      <c r="J1235" t="s">
        <v>35</v>
      </c>
      <c r="K1235" t="s">
        <v>44</v>
      </c>
      <c r="L1235" t="s">
        <v>72</v>
      </c>
      <c r="M1235">
        <v>800</v>
      </c>
      <c r="N1235">
        <v>1015</v>
      </c>
      <c r="O1235" t="s">
        <v>64</v>
      </c>
      <c r="P1235">
        <v>306</v>
      </c>
      <c r="Q1235" t="s">
        <v>65</v>
      </c>
      <c r="R1235">
        <v>1</v>
      </c>
      <c r="S1235" s="1">
        <v>43116</v>
      </c>
      <c r="T1235" s="1">
        <v>43243</v>
      </c>
      <c r="U1235" t="s">
        <v>580</v>
      </c>
      <c r="V1235" t="s">
        <v>39</v>
      </c>
      <c r="W1235">
        <v>55</v>
      </c>
      <c r="X1235">
        <v>25</v>
      </c>
      <c r="Y1235">
        <v>30</v>
      </c>
      <c r="Z1235">
        <v>83.333299999999994</v>
      </c>
      <c r="AD1235">
        <v>0</v>
      </c>
      <c r="AE1235">
        <v>83.333299999999994</v>
      </c>
      <c r="AF1235">
        <v>0</v>
      </c>
      <c r="AG1235">
        <v>10</v>
      </c>
      <c r="AH1235">
        <v>3.1429999999999998</v>
      </c>
      <c r="AI1235">
        <v>3.1429999999999998</v>
      </c>
      <c r="AJ1235">
        <v>0.2</v>
      </c>
      <c r="AK1235" t="s">
        <v>809</v>
      </c>
      <c r="AL1235" t="s">
        <v>1188</v>
      </c>
      <c r="AN1235">
        <v>85</v>
      </c>
      <c r="AO1235">
        <f>Source1718[[#This Row],[TotalFTES]]*525/Source1718[[#This Row],[TotalScheduledHours]]</f>
        <v>19.412647058823527</v>
      </c>
    </row>
    <row r="1236" spans="1:41" x14ac:dyDescent="0.25">
      <c r="A1236" t="s">
        <v>1770</v>
      </c>
      <c r="B1236" t="s">
        <v>32</v>
      </c>
      <c r="C1236" t="s">
        <v>92</v>
      </c>
      <c r="D1236" t="s">
        <v>114</v>
      </c>
      <c r="E1236">
        <v>47767</v>
      </c>
      <c r="F1236" t="s">
        <v>115</v>
      </c>
      <c r="G1236">
        <v>2422</v>
      </c>
      <c r="H1236">
        <v>702</v>
      </c>
      <c r="I1236" t="s">
        <v>181</v>
      </c>
      <c r="J1236" t="s">
        <v>35</v>
      </c>
      <c r="K1236" t="s">
        <v>44</v>
      </c>
      <c r="L1236" t="s">
        <v>72</v>
      </c>
      <c r="M1236">
        <v>1300</v>
      </c>
      <c r="N1236">
        <v>1515</v>
      </c>
      <c r="O1236" t="s">
        <v>64</v>
      </c>
      <c r="P1236">
        <v>315</v>
      </c>
      <c r="Q1236" t="s">
        <v>65</v>
      </c>
      <c r="R1236">
        <v>1</v>
      </c>
      <c r="S1236" s="1">
        <v>43116</v>
      </c>
      <c r="T1236" s="1">
        <v>43243</v>
      </c>
      <c r="U1236" t="s">
        <v>577</v>
      </c>
      <c r="V1236" t="s">
        <v>39</v>
      </c>
      <c r="W1236">
        <v>32</v>
      </c>
      <c r="X1236">
        <v>9</v>
      </c>
      <c r="Y1236">
        <v>30</v>
      </c>
      <c r="Z1236">
        <v>30</v>
      </c>
      <c r="AD1236">
        <v>0</v>
      </c>
      <c r="AE1236">
        <v>30</v>
      </c>
      <c r="AF1236">
        <v>0</v>
      </c>
      <c r="AG1236">
        <v>0</v>
      </c>
      <c r="AH1236">
        <v>1.605</v>
      </c>
      <c r="AI1236">
        <v>1.605</v>
      </c>
      <c r="AJ1236">
        <v>0.2</v>
      </c>
      <c r="AK1236" t="s">
        <v>779</v>
      </c>
      <c r="AL1236" t="s">
        <v>1189</v>
      </c>
      <c r="AN1236">
        <v>85</v>
      </c>
      <c r="AO1236">
        <f>Source1718[[#This Row],[TotalFTES]]*525/Source1718[[#This Row],[TotalScheduledHours]]</f>
        <v>9.9132352941176478</v>
      </c>
    </row>
    <row r="1237" spans="1:41" x14ac:dyDescent="0.25">
      <c r="A1237" t="s">
        <v>1770</v>
      </c>
      <c r="B1237" t="s">
        <v>32</v>
      </c>
      <c r="C1237" t="s">
        <v>92</v>
      </c>
      <c r="D1237" t="s">
        <v>114</v>
      </c>
      <c r="E1237">
        <v>47578</v>
      </c>
      <c r="F1237" t="s">
        <v>115</v>
      </c>
      <c r="G1237">
        <v>2422</v>
      </c>
      <c r="H1237">
        <v>703</v>
      </c>
      <c r="I1237" t="s">
        <v>181</v>
      </c>
      <c r="J1237" t="s">
        <v>76</v>
      </c>
      <c r="K1237" t="s">
        <v>44</v>
      </c>
      <c r="L1237" t="s">
        <v>189</v>
      </c>
      <c r="M1237">
        <v>1900</v>
      </c>
      <c r="N1237">
        <v>2115</v>
      </c>
      <c r="O1237" t="s">
        <v>64</v>
      </c>
      <c r="P1237">
        <v>215</v>
      </c>
      <c r="Q1237" t="s">
        <v>65</v>
      </c>
      <c r="R1237">
        <v>1</v>
      </c>
      <c r="S1237" s="1">
        <v>43116</v>
      </c>
      <c r="T1237" s="1">
        <v>43243</v>
      </c>
      <c r="U1237" t="s">
        <v>581</v>
      </c>
      <c r="V1237" t="s">
        <v>39</v>
      </c>
      <c r="W1237">
        <v>28</v>
      </c>
      <c r="X1237">
        <v>17</v>
      </c>
      <c r="Y1237">
        <v>30</v>
      </c>
      <c r="Z1237">
        <v>56.666699999999999</v>
      </c>
      <c r="AD1237">
        <v>0</v>
      </c>
      <c r="AE1237">
        <v>56.666699999999999</v>
      </c>
      <c r="AF1237">
        <v>0</v>
      </c>
      <c r="AG1237">
        <v>0</v>
      </c>
      <c r="AH1237">
        <v>1.3520000000000001</v>
      </c>
      <c r="AI1237">
        <v>1.3520000000000001</v>
      </c>
      <c r="AJ1237">
        <v>0.2</v>
      </c>
      <c r="AK1237" t="s">
        <v>905</v>
      </c>
      <c r="AL1237" t="s">
        <v>1190</v>
      </c>
      <c r="AN1237">
        <v>85</v>
      </c>
      <c r="AO1237">
        <f>Source1718[[#This Row],[TotalFTES]]*525/Source1718[[#This Row],[TotalScheduledHours]]</f>
        <v>8.3505882352941185</v>
      </c>
    </row>
    <row r="1238" spans="1:41" x14ac:dyDescent="0.25">
      <c r="A1238" t="s">
        <v>1770</v>
      </c>
      <c r="B1238" t="s">
        <v>32</v>
      </c>
      <c r="C1238" t="s">
        <v>92</v>
      </c>
      <c r="D1238" t="s">
        <v>114</v>
      </c>
      <c r="E1238">
        <v>47888</v>
      </c>
      <c r="F1238" t="s">
        <v>115</v>
      </c>
      <c r="G1238">
        <v>2422</v>
      </c>
      <c r="H1238" t="s">
        <v>95</v>
      </c>
      <c r="I1238" t="s">
        <v>181</v>
      </c>
      <c r="J1238" t="s">
        <v>35</v>
      </c>
      <c r="K1238" t="s">
        <v>44</v>
      </c>
      <c r="L1238" t="s">
        <v>72</v>
      </c>
      <c r="M1238">
        <v>900</v>
      </c>
      <c r="N1238">
        <v>1115</v>
      </c>
      <c r="O1238" t="s">
        <v>36</v>
      </c>
      <c r="Q1238" t="s">
        <v>65</v>
      </c>
      <c r="R1238">
        <v>1</v>
      </c>
      <c r="S1238" s="1">
        <v>43116</v>
      </c>
      <c r="T1238" s="1">
        <v>43243</v>
      </c>
      <c r="U1238" t="s">
        <v>1191</v>
      </c>
      <c r="V1238" t="s">
        <v>1172</v>
      </c>
      <c r="W1238">
        <v>0</v>
      </c>
      <c r="X1238">
        <v>1</v>
      </c>
      <c r="Y1238">
        <v>25</v>
      </c>
      <c r="Z1238">
        <v>4</v>
      </c>
      <c r="AD1238">
        <v>0</v>
      </c>
      <c r="AE1238">
        <v>4</v>
      </c>
      <c r="AF1238">
        <v>0</v>
      </c>
      <c r="AG1238">
        <v>0</v>
      </c>
      <c r="AH1238">
        <v>0</v>
      </c>
      <c r="AI1238">
        <v>0</v>
      </c>
      <c r="AJ1238">
        <v>0.2</v>
      </c>
      <c r="AK1238" t="s">
        <v>790</v>
      </c>
      <c r="AL1238" t="s">
        <v>36</v>
      </c>
      <c r="AN1238">
        <v>85</v>
      </c>
      <c r="AO1238">
        <f>Source1718[[#This Row],[TotalFTES]]*525/Source1718[[#This Row],[TotalScheduledHours]]</f>
        <v>0</v>
      </c>
    </row>
    <row r="1239" spans="1:41" x14ac:dyDescent="0.25">
      <c r="A1239" t="s">
        <v>1770</v>
      </c>
      <c r="B1239" t="s">
        <v>32</v>
      </c>
      <c r="C1239" t="s">
        <v>92</v>
      </c>
      <c r="D1239" t="s">
        <v>114</v>
      </c>
      <c r="E1239">
        <v>47881</v>
      </c>
      <c r="F1239" t="s">
        <v>115</v>
      </c>
      <c r="G1239">
        <v>2533</v>
      </c>
      <c r="H1239">
        <v>701</v>
      </c>
      <c r="I1239" t="s">
        <v>132</v>
      </c>
      <c r="J1239" t="s">
        <v>35</v>
      </c>
      <c r="K1239" t="s">
        <v>44</v>
      </c>
      <c r="L1239" t="s">
        <v>189</v>
      </c>
      <c r="M1239">
        <v>1030</v>
      </c>
      <c r="N1239">
        <v>1245</v>
      </c>
      <c r="O1239" t="s">
        <v>64</v>
      </c>
      <c r="P1239">
        <v>215</v>
      </c>
      <c r="Q1239" t="s">
        <v>65</v>
      </c>
      <c r="R1239">
        <v>1</v>
      </c>
      <c r="S1239" s="1">
        <v>43116</v>
      </c>
      <c r="T1239" s="1">
        <v>43243</v>
      </c>
      <c r="U1239" t="s">
        <v>587</v>
      </c>
      <c r="V1239" t="s">
        <v>39</v>
      </c>
      <c r="W1239">
        <v>23</v>
      </c>
      <c r="X1239">
        <v>9</v>
      </c>
      <c r="Y1239">
        <v>30</v>
      </c>
      <c r="Z1239">
        <v>30</v>
      </c>
      <c r="AD1239">
        <v>0</v>
      </c>
      <c r="AE1239">
        <v>30</v>
      </c>
      <c r="AF1239">
        <v>0</v>
      </c>
      <c r="AG1239">
        <v>0</v>
      </c>
      <c r="AH1239">
        <v>1.4330000000000001</v>
      </c>
      <c r="AI1239">
        <v>1.4330000000000001</v>
      </c>
      <c r="AJ1239">
        <v>0.2</v>
      </c>
      <c r="AK1239" t="s">
        <v>766</v>
      </c>
      <c r="AL1239" t="s">
        <v>1190</v>
      </c>
      <c r="AN1239">
        <v>85</v>
      </c>
      <c r="AO1239">
        <f>Source1718[[#This Row],[TotalFTES]]*525/Source1718[[#This Row],[TotalScheduledHours]]</f>
        <v>8.8508823529411771</v>
      </c>
    </row>
    <row r="1240" spans="1:41" x14ac:dyDescent="0.25">
      <c r="A1240" t="s">
        <v>1770</v>
      </c>
      <c r="B1240" t="s">
        <v>32</v>
      </c>
      <c r="C1240" t="s">
        <v>92</v>
      </c>
      <c r="D1240" t="s">
        <v>114</v>
      </c>
      <c r="E1240">
        <v>47772</v>
      </c>
      <c r="F1240" t="s">
        <v>115</v>
      </c>
      <c r="G1240">
        <v>2731</v>
      </c>
      <c r="H1240">
        <v>701</v>
      </c>
      <c r="I1240" t="s">
        <v>583</v>
      </c>
      <c r="J1240" t="s">
        <v>76</v>
      </c>
      <c r="K1240" t="s">
        <v>44</v>
      </c>
      <c r="L1240" t="s">
        <v>654</v>
      </c>
      <c r="M1240" t="s">
        <v>531</v>
      </c>
      <c r="N1240" t="s">
        <v>545</v>
      </c>
      <c r="O1240" t="s">
        <v>494</v>
      </c>
      <c r="P1240" t="s">
        <v>1192</v>
      </c>
      <c r="Q1240" t="s">
        <v>65</v>
      </c>
      <c r="R1240">
        <v>1</v>
      </c>
      <c r="S1240" s="1">
        <v>43116</v>
      </c>
      <c r="T1240" s="1">
        <v>43243</v>
      </c>
      <c r="U1240" t="s">
        <v>1193</v>
      </c>
      <c r="V1240" t="s">
        <v>39</v>
      </c>
      <c r="W1240">
        <v>23</v>
      </c>
      <c r="X1240">
        <v>12</v>
      </c>
      <c r="Y1240">
        <v>30</v>
      </c>
      <c r="Z1240">
        <v>40</v>
      </c>
      <c r="AD1240">
        <v>0</v>
      </c>
      <c r="AE1240">
        <v>40</v>
      </c>
      <c r="AF1240">
        <v>0</v>
      </c>
      <c r="AG1240">
        <v>0</v>
      </c>
      <c r="AH1240">
        <v>1.1519999999999999</v>
      </c>
      <c r="AI1240">
        <v>1.1519999999999999</v>
      </c>
      <c r="AJ1240">
        <v>0.2</v>
      </c>
      <c r="AK1240" t="s">
        <v>1106</v>
      </c>
      <c r="AL1240" t="s">
        <v>1194</v>
      </c>
      <c r="AN1240">
        <v>85</v>
      </c>
      <c r="AO1240">
        <f>Source1718[[#This Row],[TotalFTES]]*525/Source1718[[#This Row],[TotalScheduledHours]]</f>
        <v>7.1152941176470579</v>
      </c>
    </row>
    <row r="1241" spans="1:41" x14ac:dyDescent="0.25">
      <c r="A1241" t="s">
        <v>1770</v>
      </c>
      <c r="B1241" t="s">
        <v>32</v>
      </c>
      <c r="C1241" t="s">
        <v>92</v>
      </c>
      <c r="D1241" t="s">
        <v>114</v>
      </c>
      <c r="E1241">
        <v>46874</v>
      </c>
      <c r="F1241" t="s">
        <v>115</v>
      </c>
      <c r="G1241">
        <v>3331</v>
      </c>
      <c r="H1241">
        <v>701</v>
      </c>
      <c r="I1241" t="s">
        <v>584</v>
      </c>
      <c r="J1241" t="s">
        <v>35</v>
      </c>
      <c r="K1241" t="s">
        <v>44</v>
      </c>
      <c r="L1241" t="s">
        <v>189</v>
      </c>
      <c r="M1241">
        <v>1030</v>
      </c>
      <c r="N1241">
        <v>1245</v>
      </c>
      <c r="O1241" t="s">
        <v>64</v>
      </c>
      <c r="P1241">
        <v>213</v>
      </c>
      <c r="Q1241" t="s">
        <v>65</v>
      </c>
      <c r="R1241">
        <v>1</v>
      </c>
      <c r="S1241" s="1">
        <v>43116</v>
      </c>
      <c r="T1241" s="1">
        <v>43243</v>
      </c>
      <c r="U1241" t="s">
        <v>586</v>
      </c>
      <c r="V1241" t="s">
        <v>39</v>
      </c>
      <c r="W1241">
        <v>57</v>
      </c>
      <c r="X1241">
        <v>37</v>
      </c>
      <c r="Y1241">
        <v>30</v>
      </c>
      <c r="Z1241">
        <v>123.33329999999999</v>
      </c>
      <c r="AD1241">
        <v>0</v>
      </c>
      <c r="AE1241">
        <v>123.33329999999999</v>
      </c>
      <c r="AF1241">
        <v>0</v>
      </c>
      <c r="AG1241">
        <v>0</v>
      </c>
      <c r="AH1241">
        <v>4.7</v>
      </c>
      <c r="AI1241">
        <v>4.7</v>
      </c>
      <c r="AJ1241">
        <v>0.2</v>
      </c>
      <c r="AK1241" t="s">
        <v>766</v>
      </c>
      <c r="AL1241" t="s">
        <v>1183</v>
      </c>
      <c r="AN1241">
        <v>85</v>
      </c>
      <c r="AO1241">
        <f>Source1718[[#This Row],[TotalFTES]]*525/Source1718[[#This Row],[TotalScheduledHours]]</f>
        <v>29.029411764705884</v>
      </c>
    </row>
    <row r="1242" spans="1:41" x14ac:dyDescent="0.25">
      <c r="A1242" t="s">
        <v>1770</v>
      </c>
      <c r="B1242" t="s">
        <v>32</v>
      </c>
      <c r="C1242" t="s">
        <v>92</v>
      </c>
      <c r="D1242" t="s">
        <v>114</v>
      </c>
      <c r="E1242">
        <v>47924</v>
      </c>
      <c r="F1242" t="s">
        <v>115</v>
      </c>
      <c r="G1242">
        <v>3331</v>
      </c>
      <c r="H1242">
        <v>702</v>
      </c>
      <c r="I1242" t="s">
        <v>584</v>
      </c>
      <c r="J1242" t="s">
        <v>35</v>
      </c>
      <c r="K1242" t="s">
        <v>44</v>
      </c>
      <c r="L1242" t="s">
        <v>72</v>
      </c>
      <c r="M1242">
        <v>1615</v>
      </c>
      <c r="N1242">
        <v>1845</v>
      </c>
      <c r="O1242" t="s">
        <v>64</v>
      </c>
      <c r="P1242">
        <v>229</v>
      </c>
      <c r="Q1242" t="s">
        <v>65</v>
      </c>
      <c r="R1242" t="s">
        <v>38</v>
      </c>
      <c r="S1242" s="1">
        <v>43117</v>
      </c>
      <c r="T1242" s="1">
        <v>43234</v>
      </c>
      <c r="U1242" t="s">
        <v>1195</v>
      </c>
      <c r="V1242" t="s">
        <v>39</v>
      </c>
      <c r="W1242">
        <v>29</v>
      </c>
      <c r="X1242">
        <v>21</v>
      </c>
      <c r="Y1242">
        <v>30</v>
      </c>
      <c r="Z1242">
        <v>70</v>
      </c>
      <c r="AD1242">
        <v>0</v>
      </c>
      <c r="AE1242">
        <v>70</v>
      </c>
      <c r="AF1242">
        <v>0</v>
      </c>
      <c r="AG1242">
        <v>0</v>
      </c>
      <c r="AH1242">
        <v>2.7719999999999998</v>
      </c>
      <c r="AI1242">
        <v>2.7719999999999998</v>
      </c>
      <c r="AJ1242">
        <v>0.2</v>
      </c>
      <c r="AK1242" t="s">
        <v>1196</v>
      </c>
      <c r="AL1242" t="s">
        <v>1182</v>
      </c>
      <c r="AN1242">
        <v>75.599999999999994</v>
      </c>
      <c r="AO1242">
        <f>Source1718[[#This Row],[TotalFTES]]*525/Source1718[[#This Row],[TotalScheduledHours]]</f>
        <v>19.25</v>
      </c>
    </row>
    <row r="1243" spans="1:41" x14ac:dyDescent="0.25">
      <c r="A1243" t="s">
        <v>1770</v>
      </c>
      <c r="B1243" t="s">
        <v>32</v>
      </c>
      <c r="C1243" t="s">
        <v>92</v>
      </c>
      <c r="D1243" t="s">
        <v>114</v>
      </c>
      <c r="E1243">
        <v>47925</v>
      </c>
      <c r="F1243" t="s">
        <v>115</v>
      </c>
      <c r="G1243">
        <v>3331</v>
      </c>
      <c r="H1243">
        <v>703</v>
      </c>
      <c r="I1243" t="s">
        <v>584</v>
      </c>
      <c r="J1243" t="s">
        <v>35</v>
      </c>
      <c r="K1243" t="s">
        <v>44</v>
      </c>
      <c r="L1243" t="s">
        <v>189</v>
      </c>
      <c r="M1243">
        <v>1615</v>
      </c>
      <c r="N1243">
        <v>1845</v>
      </c>
      <c r="O1243" t="s">
        <v>1197</v>
      </c>
      <c r="Q1243" t="s">
        <v>65</v>
      </c>
      <c r="R1243" t="s">
        <v>38</v>
      </c>
      <c r="S1243" s="1">
        <v>43118</v>
      </c>
      <c r="T1243" s="1">
        <v>43235</v>
      </c>
      <c r="U1243" t="s">
        <v>1198</v>
      </c>
      <c r="V1243" t="s">
        <v>39</v>
      </c>
      <c r="W1243">
        <v>25</v>
      </c>
      <c r="X1243">
        <v>21</v>
      </c>
      <c r="Y1243">
        <v>30</v>
      </c>
      <c r="Z1243">
        <v>70</v>
      </c>
      <c r="AD1243">
        <v>0</v>
      </c>
      <c r="AE1243">
        <v>70</v>
      </c>
      <c r="AF1243">
        <v>0</v>
      </c>
      <c r="AG1243">
        <v>0</v>
      </c>
      <c r="AH1243">
        <v>2.363</v>
      </c>
      <c r="AI1243">
        <v>2.363</v>
      </c>
      <c r="AJ1243">
        <v>0.2</v>
      </c>
      <c r="AK1243" t="s">
        <v>1196</v>
      </c>
      <c r="AL1243" t="s">
        <v>1199</v>
      </c>
      <c r="AN1243">
        <v>86.8</v>
      </c>
      <c r="AO1243">
        <f>Source1718[[#This Row],[TotalFTES]]*525/Source1718[[#This Row],[TotalScheduledHours]]</f>
        <v>14.29233870967742</v>
      </c>
    </row>
    <row r="1244" spans="1:41" x14ac:dyDescent="0.25">
      <c r="A1244" t="s">
        <v>1770</v>
      </c>
      <c r="B1244" t="s">
        <v>32</v>
      </c>
      <c r="C1244" t="s">
        <v>92</v>
      </c>
      <c r="D1244" t="s">
        <v>114</v>
      </c>
      <c r="E1244">
        <v>48036</v>
      </c>
      <c r="F1244" t="s">
        <v>115</v>
      </c>
      <c r="G1244">
        <v>3331</v>
      </c>
      <c r="H1244">
        <v>704</v>
      </c>
      <c r="I1244" t="s">
        <v>584</v>
      </c>
      <c r="J1244" t="s">
        <v>35</v>
      </c>
      <c r="K1244" t="s">
        <v>44</v>
      </c>
      <c r="L1244" t="s">
        <v>189</v>
      </c>
      <c r="M1244">
        <v>1615</v>
      </c>
      <c r="N1244">
        <v>1845</v>
      </c>
      <c r="O1244" t="s">
        <v>1200</v>
      </c>
      <c r="Q1244" t="s">
        <v>65</v>
      </c>
      <c r="R1244" t="s">
        <v>38</v>
      </c>
      <c r="S1244" s="1">
        <v>43118</v>
      </c>
      <c r="T1244" s="1">
        <v>43235</v>
      </c>
      <c r="U1244" t="s">
        <v>1201</v>
      </c>
      <c r="V1244" t="s">
        <v>39</v>
      </c>
      <c r="W1244">
        <v>26</v>
      </c>
      <c r="X1244">
        <v>15</v>
      </c>
      <c r="Y1244">
        <v>30</v>
      </c>
      <c r="Z1244">
        <v>50</v>
      </c>
      <c r="AD1244">
        <v>0</v>
      </c>
      <c r="AE1244">
        <v>50</v>
      </c>
      <c r="AF1244">
        <v>0</v>
      </c>
      <c r="AG1244">
        <v>10</v>
      </c>
      <c r="AH1244">
        <v>1.7549999999999999</v>
      </c>
      <c r="AI1244">
        <v>1.7549999999999999</v>
      </c>
      <c r="AJ1244">
        <v>0.2</v>
      </c>
      <c r="AK1244" t="s">
        <v>1196</v>
      </c>
      <c r="AL1244" t="s">
        <v>1202</v>
      </c>
      <c r="AN1244">
        <v>95.2</v>
      </c>
      <c r="AO1244">
        <f>Source1718[[#This Row],[TotalFTES]]*525/Source1718[[#This Row],[TotalScheduledHours]]</f>
        <v>9.6783088235294112</v>
      </c>
    </row>
    <row r="1245" spans="1:41" x14ac:dyDescent="0.25">
      <c r="A1245" t="s">
        <v>1770</v>
      </c>
      <c r="B1245" t="s">
        <v>32</v>
      </c>
      <c r="C1245" t="s">
        <v>92</v>
      </c>
      <c r="D1245" t="s">
        <v>114</v>
      </c>
      <c r="E1245">
        <v>47817</v>
      </c>
      <c r="F1245" t="s">
        <v>115</v>
      </c>
      <c r="G1245">
        <v>3332</v>
      </c>
      <c r="H1245">
        <v>701</v>
      </c>
      <c r="I1245" t="s">
        <v>194</v>
      </c>
      <c r="J1245" t="s">
        <v>35</v>
      </c>
      <c r="K1245" t="s">
        <v>44</v>
      </c>
      <c r="L1245" t="s">
        <v>189</v>
      </c>
      <c r="M1245">
        <v>800</v>
      </c>
      <c r="N1245">
        <v>1015</v>
      </c>
      <c r="O1245" t="s">
        <v>64</v>
      </c>
      <c r="P1245">
        <v>229</v>
      </c>
      <c r="Q1245" t="s">
        <v>65</v>
      </c>
      <c r="R1245">
        <v>1</v>
      </c>
      <c r="S1245" s="1">
        <v>43116</v>
      </c>
      <c r="T1245" s="1">
        <v>43243</v>
      </c>
      <c r="U1245" t="s">
        <v>1181</v>
      </c>
      <c r="V1245" t="s">
        <v>39</v>
      </c>
      <c r="W1245">
        <v>33</v>
      </c>
      <c r="X1245">
        <v>14</v>
      </c>
      <c r="Y1245">
        <v>30</v>
      </c>
      <c r="Z1245">
        <v>46.666699999999999</v>
      </c>
      <c r="AD1245">
        <v>0</v>
      </c>
      <c r="AE1245">
        <v>46.666699999999999</v>
      </c>
      <c r="AF1245">
        <v>0</v>
      </c>
      <c r="AG1245">
        <v>0</v>
      </c>
      <c r="AH1245">
        <v>2.157</v>
      </c>
      <c r="AI1245">
        <v>2.157</v>
      </c>
      <c r="AJ1245">
        <v>0.2</v>
      </c>
      <c r="AK1245" t="s">
        <v>809</v>
      </c>
      <c r="AL1245" t="s">
        <v>1182</v>
      </c>
      <c r="AN1245">
        <v>85</v>
      </c>
      <c r="AO1245">
        <f>Source1718[[#This Row],[TotalFTES]]*525/Source1718[[#This Row],[TotalScheduledHours]]</f>
        <v>13.322647058823529</v>
      </c>
    </row>
    <row r="1246" spans="1:41" x14ac:dyDescent="0.25">
      <c r="A1246" t="s">
        <v>1770</v>
      </c>
      <c r="B1246" t="s">
        <v>32</v>
      </c>
      <c r="C1246" t="s">
        <v>92</v>
      </c>
      <c r="D1246" t="s">
        <v>114</v>
      </c>
      <c r="E1246">
        <v>47816</v>
      </c>
      <c r="F1246" t="s">
        <v>115</v>
      </c>
      <c r="G1246">
        <v>3332</v>
      </c>
      <c r="H1246">
        <v>702</v>
      </c>
      <c r="I1246" t="s">
        <v>194</v>
      </c>
      <c r="J1246" t="s">
        <v>76</v>
      </c>
      <c r="K1246" t="s">
        <v>44</v>
      </c>
      <c r="L1246" t="s">
        <v>72</v>
      </c>
      <c r="M1246">
        <v>1630</v>
      </c>
      <c r="N1246">
        <v>1845</v>
      </c>
      <c r="O1246" t="s">
        <v>64</v>
      </c>
      <c r="P1246">
        <v>304</v>
      </c>
      <c r="Q1246" t="s">
        <v>65</v>
      </c>
      <c r="R1246">
        <v>1</v>
      </c>
      <c r="S1246" s="1">
        <v>43116</v>
      </c>
      <c r="T1246" s="1">
        <v>43243</v>
      </c>
      <c r="U1246" t="s">
        <v>1181</v>
      </c>
      <c r="V1246" t="s">
        <v>39</v>
      </c>
      <c r="W1246">
        <v>32</v>
      </c>
      <c r="X1246">
        <v>18</v>
      </c>
      <c r="Y1246">
        <v>30</v>
      </c>
      <c r="Z1246">
        <v>60</v>
      </c>
      <c r="AD1246">
        <v>0</v>
      </c>
      <c r="AE1246">
        <v>60</v>
      </c>
      <c r="AF1246">
        <v>0</v>
      </c>
      <c r="AG1246">
        <v>0</v>
      </c>
      <c r="AH1246">
        <v>2.6</v>
      </c>
      <c r="AI1246">
        <v>2.6</v>
      </c>
      <c r="AJ1246">
        <v>0.2</v>
      </c>
      <c r="AK1246" t="s">
        <v>1010</v>
      </c>
      <c r="AL1246" t="s">
        <v>1203</v>
      </c>
      <c r="AN1246">
        <v>85</v>
      </c>
      <c r="AO1246">
        <f>Source1718[[#This Row],[TotalFTES]]*525/Source1718[[#This Row],[TotalScheduledHours]]</f>
        <v>16.058823529411764</v>
      </c>
    </row>
    <row r="1247" spans="1:41" x14ac:dyDescent="0.25">
      <c r="A1247" t="s">
        <v>1770</v>
      </c>
      <c r="B1247" t="s">
        <v>32</v>
      </c>
      <c r="C1247" t="s">
        <v>92</v>
      </c>
      <c r="D1247" t="s">
        <v>114</v>
      </c>
      <c r="E1247">
        <v>47926</v>
      </c>
      <c r="F1247" t="s">
        <v>115</v>
      </c>
      <c r="G1247">
        <v>3332</v>
      </c>
      <c r="H1247">
        <v>703</v>
      </c>
      <c r="I1247" t="s">
        <v>194</v>
      </c>
      <c r="J1247" t="s">
        <v>76</v>
      </c>
      <c r="K1247" t="s">
        <v>44</v>
      </c>
      <c r="L1247" t="s">
        <v>189</v>
      </c>
      <c r="M1247">
        <v>1900</v>
      </c>
      <c r="N1247">
        <v>2115</v>
      </c>
      <c r="O1247" t="s">
        <v>64</v>
      </c>
      <c r="P1247">
        <v>314</v>
      </c>
      <c r="Q1247" t="s">
        <v>65</v>
      </c>
      <c r="R1247">
        <v>1</v>
      </c>
      <c r="S1247" s="1">
        <v>43116</v>
      </c>
      <c r="T1247" s="1">
        <v>43243</v>
      </c>
      <c r="U1247" t="s">
        <v>576</v>
      </c>
      <c r="V1247" t="s">
        <v>39</v>
      </c>
      <c r="W1247">
        <v>47</v>
      </c>
      <c r="X1247">
        <v>30</v>
      </c>
      <c r="Y1247">
        <v>30</v>
      </c>
      <c r="Z1247">
        <v>100</v>
      </c>
      <c r="AD1247">
        <v>0</v>
      </c>
      <c r="AE1247">
        <v>100</v>
      </c>
      <c r="AF1247">
        <v>0</v>
      </c>
      <c r="AG1247">
        <v>0</v>
      </c>
      <c r="AH1247">
        <v>4.5570000000000004</v>
      </c>
      <c r="AI1247">
        <v>4.5570000000000004</v>
      </c>
      <c r="AJ1247">
        <v>0.2</v>
      </c>
      <c r="AK1247" t="s">
        <v>905</v>
      </c>
      <c r="AL1247" t="s">
        <v>1185</v>
      </c>
      <c r="AN1247">
        <v>85</v>
      </c>
      <c r="AO1247">
        <f>Source1718[[#This Row],[TotalFTES]]*525/Source1718[[#This Row],[TotalScheduledHours]]</f>
        <v>28.146176470588237</v>
      </c>
    </row>
    <row r="1248" spans="1:41" x14ac:dyDescent="0.25">
      <c r="A1248" t="s">
        <v>1770</v>
      </c>
      <c r="B1248" t="s">
        <v>32</v>
      </c>
      <c r="C1248" t="s">
        <v>92</v>
      </c>
      <c r="D1248" t="s">
        <v>114</v>
      </c>
      <c r="E1248">
        <v>47584</v>
      </c>
      <c r="F1248" t="s">
        <v>115</v>
      </c>
      <c r="G1248">
        <v>3333</v>
      </c>
      <c r="H1248">
        <v>701</v>
      </c>
      <c r="I1248" t="s">
        <v>585</v>
      </c>
      <c r="J1248" t="s">
        <v>76</v>
      </c>
      <c r="K1248" t="s">
        <v>44</v>
      </c>
      <c r="L1248" t="s">
        <v>189</v>
      </c>
      <c r="M1248">
        <v>1900</v>
      </c>
      <c r="N1248">
        <v>2115</v>
      </c>
      <c r="O1248" t="s">
        <v>64</v>
      </c>
      <c r="P1248">
        <v>213</v>
      </c>
      <c r="Q1248" t="s">
        <v>65</v>
      </c>
      <c r="R1248">
        <v>1</v>
      </c>
      <c r="S1248" s="1">
        <v>43116</v>
      </c>
      <c r="T1248" s="1">
        <v>43243</v>
      </c>
      <c r="U1248" t="s">
        <v>575</v>
      </c>
      <c r="V1248" t="s">
        <v>39</v>
      </c>
      <c r="W1248">
        <v>20</v>
      </c>
      <c r="X1248">
        <v>15</v>
      </c>
      <c r="Y1248">
        <v>30</v>
      </c>
      <c r="Z1248">
        <v>50</v>
      </c>
      <c r="AD1248">
        <v>0</v>
      </c>
      <c r="AE1248">
        <v>50</v>
      </c>
      <c r="AF1248">
        <v>0</v>
      </c>
      <c r="AG1248">
        <v>0</v>
      </c>
      <c r="AH1248">
        <v>1.714</v>
      </c>
      <c r="AI1248">
        <v>1.714</v>
      </c>
      <c r="AJ1248">
        <v>0.2</v>
      </c>
      <c r="AK1248" t="s">
        <v>905</v>
      </c>
      <c r="AL1248" t="s">
        <v>1183</v>
      </c>
      <c r="AN1248">
        <v>85</v>
      </c>
      <c r="AO1248">
        <f>Source1718[[#This Row],[TotalFTES]]*525/Source1718[[#This Row],[TotalScheduledHours]]</f>
        <v>10.586470588235294</v>
      </c>
    </row>
    <row r="1249" spans="1:41" x14ac:dyDescent="0.25">
      <c r="A1249" t="s">
        <v>1770</v>
      </c>
      <c r="B1249" t="s">
        <v>32</v>
      </c>
      <c r="C1249" t="s">
        <v>92</v>
      </c>
      <c r="D1249" t="s">
        <v>114</v>
      </c>
      <c r="E1249">
        <v>47053</v>
      </c>
      <c r="F1249" t="s">
        <v>115</v>
      </c>
      <c r="G1249">
        <v>3334</v>
      </c>
      <c r="H1249">
        <v>701</v>
      </c>
      <c r="I1249" t="s">
        <v>333</v>
      </c>
      <c r="J1249" t="s">
        <v>76</v>
      </c>
      <c r="K1249" t="s">
        <v>44</v>
      </c>
      <c r="L1249" t="s">
        <v>189</v>
      </c>
      <c r="M1249">
        <v>1630</v>
      </c>
      <c r="N1249">
        <v>1845</v>
      </c>
      <c r="O1249" t="s">
        <v>64</v>
      </c>
      <c r="P1249">
        <v>213</v>
      </c>
      <c r="Q1249" t="s">
        <v>65</v>
      </c>
      <c r="R1249">
        <v>1</v>
      </c>
      <c r="S1249" s="1">
        <v>43116</v>
      </c>
      <c r="T1249" s="1">
        <v>43243</v>
      </c>
      <c r="U1249" t="s">
        <v>590</v>
      </c>
      <c r="V1249" t="s">
        <v>39</v>
      </c>
      <c r="W1249">
        <v>28</v>
      </c>
      <c r="X1249">
        <v>27</v>
      </c>
      <c r="Y1249">
        <v>30</v>
      </c>
      <c r="Z1249">
        <v>90</v>
      </c>
      <c r="AD1249">
        <v>0</v>
      </c>
      <c r="AE1249">
        <v>90</v>
      </c>
      <c r="AF1249">
        <v>0</v>
      </c>
      <c r="AG1249">
        <v>0</v>
      </c>
      <c r="AH1249">
        <v>1.8</v>
      </c>
      <c r="AI1249">
        <v>1.8</v>
      </c>
      <c r="AJ1249">
        <v>0.2</v>
      </c>
      <c r="AK1249" t="s">
        <v>1010</v>
      </c>
      <c r="AL1249" t="s">
        <v>1183</v>
      </c>
      <c r="AN1249">
        <v>85</v>
      </c>
      <c r="AO1249">
        <f>Source1718[[#This Row],[TotalFTES]]*525/Source1718[[#This Row],[TotalScheduledHours]]</f>
        <v>11.117647058823529</v>
      </c>
    </row>
    <row r="1250" spans="1:41" x14ac:dyDescent="0.25">
      <c r="A1250" t="s">
        <v>1770</v>
      </c>
      <c r="B1250" t="s">
        <v>32</v>
      </c>
      <c r="C1250" t="s">
        <v>92</v>
      </c>
      <c r="D1250" t="s">
        <v>114</v>
      </c>
      <c r="E1250">
        <v>47773</v>
      </c>
      <c r="F1250" t="s">
        <v>115</v>
      </c>
      <c r="G1250">
        <v>3334</v>
      </c>
      <c r="H1250">
        <v>702</v>
      </c>
      <c r="I1250" t="s">
        <v>333</v>
      </c>
      <c r="J1250" t="s">
        <v>35</v>
      </c>
      <c r="K1250" t="s">
        <v>44</v>
      </c>
      <c r="L1250" t="s">
        <v>72</v>
      </c>
      <c r="M1250">
        <v>1615</v>
      </c>
      <c r="N1250">
        <v>1845</v>
      </c>
      <c r="O1250" t="s">
        <v>1200</v>
      </c>
      <c r="Q1250" t="s">
        <v>65</v>
      </c>
      <c r="R1250" t="s">
        <v>38</v>
      </c>
      <c r="S1250" s="1">
        <v>43117</v>
      </c>
      <c r="T1250" s="1">
        <v>43234</v>
      </c>
      <c r="U1250" t="s">
        <v>1201</v>
      </c>
      <c r="V1250" t="s">
        <v>39</v>
      </c>
      <c r="W1250">
        <v>23</v>
      </c>
      <c r="X1250">
        <v>9</v>
      </c>
      <c r="Y1250">
        <v>30</v>
      </c>
      <c r="Z1250">
        <v>30</v>
      </c>
      <c r="AD1250">
        <v>0</v>
      </c>
      <c r="AE1250">
        <v>30</v>
      </c>
      <c r="AF1250">
        <v>0</v>
      </c>
      <c r="AG1250">
        <v>0</v>
      </c>
      <c r="AH1250">
        <v>1.3120000000000001</v>
      </c>
      <c r="AI1250">
        <v>1.3120000000000001</v>
      </c>
      <c r="AJ1250">
        <v>0.2</v>
      </c>
      <c r="AK1250" t="s">
        <v>1196</v>
      </c>
      <c r="AL1250" t="s">
        <v>1202</v>
      </c>
      <c r="AN1250">
        <v>86.8</v>
      </c>
      <c r="AO1250">
        <f>Source1718[[#This Row],[TotalFTES]]*525/Source1718[[#This Row],[TotalScheduledHours]]</f>
        <v>7.9354838709677429</v>
      </c>
    </row>
    <row r="1251" spans="1:41" x14ac:dyDescent="0.25">
      <c r="A1251" t="s">
        <v>1770</v>
      </c>
      <c r="B1251" t="s">
        <v>32</v>
      </c>
      <c r="C1251" t="s">
        <v>92</v>
      </c>
      <c r="D1251" t="s">
        <v>114</v>
      </c>
      <c r="E1251">
        <v>47775</v>
      </c>
      <c r="F1251" t="s">
        <v>115</v>
      </c>
      <c r="G1251">
        <v>3334</v>
      </c>
      <c r="H1251">
        <v>704</v>
      </c>
      <c r="I1251" t="s">
        <v>333</v>
      </c>
      <c r="J1251" t="s">
        <v>35</v>
      </c>
      <c r="K1251" t="s">
        <v>44</v>
      </c>
      <c r="L1251" t="s">
        <v>72</v>
      </c>
      <c r="M1251">
        <v>1615</v>
      </c>
      <c r="N1251">
        <v>1845</v>
      </c>
      <c r="O1251" t="s">
        <v>64</v>
      </c>
      <c r="P1251">
        <v>213</v>
      </c>
      <c r="Q1251" t="s">
        <v>65</v>
      </c>
      <c r="R1251" t="s">
        <v>38</v>
      </c>
      <c r="S1251" s="1">
        <v>43117</v>
      </c>
      <c r="T1251" s="1">
        <v>43234</v>
      </c>
      <c r="U1251" t="s">
        <v>590</v>
      </c>
      <c r="V1251" t="s">
        <v>39</v>
      </c>
      <c r="W1251">
        <v>23</v>
      </c>
      <c r="X1251">
        <v>23</v>
      </c>
      <c r="Y1251">
        <v>30</v>
      </c>
      <c r="Z1251">
        <v>76.666700000000006</v>
      </c>
      <c r="AD1251">
        <v>0</v>
      </c>
      <c r="AE1251">
        <v>76.666700000000006</v>
      </c>
      <c r="AF1251">
        <v>0</v>
      </c>
      <c r="AG1251">
        <v>0</v>
      </c>
      <c r="AH1251">
        <v>1.498</v>
      </c>
      <c r="AI1251">
        <v>1.498</v>
      </c>
      <c r="AJ1251">
        <v>0.2</v>
      </c>
      <c r="AK1251" t="s">
        <v>1196</v>
      </c>
      <c r="AL1251" t="s">
        <v>1183</v>
      </c>
      <c r="AN1251">
        <v>81.2</v>
      </c>
      <c r="AO1251">
        <f>Source1718[[#This Row],[TotalFTES]]*525/Source1718[[#This Row],[TotalScheduledHours]]</f>
        <v>9.6853448275862064</v>
      </c>
    </row>
    <row r="1252" spans="1:41" x14ac:dyDescent="0.25">
      <c r="A1252" t="s">
        <v>1770</v>
      </c>
      <c r="B1252" t="s">
        <v>32</v>
      </c>
      <c r="C1252" t="s">
        <v>92</v>
      </c>
      <c r="D1252" t="s">
        <v>114</v>
      </c>
      <c r="E1252">
        <v>47927</v>
      </c>
      <c r="F1252" t="s">
        <v>115</v>
      </c>
      <c r="G1252">
        <v>3335</v>
      </c>
      <c r="H1252">
        <v>701</v>
      </c>
      <c r="I1252" t="s">
        <v>334</v>
      </c>
      <c r="J1252" t="s">
        <v>35</v>
      </c>
      <c r="K1252" t="s">
        <v>44</v>
      </c>
      <c r="L1252" t="s">
        <v>189</v>
      </c>
      <c r="M1252">
        <v>800</v>
      </c>
      <c r="N1252">
        <v>1015</v>
      </c>
      <c r="O1252" t="s">
        <v>64</v>
      </c>
      <c r="P1252">
        <v>314</v>
      </c>
      <c r="Q1252" t="s">
        <v>65</v>
      </c>
      <c r="R1252">
        <v>1</v>
      </c>
      <c r="S1252" s="1">
        <v>43116</v>
      </c>
      <c r="T1252" s="1">
        <v>43243</v>
      </c>
      <c r="U1252" t="s">
        <v>576</v>
      </c>
      <c r="V1252" t="s">
        <v>39</v>
      </c>
      <c r="W1252">
        <v>37</v>
      </c>
      <c r="X1252">
        <v>23</v>
      </c>
      <c r="Y1252">
        <v>30</v>
      </c>
      <c r="Z1252">
        <v>76.666700000000006</v>
      </c>
      <c r="AD1252">
        <v>0</v>
      </c>
      <c r="AE1252">
        <v>76.666700000000006</v>
      </c>
      <c r="AF1252">
        <v>0</v>
      </c>
      <c r="AG1252">
        <v>0</v>
      </c>
      <c r="AH1252">
        <v>3.69</v>
      </c>
      <c r="AI1252">
        <v>3.69</v>
      </c>
      <c r="AJ1252">
        <v>0.2</v>
      </c>
      <c r="AK1252" t="s">
        <v>809</v>
      </c>
      <c r="AL1252" t="s">
        <v>1185</v>
      </c>
      <c r="AN1252">
        <v>85</v>
      </c>
      <c r="AO1252">
        <f>Source1718[[#This Row],[TotalFTES]]*525/Source1718[[#This Row],[TotalScheduledHours]]</f>
        <v>22.791176470588237</v>
      </c>
    </row>
    <row r="1253" spans="1:41" x14ac:dyDescent="0.25">
      <c r="A1253" t="s">
        <v>1770</v>
      </c>
      <c r="B1253" t="s">
        <v>32</v>
      </c>
      <c r="C1253" t="s">
        <v>92</v>
      </c>
      <c r="D1253" t="s">
        <v>114</v>
      </c>
      <c r="E1253">
        <v>48025</v>
      </c>
      <c r="F1253" t="s">
        <v>115</v>
      </c>
      <c r="G1253">
        <v>3346</v>
      </c>
      <c r="H1253">
        <v>101</v>
      </c>
      <c r="I1253" t="s">
        <v>116</v>
      </c>
      <c r="J1253" t="s">
        <v>35</v>
      </c>
      <c r="K1253" t="s">
        <v>44</v>
      </c>
      <c r="L1253" t="s">
        <v>189</v>
      </c>
      <c r="M1253">
        <v>1615</v>
      </c>
      <c r="N1253">
        <v>1845</v>
      </c>
      <c r="O1253" t="s">
        <v>305</v>
      </c>
      <c r="P1253">
        <v>312</v>
      </c>
      <c r="Q1253" t="s">
        <v>37</v>
      </c>
      <c r="R1253" t="s">
        <v>38</v>
      </c>
      <c r="S1253" s="1">
        <v>43118</v>
      </c>
      <c r="T1253" s="1">
        <v>43235</v>
      </c>
      <c r="U1253" t="s">
        <v>1204</v>
      </c>
      <c r="V1253" t="s">
        <v>39</v>
      </c>
      <c r="W1253">
        <v>19</v>
      </c>
      <c r="X1253">
        <v>13</v>
      </c>
      <c r="Y1253">
        <v>30</v>
      </c>
      <c r="Z1253">
        <v>43.333300000000001</v>
      </c>
      <c r="AD1253">
        <v>0</v>
      </c>
      <c r="AE1253">
        <v>43.333300000000001</v>
      </c>
      <c r="AF1253">
        <v>0</v>
      </c>
      <c r="AG1253">
        <v>0</v>
      </c>
      <c r="AH1253">
        <v>1.675</v>
      </c>
      <c r="AI1253">
        <v>1.675</v>
      </c>
      <c r="AJ1253">
        <v>0.2</v>
      </c>
      <c r="AK1253" t="s">
        <v>1196</v>
      </c>
      <c r="AL1253" t="s">
        <v>1205</v>
      </c>
      <c r="AN1253">
        <v>86.8</v>
      </c>
      <c r="AO1253">
        <f>Source1718[[#This Row],[TotalFTES]]*525/Source1718[[#This Row],[TotalScheduledHours]]</f>
        <v>10.131048387096774</v>
      </c>
    </row>
    <row r="1254" spans="1:41" x14ac:dyDescent="0.25">
      <c r="A1254" t="s">
        <v>1770</v>
      </c>
      <c r="B1254" t="s">
        <v>32</v>
      </c>
      <c r="C1254" t="s">
        <v>92</v>
      </c>
      <c r="D1254" t="s">
        <v>114</v>
      </c>
      <c r="E1254">
        <v>47022</v>
      </c>
      <c r="F1254" t="s">
        <v>115</v>
      </c>
      <c r="G1254">
        <v>3346</v>
      </c>
      <c r="H1254">
        <v>702</v>
      </c>
      <c r="I1254" t="s">
        <v>116</v>
      </c>
      <c r="J1254" t="s">
        <v>35</v>
      </c>
      <c r="K1254" t="s">
        <v>44</v>
      </c>
      <c r="L1254" t="s">
        <v>189</v>
      </c>
      <c r="M1254">
        <v>1615</v>
      </c>
      <c r="N1254">
        <v>1845</v>
      </c>
      <c r="O1254" t="s">
        <v>64</v>
      </c>
      <c r="P1254">
        <v>314</v>
      </c>
      <c r="Q1254" t="s">
        <v>65</v>
      </c>
      <c r="R1254" t="s">
        <v>38</v>
      </c>
      <c r="S1254" s="1">
        <v>43118</v>
      </c>
      <c r="T1254" s="1">
        <v>43235</v>
      </c>
      <c r="U1254" t="s">
        <v>562</v>
      </c>
      <c r="V1254" t="s">
        <v>39</v>
      </c>
      <c r="W1254">
        <v>21</v>
      </c>
      <c r="X1254">
        <v>19</v>
      </c>
      <c r="Y1254">
        <v>30</v>
      </c>
      <c r="Z1254">
        <v>63.333300000000001</v>
      </c>
      <c r="AD1254">
        <v>0</v>
      </c>
      <c r="AE1254">
        <v>63.333300000000001</v>
      </c>
      <c r="AF1254">
        <v>0</v>
      </c>
      <c r="AG1254">
        <v>0</v>
      </c>
      <c r="AH1254">
        <v>1.7390000000000001</v>
      </c>
      <c r="AI1254">
        <v>1.7390000000000001</v>
      </c>
      <c r="AJ1254">
        <v>0.2</v>
      </c>
      <c r="AK1254" t="s">
        <v>1196</v>
      </c>
      <c r="AL1254" t="s">
        <v>1185</v>
      </c>
      <c r="AN1254">
        <v>86.8</v>
      </c>
      <c r="AO1254">
        <f>Source1718[[#This Row],[TotalFTES]]*525/Source1718[[#This Row],[TotalScheduledHours]]</f>
        <v>10.518145161290324</v>
      </c>
    </row>
    <row r="1255" spans="1:41" x14ac:dyDescent="0.25">
      <c r="A1255" t="s">
        <v>1770</v>
      </c>
      <c r="B1255" t="s">
        <v>32</v>
      </c>
      <c r="C1255" t="s">
        <v>92</v>
      </c>
      <c r="D1255" t="s">
        <v>114</v>
      </c>
      <c r="E1255">
        <v>48003</v>
      </c>
      <c r="F1255" t="s">
        <v>115</v>
      </c>
      <c r="G1255">
        <v>3346</v>
      </c>
      <c r="H1255">
        <v>703</v>
      </c>
      <c r="I1255" t="s">
        <v>116</v>
      </c>
      <c r="J1255" t="s">
        <v>35</v>
      </c>
      <c r="K1255" t="s">
        <v>44</v>
      </c>
      <c r="L1255" t="s">
        <v>189</v>
      </c>
      <c r="M1255">
        <v>1615</v>
      </c>
      <c r="N1255">
        <v>1845</v>
      </c>
      <c r="O1255" t="s">
        <v>1197</v>
      </c>
      <c r="Q1255" t="s">
        <v>65</v>
      </c>
      <c r="R1255" t="s">
        <v>38</v>
      </c>
      <c r="S1255" s="1">
        <v>43118</v>
      </c>
      <c r="T1255" s="1">
        <v>43235</v>
      </c>
      <c r="U1255" t="s">
        <v>588</v>
      </c>
      <c r="V1255" t="s">
        <v>39</v>
      </c>
      <c r="W1255">
        <v>32</v>
      </c>
      <c r="X1255">
        <v>31</v>
      </c>
      <c r="Y1255">
        <v>30</v>
      </c>
      <c r="Z1255">
        <v>103.33329999999999</v>
      </c>
      <c r="AD1255">
        <v>0</v>
      </c>
      <c r="AE1255">
        <v>103.33329999999999</v>
      </c>
      <c r="AF1255">
        <v>0</v>
      </c>
      <c r="AG1255">
        <v>0</v>
      </c>
      <c r="AH1255">
        <v>3.7229999999999999</v>
      </c>
      <c r="AI1255">
        <v>3.7229999999999999</v>
      </c>
      <c r="AJ1255">
        <v>0.2</v>
      </c>
      <c r="AK1255" t="s">
        <v>1196</v>
      </c>
      <c r="AL1255" t="s">
        <v>1199</v>
      </c>
      <c r="AN1255">
        <v>86.8</v>
      </c>
      <c r="AO1255">
        <f>Source1718[[#This Row],[TotalFTES]]*525/Source1718[[#This Row],[TotalScheduledHours]]</f>
        <v>22.51814516129032</v>
      </c>
    </row>
    <row r="1256" spans="1:41" x14ac:dyDescent="0.25">
      <c r="A1256" t="s">
        <v>1770</v>
      </c>
      <c r="B1256" t="s">
        <v>32</v>
      </c>
      <c r="C1256" t="s">
        <v>92</v>
      </c>
      <c r="D1256" t="s">
        <v>114</v>
      </c>
      <c r="E1256">
        <v>47585</v>
      </c>
      <c r="F1256" t="s">
        <v>115</v>
      </c>
      <c r="G1256">
        <v>3347</v>
      </c>
      <c r="H1256">
        <v>701</v>
      </c>
      <c r="I1256" t="s">
        <v>117</v>
      </c>
      <c r="J1256" t="s">
        <v>35</v>
      </c>
      <c r="K1256" t="s">
        <v>44</v>
      </c>
      <c r="L1256" t="s">
        <v>72</v>
      </c>
      <c r="M1256">
        <v>1030</v>
      </c>
      <c r="N1256">
        <v>1245</v>
      </c>
      <c r="O1256" t="s">
        <v>64</v>
      </c>
      <c r="P1256">
        <v>215</v>
      </c>
      <c r="Q1256" t="s">
        <v>65</v>
      </c>
      <c r="R1256">
        <v>1</v>
      </c>
      <c r="S1256" s="1">
        <v>43116</v>
      </c>
      <c r="T1256" s="1">
        <v>43243</v>
      </c>
      <c r="U1256" t="s">
        <v>587</v>
      </c>
      <c r="V1256" t="s">
        <v>39</v>
      </c>
      <c r="W1256">
        <v>33</v>
      </c>
      <c r="X1256">
        <v>22</v>
      </c>
      <c r="Y1256">
        <v>30</v>
      </c>
      <c r="Z1256">
        <v>73.333299999999994</v>
      </c>
      <c r="AD1256">
        <v>0</v>
      </c>
      <c r="AE1256">
        <v>73.333299999999994</v>
      </c>
      <c r="AF1256">
        <v>0</v>
      </c>
      <c r="AG1256">
        <v>0</v>
      </c>
      <c r="AH1256">
        <v>2.4380000000000002</v>
      </c>
      <c r="AI1256">
        <v>2.4380000000000002</v>
      </c>
      <c r="AJ1256">
        <v>0.2</v>
      </c>
      <c r="AK1256" t="s">
        <v>766</v>
      </c>
      <c r="AL1256" t="s">
        <v>1190</v>
      </c>
      <c r="AN1256">
        <v>85</v>
      </c>
      <c r="AO1256">
        <f>Source1718[[#This Row],[TotalFTES]]*525/Source1718[[#This Row],[TotalScheduledHours]]</f>
        <v>15.058235294117647</v>
      </c>
    </row>
    <row r="1257" spans="1:41" x14ac:dyDescent="0.25">
      <c r="A1257" t="s">
        <v>1770</v>
      </c>
      <c r="B1257" t="s">
        <v>32</v>
      </c>
      <c r="C1257" t="s">
        <v>92</v>
      </c>
      <c r="D1257" t="s">
        <v>114</v>
      </c>
      <c r="E1257">
        <v>47776</v>
      </c>
      <c r="F1257" t="s">
        <v>115</v>
      </c>
      <c r="G1257">
        <v>3421</v>
      </c>
      <c r="H1257">
        <v>101</v>
      </c>
      <c r="I1257" t="s">
        <v>118</v>
      </c>
      <c r="J1257" t="s">
        <v>35</v>
      </c>
      <c r="K1257" t="s">
        <v>44</v>
      </c>
      <c r="L1257" t="s">
        <v>189</v>
      </c>
      <c r="M1257">
        <v>1615</v>
      </c>
      <c r="N1257">
        <v>1845</v>
      </c>
      <c r="O1257" t="s">
        <v>188</v>
      </c>
      <c r="P1257">
        <v>223</v>
      </c>
      <c r="Q1257" t="s">
        <v>37</v>
      </c>
      <c r="R1257" t="s">
        <v>38</v>
      </c>
      <c r="S1257" s="1">
        <v>43117</v>
      </c>
      <c r="T1257" s="1">
        <v>43234</v>
      </c>
      <c r="U1257" t="s">
        <v>1206</v>
      </c>
      <c r="V1257" t="s">
        <v>39</v>
      </c>
      <c r="W1257">
        <v>22</v>
      </c>
      <c r="X1257">
        <v>21</v>
      </c>
      <c r="Y1257">
        <v>30</v>
      </c>
      <c r="Z1257">
        <v>70</v>
      </c>
      <c r="AD1257">
        <v>0</v>
      </c>
      <c r="AE1257">
        <v>70</v>
      </c>
      <c r="AF1257">
        <v>0</v>
      </c>
      <c r="AG1257">
        <v>0</v>
      </c>
      <c r="AH1257">
        <v>2.7839999999999998</v>
      </c>
      <c r="AI1257">
        <v>2.7839999999999998</v>
      </c>
      <c r="AJ1257">
        <v>0.2</v>
      </c>
      <c r="AK1257" t="s">
        <v>1196</v>
      </c>
      <c r="AL1257" t="s">
        <v>1207</v>
      </c>
      <c r="AN1257">
        <v>84</v>
      </c>
      <c r="AO1257">
        <f>Source1718[[#This Row],[TotalFTES]]*525/Source1718[[#This Row],[TotalScheduledHours]]</f>
        <v>17.399999999999999</v>
      </c>
    </row>
    <row r="1258" spans="1:41" x14ac:dyDescent="0.25">
      <c r="A1258" t="s">
        <v>1770</v>
      </c>
      <c r="B1258" t="s">
        <v>32</v>
      </c>
      <c r="C1258" t="s">
        <v>92</v>
      </c>
      <c r="D1258" t="s">
        <v>114</v>
      </c>
      <c r="E1258">
        <v>47057</v>
      </c>
      <c r="F1258" t="s">
        <v>115</v>
      </c>
      <c r="G1258">
        <v>3421</v>
      </c>
      <c r="H1258">
        <v>701</v>
      </c>
      <c r="I1258" t="s">
        <v>118</v>
      </c>
      <c r="J1258" t="s">
        <v>35</v>
      </c>
      <c r="K1258" t="s">
        <v>44</v>
      </c>
      <c r="L1258" t="s">
        <v>72</v>
      </c>
      <c r="M1258">
        <v>800</v>
      </c>
      <c r="N1258">
        <v>1015</v>
      </c>
      <c r="O1258" t="s">
        <v>64</v>
      </c>
      <c r="P1258">
        <v>315</v>
      </c>
      <c r="Q1258" t="s">
        <v>65</v>
      </c>
      <c r="R1258">
        <v>1</v>
      </c>
      <c r="S1258" s="1">
        <v>43116</v>
      </c>
      <c r="T1258" s="1">
        <v>43243</v>
      </c>
      <c r="U1258" t="s">
        <v>577</v>
      </c>
      <c r="V1258" t="s">
        <v>39</v>
      </c>
      <c r="W1258">
        <v>61</v>
      </c>
      <c r="X1258">
        <v>27</v>
      </c>
      <c r="Y1258">
        <v>30</v>
      </c>
      <c r="Z1258">
        <v>90</v>
      </c>
      <c r="AD1258">
        <v>0</v>
      </c>
      <c r="AE1258">
        <v>90</v>
      </c>
      <c r="AF1258">
        <v>0</v>
      </c>
      <c r="AG1258">
        <v>0</v>
      </c>
      <c r="AH1258">
        <v>3.597</v>
      </c>
      <c r="AI1258">
        <v>3.597</v>
      </c>
      <c r="AJ1258">
        <v>0.2</v>
      </c>
      <c r="AK1258" t="s">
        <v>809</v>
      </c>
      <c r="AL1258" t="s">
        <v>1189</v>
      </c>
      <c r="AN1258">
        <v>85</v>
      </c>
      <c r="AO1258">
        <f>Source1718[[#This Row],[TotalFTES]]*525/Source1718[[#This Row],[TotalScheduledHours]]</f>
        <v>22.216764705882351</v>
      </c>
    </row>
    <row r="1259" spans="1:41" x14ac:dyDescent="0.25">
      <c r="A1259" t="s">
        <v>1770</v>
      </c>
      <c r="B1259" t="s">
        <v>32</v>
      </c>
      <c r="C1259" t="s">
        <v>92</v>
      </c>
      <c r="D1259" t="s">
        <v>114</v>
      </c>
      <c r="E1259">
        <v>46747</v>
      </c>
      <c r="F1259" t="s">
        <v>115</v>
      </c>
      <c r="G1259">
        <v>3421</v>
      </c>
      <c r="H1259">
        <v>702</v>
      </c>
      <c r="I1259" t="s">
        <v>118</v>
      </c>
      <c r="J1259" t="s">
        <v>35</v>
      </c>
      <c r="K1259" t="s">
        <v>44</v>
      </c>
      <c r="L1259" t="s">
        <v>189</v>
      </c>
      <c r="M1259">
        <v>1615</v>
      </c>
      <c r="N1259">
        <v>1845</v>
      </c>
      <c r="O1259" t="s">
        <v>64</v>
      </c>
      <c r="P1259">
        <v>230</v>
      </c>
      <c r="Q1259" t="s">
        <v>65</v>
      </c>
      <c r="R1259" t="s">
        <v>38</v>
      </c>
      <c r="S1259" s="1">
        <v>43118</v>
      </c>
      <c r="T1259" s="1">
        <v>43235</v>
      </c>
      <c r="U1259" t="s">
        <v>1208</v>
      </c>
      <c r="V1259" t="s">
        <v>39</v>
      </c>
      <c r="W1259">
        <v>27</v>
      </c>
      <c r="X1259">
        <v>16</v>
      </c>
      <c r="Y1259">
        <v>30</v>
      </c>
      <c r="Z1259">
        <v>53.333300000000001</v>
      </c>
      <c r="AD1259">
        <v>0</v>
      </c>
      <c r="AE1259">
        <v>53.333300000000001</v>
      </c>
      <c r="AF1259">
        <v>0</v>
      </c>
      <c r="AG1259">
        <v>0</v>
      </c>
      <c r="AH1259">
        <v>2.0169999999999999</v>
      </c>
      <c r="AI1259">
        <v>2.0169999999999999</v>
      </c>
      <c r="AJ1259">
        <v>0.2</v>
      </c>
      <c r="AK1259" t="s">
        <v>1196</v>
      </c>
      <c r="AL1259" t="s">
        <v>1209</v>
      </c>
      <c r="AN1259">
        <v>86.8</v>
      </c>
      <c r="AO1259">
        <f>Source1718[[#This Row],[TotalFTES]]*525/Source1718[[#This Row],[TotalScheduledHours]]</f>
        <v>12.199596774193548</v>
      </c>
    </row>
    <row r="1260" spans="1:41" x14ac:dyDescent="0.25">
      <c r="A1260" t="s">
        <v>1770</v>
      </c>
      <c r="B1260" t="s">
        <v>32</v>
      </c>
      <c r="C1260" t="s">
        <v>92</v>
      </c>
      <c r="D1260" t="s">
        <v>114</v>
      </c>
      <c r="E1260">
        <v>47929</v>
      </c>
      <c r="F1260" t="s">
        <v>115</v>
      </c>
      <c r="G1260">
        <v>3422</v>
      </c>
      <c r="H1260">
        <v>101</v>
      </c>
      <c r="I1260" t="s">
        <v>195</v>
      </c>
      <c r="J1260" t="s">
        <v>35</v>
      </c>
      <c r="K1260" t="s">
        <v>44</v>
      </c>
      <c r="L1260" t="s">
        <v>72</v>
      </c>
      <c r="M1260">
        <v>1615</v>
      </c>
      <c r="N1260">
        <v>1845</v>
      </c>
      <c r="O1260" t="s">
        <v>305</v>
      </c>
      <c r="P1260">
        <v>218</v>
      </c>
      <c r="Q1260" t="s">
        <v>37</v>
      </c>
      <c r="R1260" t="s">
        <v>38</v>
      </c>
      <c r="S1260" s="1">
        <v>43117</v>
      </c>
      <c r="T1260" s="1">
        <v>43234</v>
      </c>
      <c r="U1260" t="s">
        <v>1208</v>
      </c>
      <c r="V1260" t="s">
        <v>39</v>
      </c>
      <c r="W1260">
        <v>18</v>
      </c>
      <c r="X1260">
        <v>12</v>
      </c>
      <c r="Y1260">
        <v>30</v>
      </c>
      <c r="Z1260">
        <v>40</v>
      </c>
      <c r="AD1260">
        <v>0</v>
      </c>
      <c r="AE1260">
        <v>40</v>
      </c>
      <c r="AF1260">
        <v>0</v>
      </c>
      <c r="AG1260">
        <v>0</v>
      </c>
      <c r="AH1260">
        <v>1.573</v>
      </c>
      <c r="AI1260">
        <v>1.573</v>
      </c>
      <c r="AJ1260">
        <v>0.2</v>
      </c>
      <c r="AK1260" t="s">
        <v>1196</v>
      </c>
      <c r="AL1260" t="s">
        <v>1210</v>
      </c>
      <c r="AN1260">
        <v>81.2</v>
      </c>
      <c r="AO1260">
        <f>Source1718[[#This Row],[TotalFTES]]*525/Source1718[[#This Row],[TotalScheduledHours]]</f>
        <v>10.170258620689655</v>
      </c>
    </row>
    <row r="1261" spans="1:41" x14ac:dyDescent="0.25">
      <c r="A1261" t="s">
        <v>1770</v>
      </c>
      <c r="B1261" t="s">
        <v>32</v>
      </c>
      <c r="C1261" t="s">
        <v>92</v>
      </c>
      <c r="D1261" t="s">
        <v>114</v>
      </c>
      <c r="E1261">
        <v>46214</v>
      </c>
      <c r="F1261" t="s">
        <v>115</v>
      </c>
      <c r="G1261">
        <v>3422</v>
      </c>
      <c r="H1261">
        <v>701</v>
      </c>
      <c r="I1261" t="s">
        <v>195</v>
      </c>
      <c r="J1261" t="s">
        <v>76</v>
      </c>
      <c r="K1261" t="s">
        <v>44</v>
      </c>
      <c r="L1261" t="s">
        <v>72</v>
      </c>
      <c r="M1261">
        <v>1900</v>
      </c>
      <c r="N1261">
        <v>2115</v>
      </c>
      <c r="O1261" t="s">
        <v>64</v>
      </c>
      <c r="P1261">
        <v>315</v>
      </c>
      <c r="Q1261" t="s">
        <v>65</v>
      </c>
      <c r="R1261">
        <v>1</v>
      </c>
      <c r="S1261" s="1">
        <v>43116</v>
      </c>
      <c r="T1261" s="1">
        <v>43243</v>
      </c>
      <c r="U1261" t="s">
        <v>577</v>
      </c>
      <c r="V1261" t="s">
        <v>39</v>
      </c>
      <c r="W1261">
        <v>26</v>
      </c>
      <c r="X1261">
        <v>14</v>
      </c>
      <c r="Y1261">
        <v>30</v>
      </c>
      <c r="Z1261">
        <v>46.666699999999999</v>
      </c>
      <c r="AD1261">
        <v>0</v>
      </c>
      <c r="AE1261">
        <v>46.666699999999999</v>
      </c>
      <c r="AF1261">
        <v>0</v>
      </c>
      <c r="AG1261">
        <v>0</v>
      </c>
      <c r="AH1261">
        <v>1.984</v>
      </c>
      <c r="AI1261">
        <v>1.984</v>
      </c>
      <c r="AJ1261">
        <v>0.2</v>
      </c>
      <c r="AK1261" t="s">
        <v>905</v>
      </c>
      <c r="AL1261" t="s">
        <v>1189</v>
      </c>
      <c r="AN1261">
        <v>85</v>
      </c>
      <c r="AO1261">
        <f>Source1718[[#This Row],[TotalFTES]]*525/Source1718[[#This Row],[TotalScheduledHours]]</f>
        <v>12.254117647058823</v>
      </c>
    </row>
    <row r="1262" spans="1:41" x14ac:dyDescent="0.25">
      <c r="A1262" t="s">
        <v>1770</v>
      </c>
      <c r="B1262" t="s">
        <v>32</v>
      </c>
      <c r="C1262" t="s">
        <v>92</v>
      </c>
      <c r="D1262" t="s">
        <v>114</v>
      </c>
      <c r="E1262">
        <v>47928</v>
      </c>
      <c r="F1262" t="s">
        <v>115</v>
      </c>
      <c r="G1262">
        <v>3422</v>
      </c>
      <c r="H1262">
        <v>702</v>
      </c>
      <c r="I1262" t="s">
        <v>195</v>
      </c>
      <c r="J1262" t="s">
        <v>35</v>
      </c>
      <c r="K1262" t="s">
        <v>44</v>
      </c>
      <c r="L1262" t="s">
        <v>72</v>
      </c>
      <c r="M1262">
        <v>1615</v>
      </c>
      <c r="N1262">
        <v>1845</v>
      </c>
      <c r="O1262" t="s">
        <v>1200</v>
      </c>
      <c r="Q1262" t="s">
        <v>65</v>
      </c>
      <c r="R1262" t="s">
        <v>38</v>
      </c>
      <c r="S1262" s="1">
        <v>43117</v>
      </c>
      <c r="T1262" s="1">
        <v>43234</v>
      </c>
      <c r="U1262" t="s">
        <v>1191</v>
      </c>
      <c r="V1262" t="s">
        <v>39</v>
      </c>
      <c r="W1262">
        <v>22</v>
      </c>
      <c r="X1262">
        <v>15</v>
      </c>
      <c r="Y1262">
        <v>30</v>
      </c>
      <c r="Z1262">
        <v>50</v>
      </c>
      <c r="AD1262">
        <v>0</v>
      </c>
      <c r="AE1262">
        <v>50</v>
      </c>
      <c r="AF1262">
        <v>0</v>
      </c>
      <c r="AG1262">
        <v>0</v>
      </c>
      <c r="AH1262">
        <v>2.6349999999999998</v>
      </c>
      <c r="AI1262">
        <v>2.6349999999999998</v>
      </c>
      <c r="AJ1262">
        <v>0.2</v>
      </c>
      <c r="AK1262" t="s">
        <v>1196</v>
      </c>
      <c r="AL1262" t="s">
        <v>1202</v>
      </c>
      <c r="AN1262">
        <v>86.8</v>
      </c>
      <c r="AO1262">
        <f>Source1718[[#This Row],[TotalFTES]]*525/Source1718[[#This Row],[TotalScheduledHours]]</f>
        <v>15.9375</v>
      </c>
    </row>
    <row r="1263" spans="1:41" x14ac:dyDescent="0.25">
      <c r="A1263" t="s">
        <v>1770</v>
      </c>
      <c r="B1263" t="s">
        <v>32</v>
      </c>
      <c r="C1263" t="s">
        <v>92</v>
      </c>
      <c r="D1263" t="s">
        <v>114</v>
      </c>
      <c r="E1263">
        <v>47931</v>
      </c>
      <c r="F1263" t="s">
        <v>115</v>
      </c>
      <c r="G1263">
        <v>3423</v>
      </c>
      <c r="H1263">
        <v>101</v>
      </c>
      <c r="I1263" t="s">
        <v>592</v>
      </c>
      <c r="J1263" t="s">
        <v>35</v>
      </c>
      <c r="K1263" t="s">
        <v>44</v>
      </c>
      <c r="L1263" t="s">
        <v>72</v>
      </c>
      <c r="M1263">
        <v>1615</v>
      </c>
      <c r="N1263">
        <v>1845</v>
      </c>
      <c r="O1263" t="s">
        <v>188</v>
      </c>
      <c r="P1263">
        <v>223</v>
      </c>
      <c r="Q1263" t="s">
        <v>37</v>
      </c>
      <c r="R1263" t="s">
        <v>38</v>
      </c>
      <c r="S1263" s="1">
        <v>43117</v>
      </c>
      <c r="T1263" s="1">
        <v>43234</v>
      </c>
      <c r="U1263" t="s">
        <v>1206</v>
      </c>
      <c r="V1263" t="s">
        <v>39</v>
      </c>
      <c r="W1263">
        <v>24</v>
      </c>
      <c r="X1263">
        <v>23</v>
      </c>
      <c r="Y1263">
        <v>30</v>
      </c>
      <c r="Z1263">
        <v>76.666700000000006</v>
      </c>
      <c r="AD1263">
        <v>0</v>
      </c>
      <c r="AE1263">
        <v>76.666700000000006</v>
      </c>
      <c r="AF1263">
        <v>0</v>
      </c>
      <c r="AG1263">
        <v>0</v>
      </c>
      <c r="AH1263">
        <v>3.157</v>
      </c>
      <c r="AI1263">
        <v>3.157</v>
      </c>
      <c r="AJ1263">
        <v>0.2</v>
      </c>
      <c r="AK1263" t="s">
        <v>1196</v>
      </c>
      <c r="AL1263" t="s">
        <v>1207</v>
      </c>
      <c r="AN1263">
        <v>86.8</v>
      </c>
      <c r="AO1263">
        <f>Source1718[[#This Row],[TotalFTES]]*525/Source1718[[#This Row],[TotalScheduledHours]]</f>
        <v>19.094758064516128</v>
      </c>
    </row>
    <row r="1264" spans="1:41" x14ac:dyDescent="0.25">
      <c r="A1264" t="s">
        <v>1770</v>
      </c>
      <c r="B1264" t="s">
        <v>32</v>
      </c>
      <c r="C1264" t="s">
        <v>92</v>
      </c>
      <c r="D1264" t="s">
        <v>114</v>
      </c>
      <c r="E1264">
        <v>47818</v>
      </c>
      <c r="F1264" t="s">
        <v>115</v>
      </c>
      <c r="G1264">
        <v>3423</v>
      </c>
      <c r="H1264">
        <v>701</v>
      </c>
      <c r="I1264" t="s">
        <v>592</v>
      </c>
      <c r="J1264" t="s">
        <v>35</v>
      </c>
      <c r="K1264" t="s">
        <v>44</v>
      </c>
      <c r="L1264" t="s">
        <v>72</v>
      </c>
      <c r="M1264">
        <v>1030</v>
      </c>
      <c r="N1264">
        <v>1245</v>
      </c>
      <c r="O1264" t="s">
        <v>64</v>
      </c>
      <c r="P1264">
        <v>315</v>
      </c>
      <c r="Q1264" t="s">
        <v>65</v>
      </c>
      <c r="R1264">
        <v>1</v>
      </c>
      <c r="S1264" s="1">
        <v>43116</v>
      </c>
      <c r="T1264" s="1">
        <v>43243</v>
      </c>
      <c r="U1264" t="s">
        <v>577</v>
      </c>
      <c r="V1264" t="s">
        <v>39</v>
      </c>
      <c r="W1264">
        <v>31</v>
      </c>
      <c r="X1264">
        <v>18</v>
      </c>
      <c r="Y1264">
        <v>30</v>
      </c>
      <c r="Z1264">
        <v>60</v>
      </c>
      <c r="AD1264">
        <v>0</v>
      </c>
      <c r="AE1264">
        <v>60</v>
      </c>
      <c r="AF1264">
        <v>0</v>
      </c>
      <c r="AG1264">
        <v>0</v>
      </c>
      <c r="AH1264">
        <v>2.5230000000000001</v>
      </c>
      <c r="AI1264">
        <v>2.5230000000000001</v>
      </c>
      <c r="AJ1264">
        <v>0.2</v>
      </c>
      <c r="AK1264" t="s">
        <v>766</v>
      </c>
      <c r="AL1264" t="s">
        <v>1189</v>
      </c>
      <c r="AN1264">
        <v>85</v>
      </c>
      <c r="AO1264">
        <f>Source1718[[#This Row],[TotalFTES]]*525/Source1718[[#This Row],[TotalScheduledHours]]</f>
        <v>15.583235294117648</v>
      </c>
    </row>
    <row r="1265" spans="1:41" x14ac:dyDescent="0.25">
      <c r="A1265" t="s">
        <v>1770</v>
      </c>
      <c r="B1265" t="s">
        <v>32</v>
      </c>
      <c r="C1265" t="s">
        <v>92</v>
      </c>
      <c r="D1265" t="s">
        <v>114</v>
      </c>
      <c r="E1265">
        <v>46833</v>
      </c>
      <c r="F1265" t="s">
        <v>115</v>
      </c>
      <c r="G1265">
        <v>3423</v>
      </c>
      <c r="H1265">
        <v>702</v>
      </c>
      <c r="I1265" t="s">
        <v>592</v>
      </c>
      <c r="J1265" t="s">
        <v>76</v>
      </c>
      <c r="K1265" t="s">
        <v>44</v>
      </c>
      <c r="L1265" t="s">
        <v>72</v>
      </c>
      <c r="M1265">
        <v>1630</v>
      </c>
      <c r="N1265">
        <v>1845</v>
      </c>
      <c r="O1265" t="s">
        <v>64</v>
      </c>
      <c r="P1265">
        <v>215</v>
      </c>
      <c r="Q1265" t="s">
        <v>65</v>
      </c>
      <c r="R1265">
        <v>1</v>
      </c>
      <c r="S1265" s="1">
        <v>43116</v>
      </c>
      <c r="T1265" s="1">
        <v>43243</v>
      </c>
      <c r="U1265" t="s">
        <v>581</v>
      </c>
      <c r="V1265" t="s">
        <v>39</v>
      </c>
      <c r="W1265">
        <v>23</v>
      </c>
      <c r="X1265">
        <v>19</v>
      </c>
      <c r="Y1265">
        <v>30</v>
      </c>
      <c r="Z1265">
        <v>63.333300000000001</v>
      </c>
      <c r="AA1265" t="s">
        <v>332</v>
      </c>
      <c r="AB1265">
        <v>23</v>
      </c>
      <c r="AC1265">
        <v>999</v>
      </c>
      <c r="AD1265">
        <v>2.3022999999999998</v>
      </c>
      <c r="AE1265">
        <v>2.3022999999999998</v>
      </c>
      <c r="AF1265">
        <v>0</v>
      </c>
      <c r="AG1265">
        <v>0</v>
      </c>
      <c r="AH1265">
        <v>1.3380000000000001</v>
      </c>
      <c r="AI1265">
        <v>1.3380000000000001</v>
      </c>
      <c r="AJ1265">
        <v>0.2</v>
      </c>
      <c r="AK1265" t="s">
        <v>1010</v>
      </c>
      <c r="AL1265" t="s">
        <v>1190</v>
      </c>
      <c r="AN1265">
        <v>85</v>
      </c>
      <c r="AO1265">
        <f>Source1718[[#This Row],[TotalFTES]]*525/Source1718[[#This Row],[TotalScheduledHours]]</f>
        <v>8.2641176470588249</v>
      </c>
    </row>
    <row r="1266" spans="1:41" x14ac:dyDescent="0.25">
      <c r="A1266" t="s">
        <v>1770</v>
      </c>
      <c r="B1266" t="s">
        <v>32</v>
      </c>
      <c r="C1266" t="s">
        <v>92</v>
      </c>
      <c r="D1266" t="s">
        <v>114</v>
      </c>
      <c r="E1266">
        <v>47930</v>
      </c>
      <c r="F1266" t="s">
        <v>115</v>
      </c>
      <c r="G1266">
        <v>3423</v>
      </c>
      <c r="H1266">
        <v>703</v>
      </c>
      <c r="I1266" t="s">
        <v>592</v>
      </c>
      <c r="J1266" t="s">
        <v>35</v>
      </c>
      <c r="K1266" t="s">
        <v>44</v>
      </c>
      <c r="L1266" t="s">
        <v>72</v>
      </c>
      <c r="M1266">
        <v>1615</v>
      </c>
      <c r="N1266">
        <v>1845</v>
      </c>
      <c r="O1266" t="s">
        <v>64</v>
      </c>
      <c r="P1266">
        <v>315</v>
      </c>
      <c r="Q1266" t="s">
        <v>65</v>
      </c>
      <c r="R1266" t="s">
        <v>38</v>
      </c>
      <c r="S1266" s="1">
        <v>43117</v>
      </c>
      <c r="T1266" s="1">
        <v>43234</v>
      </c>
      <c r="U1266" t="s">
        <v>577</v>
      </c>
      <c r="V1266" t="s">
        <v>39</v>
      </c>
      <c r="W1266">
        <v>20</v>
      </c>
      <c r="X1266">
        <v>15</v>
      </c>
      <c r="Y1266">
        <v>30</v>
      </c>
      <c r="Z1266">
        <v>50</v>
      </c>
      <c r="AD1266">
        <v>0</v>
      </c>
      <c r="AE1266">
        <v>50</v>
      </c>
      <c r="AF1266">
        <v>0</v>
      </c>
      <c r="AG1266">
        <v>0</v>
      </c>
      <c r="AH1266">
        <v>1.843</v>
      </c>
      <c r="AI1266">
        <v>1.843</v>
      </c>
      <c r="AJ1266">
        <v>0.2</v>
      </c>
      <c r="AK1266" t="s">
        <v>1196</v>
      </c>
      <c r="AL1266" t="s">
        <v>1189</v>
      </c>
      <c r="AN1266">
        <v>81.2</v>
      </c>
      <c r="AO1266">
        <f>Source1718[[#This Row],[TotalFTES]]*525/Source1718[[#This Row],[TotalScheduledHours]]</f>
        <v>11.915948275862068</v>
      </c>
    </row>
    <row r="1267" spans="1:41" x14ac:dyDescent="0.25">
      <c r="A1267" t="s">
        <v>1770</v>
      </c>
      <c r="B1267" t="s">
        <v>32</v>
      </c>
      <c r="C1267" t="s">
        <v>92</v>
      </c>
      <c r="D1267" t="s">
        <v>114</v>
      </c>
      <c r="E1267">
        <v>48026</v>
      </c>
      <c r="F1267" t="s">
        <v>115</v>
      </c>
      <c r="G1267">
        <v>3424</v>
      </c>
      <c r="H1267">
        <v>101</v>
      </c>
      <c r="I1267" t="s">
        <v>335</v>
      </c>
      <c r="J1267" t="s">
        <v>76</v>
      </c>
      <c r="K1267" t="s">
        <v>44</v>
      </c>
      <c r="L1267" t="s">
        <v>189</v>
      </c>
      <c r="M1267">
        <v>1615</v>
      </c>
      <c r="N1267">
        <v>1845</v>
      </c>
      <c r="O1267" t="s">
        <v>305</v>
      </c>
      <c r="P1267">
        <v>210</v>
      </c>
      <c r="Q1267" t="s">
        <v>37</v>
      </c>
      <c r="R1267" t="s">
        <v>38</v>
      </c>
      <c r="S1267" s="1">
        <v>43118</v>
      </c>
      <c r="T1267" s="1">
        <v>43235</v>
      </c>
      <c r="U1267" t="s">
        <v>577</v>
      </c>
      <c r="V1267" t="s">
        <v>39</v>
      </c>
      <c r="W1267">
        <v>22</v>
      </c>
      <c r="X1267">
        <v>18</v>
      </c>
      <c r="Y1267">
        <v>30</v>
      </c>
      <c r="Z1267">
        <v>60</v>
      </c>
      <c r="AD1267">
        <v>0</v>
      </c>
      <c r="AE1267">
        <v>60</v>
      </c>
      <c r="AF1267">
        <v>0</v>
      </c>
      <c r="AG1267">
        <v>0</v>
      </c>
      <c r="AH1267">
        <v>1.8779999999999999</v>
      </c>
      <c r="AI1267">
        <v>1.8779999999999999</v>
      </c>
      <c r="AJ1267">
        <v>0.2</v>
      </c>
      <c r="AK1267" t="s">
        <v>1196</v>
      </c>
      <c r="AL1267" t="s">
        <v>1211</v>
      </c>
      <c r="AN1267">
        <v>86.8</v>
      </c>
      <c r="AO1267">
        <f>Source1718[[#This Row],[TotalFTES]]*525/Source1718[[#This Row],[TotalScheduledHours]]</f>
        <v>11.358870967741936</v>
      </c>
    </row>
    <row r="1268" spans="1:41" x14ac:dyDescent="0.25">
      <c r="A1268" t="s">
        <v>1770</v>
      </c>
      <c r="B1268" t="s">
        <v>32</v>
      </c>
      <c r="C1268" t="s">
        <v>92</v>
      </c>
      <c r="D1268" t="s">
        <v>114</v>
      </c>
      <c r="E1268">
        <v>48007</v>
      </c>
      <c r="F1268" t="s">
        <v>115</v>
      </c>
      <c r="G1268">
        <v>3424</v>
      </c>
      <c r="H1268">
        <v>701</v>
      </c>
      <c r="I1268" t="s">
        <v>335</v>
      </c>
      <c r="J1268" t="s">
        <v>35</v>
      </c>
      <c r="K1268" t="s">
        <v>44</v>
      </c>
      <c r="L1268" t="s">
        <v>189</v>
      </c>
      <c r="M1268">
        <v>1615</v>
      </c>
      <c r="N1268">
        <v>1845</v>
      </c>
      <c r="O1268" t="s">
        <v>1200</v>
      </c>
      <c r="Q1268" t="s">
        <v>65</v>
      </c>
      <c r="R1268" t="s">
        <v>38</v>
      </c>
      <c r="S1268" s="1">
        <v>43118</v>
      </c>
      <c r="T1268" s="1">
        <v>43235</v>
      </c>
      <c r="U1268" t="s">
        <v>1191</v>
      </c>
      <c r="V1268" t="s">
        <v>39</v>
      </c>
      <c r="W1268">
        <v>18</v>
      </c>
      <c r="X1268">
        <v>11</v>
      </c>
      <c r="Y1268">
        <v>30</v>
      </c>
      <c r="Z1268">
        <v>36.666699999999999</v>
      </c>
      <c r="AD1268">
        <v>0</v>
      </c>
      <c r="AE1268">
        <v>36.666699999999999</v>
      </c>
      <c r="AF1268">
        <v>0</v>
      </c>
      <c r="AG1268">
        <v>0</v>
      </c>
      <c r="AH1268">
        <v>1.8560000000000001</v>
      </c>
      <c r="AI1268">
        <v>1.8560000000000001</v>
      </c>
      <c r="AJ1268">
        <v>0.2</v>
      </c>
      <c r="AK1268" t="s">
        <v>1196</v>
      </c>
      <c r="AL1268" t="s">
        <v>1202</v>
      </c>
      <c r="AN1268">
        <v>86.8</v>
      </c>
      <c r="AO1268">
        <f>Source1718[[#This Row],[TotalFTES]]*525/Source1718[[#This Row],[TotalScheduledHours]]</f>
        <v>11.225806451612904</v>
      </c>
    </row>
    <row r="1269" spans="1:41" x14ac:dyDescent="0.25">
      <c r="A1269" t="s">
        <v>1770</v>
      </c>
      <c r="B1269" t="s">
        <v>32</v>
      </c>
      <c r="C1269" t="s">
        <v>92</v>
      </c>
      <c r="D1269" t="s">
        <v>114</v>
      </c>
      <c r="E1269">
        <v>48008</v>
      </c>
      <c r="F1269" t="s">
        <v>115</v>
      </c>
      <c r="G1269">
        <v>3531</v>
      </c>
      <c r="H1269">
        <v>101</v>
      </c>
      <c r="I1269" t="s">
        <v>336</v>
      </c>
      <c r="J1269" t="s">
        <v>35</v>
      </c>
      <c r="K1269" t="s">
        <v>44</v>
      </c>
      <c r="L1269" t="s">
        <v>189</v>
      </c>
      <c r="M1269">
        <v>1615</v>
      </c>
      <c r="N1269">
        <v>1845</v>
      </c>
      <c r="O1269" t="s">
        <v>188</v>
      </c>
      <c r="P1269">
        <v>266</v>
      </c>
      <c r="Q1269" t="s">
        <v>37</v>
      </c>
      <c r="R1269" t="s">
        <v>38</v>
      </c>
      <c r="S1269" s="1">
        <v>43118</v>
      </c>
      <c r="T1269" s="1">
        <v>43235</v>
      </c>
      <c r="U1269" t="s">
        <v>1212</v>
      </c>
      <c r="V1269" t="s">
        <v>39</v>
      </c>
      <c r="W1269">
        <v>21</v>
      </c>
      <c r="X1269">
        <v>15</v>
      </c>
      <c r="Y1269">
        <v>30</v>
      </c>
      <c r="Z1269">
        <v>50</v>
      </c>
      <c r="AD1269">
        <v>0</v>
      </c>
      <c r="AE1269">
        <v>50</v>
      </c>
      <c r="AF1269">
        <v>0</v>
      </c>
      <c r="AG1269">
        <v>0</v>
      </c>
      <c r="AH1269">
        <v>1.984</v>
      </c>
      <c r="AI1269">
        <v>1.984</v>
      </c>
      <c r="AJ1269">
        <v>0.2</v>
      </c>
      <c r="AK1269" t="s">
        <v>1196</v>
      </c>
      <c r="AL1269" t="s">
        <v>1213</v>
      </c>
      <c r="AN1269">
        <v>81.2</v>
      </c>
      <c r="AO1269">
        <f>Source1718[[#This Row],[TotalFTES]]*525/Source1718[[#This Row],[TotalScheduledHours]]</f>
        <v>12.82758620689655</v>
      </c>
    </row>
    <row r="1270" spans="1:41" x14ac:dyDescent="0.25">
      <c r="A1270" t="s">
        <v>1770</v>
      </c>
      <c r="B1270" t="s">
        <v>32</v>
      </c>
      <c r="C1270" t="s">
        <v>92</v>
      </c>
      <c r="D1270" t="s">
        <v>114</v>
      </c>
      <c r="E1270">
        <v>47882</v>
      </c>
      <c r="F1270" t="s">
        <v>115</v>
      </c>
      <c r="G1270">
        <v>3531</v>
      </c>
      <c r="H1270">
        <v>701</v>
      </c>
      <c r="I1270" t="s">
        <v>336</v>
      </c>
      <c r="J1270" t="s">
        <v>76</v>
      </c>
      <c r="K1270" t="s">
        <v>44</v>
      </c>
      <c r="L1270" t="s">
        <v>189</v>
      </c>
      <c r="M1270">
        <v>1900</v>
      </c>
      <c r="N1270">
        <v>2115</v>
      </c>
      <c r="O1270" t="s">
        <v>64</v>
      </c>
      <c r="P1270">
        <v>229</v>
      </c>
      <c r="Q1270" t="s">
        <v>65</v>
      </c>
      <c r="R1270">
        <v>1</v>
      </c>
      <c r="S1270" s="1">
        <v>43116</v>
      </c>
      <c r="T1270" s="1">
        <v>43243</v>
      </c>
      <c r="U1270" t="s">
        <v>1214</v>
      </c>
      <c r="V1270" t="s">
        <v>39</v>
      </c>
      <c r="W1270">
        <v>48</v>
      </c>
      <c r="X1270">
        <v>19</v>
      </c>
      <c r="Y1270">
        <v>30</v>
      </c>
      <c r="Z1270">
        <v>63.333300000000001</v>
      </c>
      <c r="AD1270">
        <v>0</v>
      </c>
      <c r="AE1270">
        <v>63.333300000000001</v>
      </c>
      <c r="AF1270">
        <v>0</v>
      </c>
      <c r="AG1270">
        <v>0</v>
      </c>
      <c r="AH1270">
        <v>2.4</v>
      </c>
      <c r="AI1270">
        <v>2.4</v>
      </c>
      <c r="AJ1270">
        <v>0.2</v>
      </c>
      <c r="AK1270" t="s">
        <v>905</v>
      </c>
      <c r="AL1270" t="s">
        <v>1182</v>
      </c>
      <c r="AN1270">
        <v>85</v>
      </c>
      <c r="AO1270">
        <f>Source1718[[#This Row],[TotalFTES]]*525/Source1718[[#This Row],[TotalScheduledHours]]</f>
        <v>14.823529411764707</v>
      </c>
    </row>
    <row r="1271" spans="1:41" x14ac:dyDescent="0.25">
      <c r="A1271" t="s">
        <v>1770</v>
      </c>
      <c r="B1271" t="s">
        <v>32</v>
      </c>
      <c r="C1271" t="s">
        <v>92</v>
      </c>
      <c r="D1271" t="s">
        <v>114</v>
      </c>
      <c r="E1271">
        <v>47589</v>
      </c>
      <c r="F1271" t="s">
        <v>115</v>
      </c>
      <c r="G1271">
        <v>3531</v>
      </c>
      <c r="H1271">
        <v>702</v>
      </c>
      <c r="I1271" t="s">
        <v>336</v>
      </c>
      <c r="J1271" t="s">
        <v>35</v>
      </c>
      <c r="K1271" t="s">
        <v>44</v>
      </c>
      <c r="L1271" t="s">
        <v>189</v>
      </c>
      <c r="M1271">
        <v>1615</v>
      </c>
      <c r="N1271">
        <v>1845</v>
      </c>
      <c r="O1271" t="s">
        <v>1197</v>
      </c>
      <c r="Q1271" t="s">
        <v>65</v>
      </c>
      <c r="R1271" t="s">
        <v>38</v>
      </c>
      <c r="S1271" s="1">
        <v>43118</v>
      </c>
      <c r="T1271" s="1">
        <v>43235</v>
      </c>
      <c r="U1271" t="s">
        <v>1215</v>
      </c>
      <c r="V1271" t="s">
        <v>39</v>
      </c>
      <c r="W1271">
        <v>20</v>
      </c>
      <c r="X1271">
        <v>16</v>
      </c>
      <c r="Y1271">
        <v>30</v>
      </c>
      <c r="Z1271">
        <v>53.333300000000001</v>
      </c>
      <c r="AD1271">
        <v>0</v>
      </c>
      <c r="AE1271">
        <v>53.333300000000001</v>
      </c>
      <c r="AF1271">
        <v>0</v>
      </c>
      <c r="AG1271">
        <v>0</v>
      </c>
      <c r="AH1271">
        <v>1.7709999999999999</v>
      </c>
      <c r="AI1271">
        <v>1.7709999999999999</v>
      </c>
      <c r="AJ1271">
        <v>0.2</v>
      </c>
      <c r="AK1271" t="s">
        <v>1196</v>
      </c>
      <c r="AL1271" t="s">
        <v>1199</v>
      </c>
      <c r="AN1271">
        <v>86.8</v>
      </c>
      <c r="AO1271">
        <f>Source1718[[#This Row],[TotalFTES]]*525/Source1718[[#This Row],[TotalScheduledHours]]</f>
        <v>10.711693548387096</v>
      </c>
    </row>
    <row r="1272" spans="1:41" x14ac:dyDescent="0.25">
      <c r="A1272" t="s">
        <v>1770</v>
      </c>
      <c r="B1272" t="s">
        <v>32</v>
      </c>
      <c r="C1272" t="s">
        <v>92</v>
      </c>
      <c r="D1272" t="s">
        <v>114</v>
      </c>
      <c r="E1272">
        <v>47932</v>
      </c>
      <c r="F1272" t="s">
        <v>115</v>
      </c>
      <c r="G1272">
        <v>3532</v>
      </c>
      <c r="H1272">
        <v>701</v>
      </c>
      <c r="I1272" t="s">
        <v>360</v>
      </c>
      <c r="J1272" t="s">
        <v>35</v>
      </c>
      <c r="K1272" t="s">
        <v>44</v>
      </c>
      <c r="L1272" t="s">
        <v>189</v>
      </c>
      <c r="M1272">
        <v>800</v>
      </c>
      <c r="N1272">
        <v>1015</v>
      </c>
      <c r="O1272" t="s">
        <v>64</v>
      </c>
      <c r="P1272">
        <v>213</v>
      </c>
      <c r="Q1272" t="s">
        <v>65</v>
      </c>
      <c r="R1272">
        <v>1</v>
      </c>
      <c r="S1272" s="1">
        <v>43116</v>
      </c>
      <c r="T1272" s="1">
        <v>43243</v>
      </c>
      <c r="U1272" t="s">
        <v>586</v>
      </c>
      <c r="V1272" t="s">
        <v>39</v>
      </c>
      <c r="W1272">
        <v>53</v>
      </c>
      <c r="X1272">
        <v>39</v>
      </c>
      <c r="Y1272">
        <v>30</v>
      </c>
      <c r="Z1272">
        <v>130</v>
      </c>
      <c r="AD1272">
        <v>0</v>
      </c>
      <c r="AE1272">
        <v>130</v>
      </c>
      <c r="AF1272">
        <v>0</v>
      </c>
      <c r="AG1272">
        <v>0</v>
      </c>
      <c r="AH1272">
        <v>4.7290000000000001</v>
      </c>
      <c r="AI1272">
        <v>4.7290000000000001</v>
      </c>
      <c r="AJ1272">
        <v>0.2</v>
      </c>
      <c r="AK1272" t="s">
        <v>809</v>
      </c>
      <c r="AL1272" t="s">
        <v>1183</v>
      </c>
      <c r="AN1272">
        <v>85</v>
      </c>
      <c r="AO1272">
        <f>Source1718[[#This Row],[TotalFTES]]*525/Source1718[[#This Row],[TotalScheduledHours]]</f>
        <v>29.208529411764705</v>
      </c>
    </row>
    <row r="1273" spans="1:41" x14ac:dyDescent="0.25">
      <c r="A1273" t="s">
        <v>1770</v>
      </c>
      <c r="B1273" t="s">
        <v>32</v>
      </c>
      <c r="C1273" t="s">
        <v>92</v>
      </c>
      <c r="D1273" t="s">
        <v>114</v>
      </c>
      <c r="E1273">
        <v>47933</v>
      </c>
      <c r="F1273" t="s">
        <v>115</v>
      </c>
      <c r="G1273">
        <v>3532</v>
      </c>
      <c r="H1273">
        <v>702</v>
      </c>
      <c r="I1273" t="s">
        <v>360</v>
      </c>
      <c r="J1273" t="s">
        <v>76</v>
      </c>
      <c r="K1273" t="s">
        <v>44</v>
      </c>
      <c r="L1273" t="s">
        <v>72</v>
      </c>
      <c r="M1273">
        <v>1900</v>
      </c>
      <c r="N1273">
        <v>2115</v>
      </c>
      <c r="O1273" t="s">
        <v>64</v>
      </c>
      <c r="P1273">
        <v>229</v>
      </c>
      <c r="Q1273" t="s">
        <v>65</v>
      </c>
      <c r="R1273">
        <v>1</v>
      </c>
      <c r="S1273" s="1">
        <v>43116</v>
      </c>
      <c r="T1273" s="1">
        <v>43243</v>
      </c>
      <c r="U1273" t="s">
        <v>593</v>
      </c>
      <c r="V1273" t="s">
        <v>39</v>
      </c>
      <c r="W1273">
        <v>25</v>
      </c>
      <c r="X1273">
        <v>11</v>
      </c>
      <c r="Y1273">
        <v>30</v>
      </c>
      <c r="Z1273">
        <v>36.666699999999999</v>
      </c>
      <c r="AD1273">
        <v>0</v>
      </c>
      <c r="AE1273">
        <v>36.666699999999999</v>
      </c>
      <c r="AF1273">
        <v>0</v>
      </c>
      <c r="AG1273">
        <v>0</v>
      </c>
      <c r="AH1273">
        <v>1.476</v>
      </c>
      <c r="AI1273">
        <v>1.476</v>
      </c>
      <c r="AJ1273">
        <v>0.2</v>
      </c>
      <c r="AK1273" t="s">
        <v>905</v>
      </c>
      <c r="AL1273" t="s">
        <v>1182</v>
      </c>
      <c r="AN1273">
        <v>85</v>
      </c>
      <c r="AO1273">
        <f>Source1718[[#This Row],[TotalFTES]]*525/Source1718[[#This Row],[TotalScheduledHours]]</f>
        <v>9.116470588235293</v>
      </c>
    </row>
    <row r="1274" spans="1:41" x14ac:dyDescent="0.25">
      <c r="A1274" t="s">
        <v>1770</v>
      </c>
      <c r="B1274" t="s">
        <v>32</v>
      </c>
      <c r="C1274" t="s">
        <v>92</v>
      </c>
      <c r="D1274" t="s">
        <v>114</v>
      </c>
      <c r="E1274">
        <v>48027</v>
      </c>
      <c r="F1274" t="s">
        <v>115</v>
      </c>
      <c r="G1274">
        <v>3533</v>
      </c>
      <c r="H1274">
        <v>101</v>
      </c>
      <c r="I1274" t="s">
        <v>337</v>
      </c>
      <c r="J1274" t="s">
        <v>76</v>
      </c>
      <c r="K1274" t="s">
        <v>44</v>
      </c>
      <c r="L1274" t="s">
        <v>72</v>
      </c>
      <c r="M1274">
        <v>1615</v>
      </c>
      <c r="N1274">
        <v>1845</v>
      </c>
      <c r="O1274" t="s">
        <v>305</v>
      </c>
      <c r="P1274">
        <v>312</v>
      </c>
      <c r="Q1274" t="s">
        <v>37</v>
      </c>
      <c r="R1274" t="s">
        <v>38</v>
      </c>
      <c r="S1274" s="1">
        <v>43117</v>
      </c>
      <c r="T1274" s="1">
        <v>43234</v>
      </c>
      <c r="U1274" t="s">
        <v>1204</v>
      </c>
      <c r="V1274" t="s">
        <v>39</v>
      </c>
      <c r="W1274">
        <v>24</v>
      </c>
      <c r="X1274">
        <v>15</v>
      </c>
      <c r="Y1274">
        <v>30</v>
      </c>
      <c r="Z1274">
        <v>50</v>
      </c>
      <c r="AD1274">
        <v>0</v>
      </c>
      <c r="AE1274">
        <v>50</v>
      </c>
      <c r="AF1274">
        <v>0</v>
      </c>
      <c r="AG1274">
        <v>0</v>
      </c>
      <c r="AH1274">
        <v>2.0640000000000001</v>
      </c>
      <c r="AI1274">
        <v>2.0640000000000001</v>
      </c>
      <c r="AJ1274">
        <v>0.2</v>
      </c>
      <c r="AK1274" t="s">
        <v>1196</v>
      </c>
      <c r="AL1274" t="s">
        <v>1205</v>
      </c>
      <c r="AN1274">
        <v>86.8</v>
      </c>
      <c r="AO1274">
        <f>Source1718[[#This Row],[TotalFTES]]*525/Source1718[[#This Row],[TotalScheduledHours]]</f>
        <v>12.483870967741938</v>
      </c>
    </row>
    <row r="1275" spans="1:41" x14ac:dyDescent="0.25">
      <c r="A1275" t="s">
        <v>1770</v>
      </c>
      <c r="B1275" t="s">
        <v>32</v>
      </c>
      <c r="C1275" t="s">
        <v>92</v>
      </c>
      <c r="D1275" t="s">
        <v>114</v>
      </c>
      <c r="E1275">
        <v>47590</v>
      </c>
      <c r="F1275" t="s">
        <v>115</v>
      </c>
      <c r="G1275">
        <v>3533</v>
      </c>
      <c r="H1275">
        <v>701</v>
      </c>
      <c r="I1275" t="s">
        <v>337</v>
      </c>
      <c r="J1275" t="s">
        <v>76</v>
      </c>
      <c r="K1275" t="s">
        <v>44</v>
      </c>
      <c r="L1275" t="s">
        <v>189</v>
      </c>
      <c r="M1275">
        <v>1630</v>
      </c>
      <c r="N1275">
        <v>1845</v>
      </c>
      <c r="O1275" t="s">
        <v>64</v>
      </c>
      <c r="P1275">
        <v>306</v>
      </c>
      <c r="Q1275" t="s">
        <v>65</v>
      </c>
      <c r="R1275">
        <v>1</v>
      </c>
      <c r="S1275" s="1">
        <v>43116</v>
      </c>
      <c r="T1275" s="1">
        <v>43243</v>
      </c>
      <c r="U1275" t="s">
        <v>582</v>
      </c>
      <c r="V1275" t="s">
        <v>39</v>
      </c>
      <c r="W1275">
        <v>29</v>
      </c>
      <c r="X1275">
        <v>20</v>
      </c>
      <c r="Y1275">
        <v>30</v>
      </c>
      <c r="Z1275">
        <v>66.666700000000006</v>
      </c>
      <c r="AD1275">
        <v>0</v>
      </c>
      <c r="AE1275">
        <v>66.666700000000006</v>
      </c>
      <c r="AF1275">
        <v>0</v>
      </c>
      <c r="AG1275">
        <v>0</v>
      </c>
      <c r="AH1275">
        <v>1.667</v>
      </c>
      <c r="AI1275">
        <v>1.667</v>
      </c>
      <c r="AJ1275">
        <v>0.2</v>
      </c>
      <c r="AK1275" t="s">
        <v>1010</v>
      </c>
      <c r="AL1275" t="s">
        <v>1188</v>
      </c>
      <c r="AN1275">
        <v>85</v>
      </c>
      <c r="AO1275">
        <f>Source1718[[#This Row],[TotalFTES]]*525/Source1718[[#This Row],[TotalScheduledHours]]</f>
        <v>10.296176470588236</v>
      </c>
    </row>
    <row r="1276" spans="1:41" x14ac:dyDescent="0.25">
      <c r="A1276" t="s">
        <v>1770</v>
      </c>
      <c r="B1276" t="s">
        <v>32</v>
      </c>
      <c r="C1276" t="s">
        <v>92</v>
      </c>
      <c r="D1276" t="s">
        <v>114</v>
      </c>
      <c r="E1276">
        <v>47779</v>
      </c>
      <c r="F1276" t="s">
        <v>115</v>
      </c>
      <c r="G1276">
        <v>3533</v>
      </c>
      <c r="H1276">
        <v>702</v>
      </c>
      <c r="I1276" t="s">
        <v>337</v>
      </c>
      <c r="J1276" t="s">
        <v>35</v>
      </c>
      <c r="K1276" t="s">
        <v>44</v>
      </c>
      <c r="L1276" t="s">
        <v>72</v>
      </c>
      <c r="M1276">
        <v>1615</v>
      </c>
      <c r="N1276">
        <v>1845</v>
      </c>
      <c r="O1276" t="s">
        <v>64</v>
      </c>
      <c r="P1276">
        <v>214</v>
      </c>
      <c r="Q1276" t="s">
        <v>65</v>
      </c>
      <c r="R1276" t="s">
        <v>38</v>
      </c>
      <c r="S1276" s="1">
        <v>43117</v>
      </c>
      <c r="T1276" s="1">
        <v>43234</v>
      </c>
      <c r="U1276" t="s">
        <v>593</v>
      </c>
      <c r="V1276" t="s">
        <v>39</v>
      </c>
      <c r="W1276">
        <v>31</v>
      </c>
      <c r="X1276">
        <v>20</v>
      </c>
      <c r="Y1276">
        <v>30</v>
      </c>
      <c r="Z1276">
        <v>66.666700000000006</v>
      </c>
      <c r="AD1276">
        <v>0</v>
      </c>
      <c r="AE1276">
        <v>66.666700000000006</v>
      </c>
      <c r="AF1276">
        <v>0</v>
      </c>
      <c r="AG1276">
        <v>0</v>
      </c>
      <c r="AH1276">
        <v>3.242</v>
      </c>
      <c r="AI1276">
        <v>3.242</v>
      </c>
      <c r="AJ1276">
        <v>0.2</v>
      </c>
      <c r="AK1276" t="s">
        <v>1196</v>
      </c>
      <c r="AL1276" t="s">
        <v>1216</v>
      </c>
      <c r="AN1276">
        <v>81.2</v>
      </c>
      <c r="AO1276">
        <f>Source1718[[#This Row],[TotalFTES]]*525/Source1718[[#This Row],[TotalScheduledHours]]</f>
        <v>20.961206896551722</v>
      </c>
    </row>
    <row r="1277" spans="1:41" x14ac:dyDescent="0.25">
      <c r="A1277" t="s">
        <v>1770</v>
      </c>
      <c r="B1277" t="s">
        <v>32</v>
      </c>
      <c r="C1277" t="s">
        <v>92</v>
      </c>
      <c r="D1277" t="s">
        <v>114</v>
      </c>
      <c r="E1277">
        <v>47591</v>
      </c>
      <c r="F1277" t="s">
        <v>115</v>
      </c>
      <c r="G1277">
        <v>3534</v>
      </c>
      <c r="H1277">
        <v>701</v>
      </c>
      <c r="I1277" t="s">
        <v>594</v>
      </c>
      <c r="J1277" t="s">
        <v>35</v>
      </c>
      <c r="K1277" t="s">
        <v>44</v>
      </c>
      <c r="L1277" t="s">
        <v>72</v>
      </c>
      <c r="M1277">
        <v>1030</v>
      </c>
      <c r="N1277">
        <v>1245</v>
      </c>
      <c r="O1277" t="s">
        <v>64</v>
      </c>
      <c r="P1277">
        <v>213</v>
      </c>
      <c r="Q1277" t="s">
        <v>65</v>
      </c>
      <c r="R1277">
        <v>1</v>
      </c>
      <c r="S1277" s="1">
        <v>43116</v>
      </c>
      <c r="T1277" s="1">
        <v>43243</v>
      </c>
      <c r="U1277" t="s">
        <v>590</v>
      </c>
      <c r="V1277" t="s">
        <v>39</v>
      </c>
      <c r="W1277">
        <v>38</v>
      </c>
      <c r="X1277">
        <v>34</v>
      </c>
      <c r="Y1277">
        <v>30</v>
      </c>
      <c r="Z1277">
        <v>113.33329999999999</v>
      </c>
      <c r="AD1277">
        <v>0</v>
      </c>
      <c r="AE1277">
        <v>113.33329999999999</v>
      </c>
      <c r="AF1277">
        <v>0</v>
      </c>
      <c r="AG1277">
        <v>0</v>
      </c>
      <c r="AH1277">
        <v>2.79</v>
      </c>
      <c r="AI1277">
        <v>2.79</v>
      </c>
      <c r="AJ1277">
        <v>0.2</v>
      </c>
      <c r="AK1277" t="s">
        <v>766</v>
      </c>
      <c r="AL1277" t="s">
        <v>1183</v>
      </c>
      <c r="AN1277">
        <v>85</v>
      </c>
      <c r="AO1277">
        <f>Source1718[[#This Row],[TotalFTES]]*525/Source1718[[#This Row],[TotalScheduledHours]]</f>
        <v>17.232352941176469</v>
      </c>
    </row>
    <row r="1278" spans="1:41" x14ac:dyDescent="0.25">
      <c r="A1278" t="s">
        <v>1770</v>
      </c>
      <c r="B1278" t="s">
        <v>32</v>
      </c>
      <c r="C1278" t="s">
        <v>92</v>
      </c>
      <c r="D1278" t="s">
        <v>114</v>
      </c>
      <c r="E1278">
        <v>47780</v>
      </c>
      <c r="F1278" t="s">
        <v>115</v>
      </c>
      <c r="G1278">
        <v>3535</v>
      </c>
      <c r="H1278">
        <v>701</v>
      </c>
      <c r="I1278" t="s">
        <v>338</v>
      </c>
      <c r="J1278" t="s">
        <v>35</v>
      </c>
      <c r="K1278" t="s">
        <v>44</v>
      </c>
      <c r="L1278" t="s">
        <v>189</v>
      </c>
      <c r="M1278">
        <v>1615</v>
      </c>
      <c r="N1278">
        <v>1845</v>
      </c>
      <c r="O1278" t="s">
        <v>64</v>
      </c>
      <c r="P1278">
        <v>229</v>
      </c>
      <c r="Q1278" t="s">
        <v>65</v>
      </c>
      <c r="R1278" t="s">
        <v>38</v>
      </c>
      <c r="S1278" s="1">
        <v>43118</v>
      </c>
      <c r="T1278" s="1">
        <v>43235</v>
      </c>
      <c r="U1278" t="s">
        <v>1214</v>
      </c>
      <c r="V1278" t="s">
        <v>39</v>
      </c>
      <c r="W1278">
        <v>30</v>
      </c>
      <c r="X1278">
        <v>29</v>
      </c>
      <c r="Y1278">
        <v>30</v>
      </c>
      <c r="Z1278">
        <v>96.666700000000006</v>
      </c>
      <c r="AD1278">
        <v>0</v>
      </c>
      <c r="AE1278">
        <v>96.666700000000006</v>
      </c>
      <c r="AF1278">
        <v>0</v>
      </c>
      <c r="AG1278">
        <v>0</v>
      </c>
      <c r="AH1278">
        <v>2.3719999999999999</v>
      </c>
      <c r="AI1278">
        <v>2.3719999999999999</v>
      </c>
      <c r="AJ1278">
        <v>0.2</v>
      </c>
      <c r="AK1278" t="s">
        <v>1196</v>
      </c>
      <c r="AL1278" t="s">
        <v>1182</v>
      </c>
      <c r="AN1278">
        <v>86.8</v>
      </c>
      <c r="AO1278">
        <f>Source1718[[#This Row],[TotalFTES]]*525/Source1718[[#This Row],[TotalScheduledHours]]</f>
        <v>14.346774193548388</v>
      </c>
    </row>
    <row r="1279" spans="1:41" x14ac:dyDescent="0.25">
      <c r="A1279" t="s">
        <v>1770</v>
      </c>
      <c r="B1279" t="s">
        <v>32</v>
      </c>
      <c r="C1279" t="s">
        <v>92</v>
      </c>
      <c r="D1279" t="s">
        <v>114</v>
      </c>
      <c r="E1279">
        <v>47677</v>
      </c>
      <c r="F1279" t="s">
        <v>115</v>
      </c>
      <c r="G1279">
        <v>3536</v>
      </c>
      <c r="H1279">
        <v>701</v>
      </c>
      <c r="I1279" t="s">
        <v>119</v>
      </c>
      <c r="J1279" t="s">
        <v>35</v>
      </c>
      <c r="K1279" t="s">
        <v>44</v>
      </c>
      <c r="L1279" t="s">
        <v>72</v>
      </c>
      <c r="M1279">
        <v>800</v>
      </c>
      <c r="N1279">
        <v>1015</v>
      </c>
      <c r="O1279" t="s">
        <v>64</v>
      </c>
      <c r="P1279">
        <v>215</v>
      </c>
      <c r="Q1279" t="s">
        <v>65</v>
      </c>
      <c r="R1279">
        <v>1</v>
      </c>
      <c r="S1279" s="1">
        <v>43116</v>
      </c>
      <c r="T1279" s="1">
        <v>43243</v>
      </c>
      <c r="U1279" t="s">
        <v>587</v>
      </c>
      <c r="V1279" t="s">
        <v>39</v>
      </c>
      <c r="W1279">
        <v>38</v>
      </c>
      <c r="X1279">
        <v>27</v>
      </c>
      <c r="Y1279">
        <v>30</v>
      </c>
      <c r="Z1279">
        <v>90</v>
      </c>
      <c r="AD1279">
        <v>0</v>
      </c>
      <c r="AE1279">
        <v>90</v>
      </c>
      <c r="AF1279">
        <v>0</v>
      </c>
      <c r="AG1279">
        <v>0</v>
      </c>
      <c r="AH1279">
        <v>2.8479999999999999</v>
      </c>
      <c r="AI1279">
        <v>2.8479999999999999</v>
      </c>
      <c r="AJ1279">
        <v>0.2</v>
      </c>
      <c r="AK1279" t="s">
        <v>809</v>
      </c>
      <c r="AL1279" t="s">
        <v>1190</v>
      </c>
      <c r="AN1279">
        <v>85</v>
      </c>
      <c r="AO1279">
        <f>Source1718[[#This Row],[TotalFTES]]*525/Source1718[[#This Row],[TotalScheduledHours]]</f>
        <v>17.590588235294117</v>
      </c>
    </row>
    <row r="1280" spans="1:41" x14ac:dyDescent="0.25">
      <c r="A1280" t="s">
        <v>1770</v>
      </c>
      <c r="B1280" t="s">
        <v>32</v>
      </c>
      <c r="C1280" t="s">
        <v>92</v>
      </c>
      <c r="D1280" t="s">
        <v>114</v>
      </c>
      <c r="E1280">
        <v>47342</v>
      </c>
      <c r="F1280" t="s">
        <v>115</v>
      </c>
      <c r="G1280">
        <v>3631</v>
      </c>
      <c r="H1280">
        <v>701</v>
      </c>
      <c r="I1280" t="s">
        <v>339</v>
      </c>
      <c r="J1280" t="s">
        <v>76</v>
      </c>
      <c r="K1280" t="s">
        <v>44</v>
      </c>
      <c r="L1280" t="s">
        <v>72</v>
      </c>
      <c r="M1280">
        <v>1900</v>
      </c>
      <c r="N1280">
        <v>2115</v>
      </c>
      <c r="O1280" t="s">
        <v>64</v>
      </c>
      <c r="P1280">
        <v>215</v>
      </c>
      <c r="Q1280" t="s">
        <v>65</v>
      </c>
      <c r="R1280">
        <v>1</v>
      </c>
      <c r="S1280" s="1">
        <v>43116</v>
      </c>
      <c r="T1280" s="1">
        <v>43243</v>
      </c>
      <c r="U1280" t="s">
        <v>581</v>
      </c>
      <c r="V1280" t="s">
        <v>39</v>
      </c>
      <c r="W1280">
        <v>29</v>
      </c>
      <c r="X1280">
        <v>21</v>
      </c>
      <c r="Y1280">
        <v>30</v>
      </c>
      <c r="Z1280">
        <v>70</v>
      </c>
      <c r="AD1280">
        <v>0</v>
      </c>
      <c r="AE1280">
        <v>70</v>
      </c>
      <c r="AF1280">
        <v>0</v>
      </c>
      <c r="AG1280">
        <v>0</v>
      </c>
      <c r="AH1280">
        <v>1.367</v>
      </c>
      <c r="AI1280">
        <v>1.367</v>
      </c>
      <c r="AJ1280">
        <v>0.2</v>
      </c>
      <c r="AK1280" t="s">
        <v>905</v>
      </c>
      <c r="AL1280" t="s">
        <v>1190</v>
      </c>
      <c r="AN1280">
        <v>85</v>
      </c>
      <c r="AO1280">
        <f>Source1718[[#This Row],[TotalFTES]]*525/Source1718[[#This Row],[TotalScheduledHours]]</f>
        <v>8.4432352941176472</v>
      </c>
    </row>
    <row r="1281" spans="1:41" x14ac:dyDescent="0.25">
      <c r="A1281" t="s">
        <v>1770</v>
      </c>
      <c r="B1281" t="s">
        <v>32</v>
      </c>
      <c r="C1281" t="s">
        <v>92</v>
      </c>
      <c r="D1281" t="s">
        <v>114</v>
      </c>
      <c r="E1281">
        <v>47753</v>
      </c>
      <c r="F1281" t="s">
        <v>115</v>
      </c>
      <c r="G1281">
        <v>3642</v>
      </c>
      <c r="H1281">
        <v>701</v>
      </c>
      <c r="I1281" t="s">
        <v>340</v>
      </c>
      <c r="J1281" t="s">
        <v>76</v>
      </c>
      <c r="K1281" t="s">
        <v>44</v>
      </c>
      <c r="L1281" t="s">
        <v>72</v>
      </c>
      <c r="M1281">
        <v>1630</v>
      </c>
      <c r="N1281">
        <v>1845</v>
      </c>
      <c r="O1281" t="s">
        <v>64</v>
      </c>
      <c r="P1281">
        <v>314</v>
      </c>
      <c r="Q1281" t="s">
        <v>65</v>
      </c>
      <c r="R1281">
        <v>1</v>
      </c>
      <c r="S1281" s="1">
        <v>43116</v>
      </c>
      <c r="T1281" s="1">
        <v>43243</v>
      </c>
      <c r="U1281" t="s">
        <v>591</v>
      </c>
      <c r="V1281" t="s">
        <v>39</v>
      </c>
      <c r="W1281">
        <v>39</v>
      </c>
      <c r="X1281">
        <v>15</v>
      </c>
      <c r="Y1281">
        <v>30</v>
      </c>
      <c r="Z1281">
        <v>50</v>
      </c>
      <c r="AD1281">
        <v>0</v>
      </c>
      <c r="AE1281">
        <v>50</v>
      </c>
      <c r="AF1281">
        <v>0</v>
      </c>
      <c r="AG1281">
        <v>10</v>
      </c>
      <c r="AH1281">
        <v>2.1480000000000001</v>
      </c>
      <c r="AI1281">
        <v>2.1480000000000001</v>
      </c>
      <c r="AJ1281">
        <v>0.2</v>
      </c>
      <c r="AK1281" t="s">
        <v>1010</v>
      </c>
      <c r="AL1281" t="s">
        <v>1185</v>
      </c>
      <c r="AN1281">
        <v>85</v>
      </c>
      <c r="AO1281">
        <f>Source1718[[#This Row],[TotalFTES]]*525/Source1718[[#This Row],[TotalScheduledHours]]</f>
        <v>13.267058823529412</v>
      </c>
    </row>
    <row r="1282" spans="1:41" x14ac:dyDescent="0.25">
      <c r="A1282" t="s">
        <v>1770</v>
      </c>
      <c r="B1282" t="s">
        <v>32</v>
      </c>
      <c r="C1282" t="s">
        <v>92</v>
      </c>
      <c r="D1282" t="s">
        <v>114</v>
      </c>
      <c r="E1282">
        <v>47934</v>
      </c>
      <c r="F1282" t="s">
        <v>115</v>
      </c>
      <c r="G1282">
        <v>3643</v>
      </c>
      <c r="H1282">
        <v>701</v>
      </c>
      <c r="I1282" t="s">
        <v>120</v>
      </c>
      <c r="J1282" t="s">
        <v>35</v>
      </c>
      <c r="K1282" t="s">
        <v>44</v>
      </c>
      <c r="L1282" t="s">
        <v>72</v>
      </c>
      <c r="M1282">
        <v>1030</v>
      </c>
      <c r="N1282">
        <v>1245</v>
      </c>
      <c r="O1282" t="s">
        <v>64</v>
      </c>
      <c r="P1282">
        <v>306</v>
      </c>
      <c r="Q1282" t="s">
        <v>65</v>
      </c>
      <c r="R1282">
        <v>1</v>
      </c>
      <c r="S1282" s="1">
        <v>43116</v>
      </c>
      <c r="T1282" s="1">
        <v>43243</v>
      </c>
      <c r="U1282" t="s">
        <v>580</v>
      </c>
      <c r="V1282" t="s">
        <v>39</v>
      </c>
      <c r="W1282">
        <v>52</v>
      </c>
      <c r="X1282">
        <v>24</v>
      </c>
      <c r="Y1282">
        <v>30</v>
      </c>
      <c r="Z1282">
        <v>80</v>
      </c>
      <c r="AD1282">
        <v>0</v>
      </c>
      <c r="AE1282">
        <v>80</v>
      </c>
      <c r="AF1282">
        <v>0</v>
      </c>
      <c r="AG1282">
        <v>0</v>
      </c>
      <c r="AH1282">
        <v>3.5379999999999998</v>
      </c>
      <c r="AI1282">
        <v>3.5379999999999998</v>
      </c>
      <c r="AJ1282">
        <v>0.2</v>
      </c>
      <c r="AK1282" t="s">
        <v>766</v>
      </c>
      <c r="AL1282" t="s">
        <v>1188</v>
      </c>
      <c r="AN1282">
        <v>85</v>
      </c>
      <c r="AO1282">
        <f>Source1718[[#This Row],[TotalFTES]]*525/Source1718[[#This Row],[TotalScheduledHours]]</f>
        <v>21.85235294117647</v>
      </c>
    </row>
    <row r="1283" spans="1:41" x14ac:dyDescent="0.25">
      <c r="A1283" t="s">
        <v>1770</v>
      </c>
      <c r="B1283" t="s">
        <v>32</v>
      </c>
      <c r="C1283" t="s">
        <v>92</v>
      </c>
      <c r="D1283" t="s">
        <v>114</v>
      </c>
      <c r="E1283">
        <v>47935</v>
      </c>
      <c r="F1283" t="s">
        <v>115</v>
      </c>
      <c r="G1283">
        <v>3721</v>
      </c>
      <c r="H1283">
        <v>701</v>
      </c>
      <c r="I1283" t="s">
        <v>341</v>
      </c>
      <c r="J1283" t="s">
        <v>35</v>
      </c>
      <c r="K1283" t="s">
        <v>44</v>
      </c>
      <c r="L1283" t="s">
        <v>54</v>
      </c>
      <c r="M1283">
        <v>800</v>
      </c>
      <c r="N1283">
        <v>1250</v>
      </c>
      <c r="O1283" t="s">
        <v>64</v>
      </c>
      <c r="P1283">
        <v>106</v>
      </c>
      <c r="Q1283" t="s">
        <v>65</v>
      </c>
      <c r="R1283">
        <v>1</v>
      </c>
      <c r="S1283" s="1">
        <v>43116</v>
      </c>
      <c r="T1283" s="1">
        <v>43243</v>
      </c>
      <c r="U1283" t="s">
        <v>562</v>
      </c>
      <c r="V1283" t="s">
        <v>39</v>
      </c>
      <c r="W1283">
        <v>40</v>
      </c>
      <c r="X1283">
        <v>24</v>
      </c>
      <c r="Y1283">
        <v>30</v>
      </c>
      <c r="Z1283">
        <v>80</v>
      </c>
      <c r="AD1283">
        <v>0</v>
      </c>
      <c r="AE1283">
        <v>80</v>
      </c>
      <c r="AF1283">
        <v>0</v>
      </c>
      <c r="AG1283">
        <v>0</v>
      </c>
      <c r="AH1283">
        <v>3.371</v>
      </c>
      <c r="AI1283">
        <v>3.371</v>
      </c>
      <c r="AJ1283">
        <v>0.2</v>
      </c>
      <c r="AK1283" t="s">
        <v>1178</v>
      </c>
      <c r="AL1283" t="s">
        <v>1217</v>
      </c>
      <c r="AN1283">
        <v>80</v>
      </c>
      <c r="AO1283">
        <f>Source1718[[#This Row],[TotalFTES]]*525/Source1718[[#This Row],[TotalScheduledHours]]</f>
        <v>22.122187500000003</v>
      </c>
    </row>
    <row r="1284" spans="1:41" x14ac:dyDescent="0.25">
      <c r="A1284" t="s">
        <v>1770</v>
      </c>
      <c r="B1284" t="s">
        <v>32</v>
      </c>
      <c r="C1284" t="s">
        <v>92</v>
      </c>
      <c r="D1284" t="s">
        <v>114</v>
      </c>
      <c r="E1284">
        <v>48010</v>
      </c>
      <c r="F1284" t="s">
        <v>115</v>
      </c>
      <c r="G1284">
        <v>4600</v>
      </c>
      <c r="H1284">
        <v>801</v>
      </c>
      <c r="I1284" t="s">
        <v>1218</v>
      </c>
      <c r="J1284" t="s">
        <v>76</v>
      </c>
      <c r="K1284" t="s">
        <v>44</v>
      </c>
      <c r="L1284" t="s">
        <v>67</v>
      </c>
      <c r="M1284">
        <v>1710</v>
      </c>
      <c r="N1284">
        <v>2000</v>
      </c>
      <c r="O1284" t="s">
        <v>112</v>
      </c>
      <c r="P1284">
        <v>107</v>
      </c>
      <c r="Q1284" t="s">
        <v>113</v>
      </c>
      <c r="R1284">
        <v>1</v>
      </c>
      <c r="S1284" s="1">
        <v>43116</v>
      </c>
      <c r="T1284" s="1">
        <v>43243</v>
      </c>
      <c r="U1284" t="s">
        <v>578</v>
      </c>
      <c r="V1284" t="s">
        <v>39</v>
      </c>
      <c r="W1284">
        <v>44</v>
      </c>
      <c r="X1284">
        <v>13</v>
      </c>
      <c r="Y1284">
        <v>25</v>
      </c>
      <c r="Z1284">
        <v>52</v>
      </c>
      <c r="AD1284">
        <v>0</v>
      </c>
      <c r="AE1284">
        <v>52</v>
      </c>
      <c r="AF1284">
        <v>0</v>
      </c>
      <c r="AG1284">
        <v>25</v>
      </c>
      <c r="AH1284">
        <v>1.177</v>
      </c>
      <c r="AI1284">
        <v>1.177</v>
      </c>
      <c r="AJ1284">
        <v>0.12</v>
      </c>
      <c r="AK1284" t="s">
        <v>1219</v>
      </c>
      <c r="AL1284" t="s">
        <v>1220</v>
      </c>
      <c r="AN1284">
        <v>51</v>
      </c>
      <c r="AO1284">
        <f>Source1718[[#This Row],[TotalFTES]]*525/Source1718[[#This Row],[TotalScheduledHours]]</f>
        <v>12.116176470588236</v>
      </c>
    </row>
    <row r="1285" spans="1:41" x14ac:dyDescent="0.25">
      <c r="A1285" t="s">
        <v>1770</v>
      </c>
      <c r="B1285" t="s">
        <v>32</v>
      </c>
      <c r="C1285" t="s">
        <v>92</v>
      </c>
      <c r="D1285" t="s">
        <v>114</v>
      </c>
      <c r="E1285">
        <v>48068</v>
      </c>
      <c r="F1285" t="s">
        <v>115</v>
      </c>
      <c r="G1285">
        <v>4600</v>
      </c>
      <c r="H1285" t="s">
        <v>1221</v>
      </c>
      <c r="I1285" t="s">
        <v>1218</v>
      </c>
      <c r="J1285" t="s">
        <v>35</v>
      </c>
      <c r="K1285" t="s">
        <v>44</v>
      </c>
      <c r="L1285" t="s">
        <v>36</v>
      </c>
      <c r="M1285" t="s">
        <v>36</v>
      </c>
      <c r="N1285" t="s">
        <v>36</v>
      </c>
      <c r="O1285" t="s">
        <v>36</v>
      </c>
      <c r="Q1285" t="s">
        <v>56</v>
      </c>
      <c r="R1285" t="s">
        <v>38</v>
      </c>
      <c r="S1285" s="1">
        <v>43124</v>
      </c>
      <c r="T1285" s="1">
        <v>43222</v>
      </c>
      <c r="U1285" t="s">
        <v>588</v>
      </c>
      <c r="V1285" t="s">
        <v>1222</v>
      </c>
      <c r="W1285">
        <v>0</v>
      </c>
      <c r="X1285">
        <v>0</v>
      </c>
      <c r="Y1285">
        <v>0</v>
      </c>
      <c r="Z1285">
        <v>0</v>
      </c>
      <c r="AD1285">
        <v>0</v>
      </c>
      <c r="AE1285">
        <v>0</v>
      </c>
      <c r="AF1285">
        <v>0</v>
      </c>
      <c r="AG1285">
        <v>0</v>
      </c>
      <c r="AH1285">
        <v>0</v>
      </c>
      <c r="AI1285">
        <v>0</v>
      </c>
      <c r="AJ1285">
        <v>0.10290000000000001</v>
      </c>
      <c r="AK1285" t="s">
        <v>36</v>
      </c>
      <c r="AL1285" t="s">
        <v>36</v>
      </c>
      <c r="AN1285">
        <v>45</v>
      </c>
      <c r="AO1285">
        <f>Source1718[[#This Row],[TotalFTES]]*525/Source1718[[#This Row],[TotalScheduledHours]]</f>
        <v>0</v>
      </c>
    </row>
    <row r="1286" spans="1:41" x14ac:dyDescent="0.25">
      <c r="A1286" t="s">
        <v>1770</v>
      </c>
      <c r="B1286" t="s">
        <v>32</v>
      </c>
      <c r="C1286" t="s">
        <v>92</v>
      </c>
      <c r="D1286" t="s">
        <v>114</v>
      </c>
      <c r="E1286">
        <v>47726</v>
      </c>
      <c r="F1286" t="s">
        <v>115</v>
      </c>
      <c r="G1286">
        <v>4600</v>
      </c>
      <c r="H1286" t="s">
        <v>95</v>
      </c>
      <c r="I1286" t="s">
        <v>1218</v>
      </c>
      <c r="J1286" t="s">
        <v>35</v>
      </c>
      <c r="K1286" t="s">
        <v>44</v>
      </c>
      <c r="L1286" t="s">
        <v>54</v>
      </c>
      <c r="M1286">
        <v>1000</v>
      </c>
      <c r="N1286">
        <v>1150</v>
      </c>
      <c r="O1286" t="s">
        <v>112</v>
      </c>
      <c r="P1286" t="s">
        <v>129</v>
      </c>
      <c r="Q1286" t="s">
        <v>113</v>
      </c>
      <c r="R1286">
        <v>1</v>
      </c>
      <c r="S1286" s="1">
        <v>43116</v>
      </c>
      <c r="T1286" s="1">
        <v>43243</v>
      </c>
      <c r="U1286" t="s">
        <v>588</v>
      </c>
      <c r="V1286" t="s">
        <v>1172</v>
      </c>
      <c r="W1286">
        <v>0</v>
      </c>
      <c r="X1286">
        <v>22</v>
      </c>
      <c r="Y1286">
        <v>25</v>
      </c>
      <c r="Z1286">
        <v>88</v>
      </c>
      <c r="AD1286">
        <v>0</v>
      </c>
      <c r="AE1286">
        <v>88</v>
      </c>
      <c r="AF1286">
        <v>0</v>
      </c>
      <c r="AG1286">
        <v>25</v>
      </c>
      <c r="AH1286">
        <v>0</v>
      </c>
      <c r="AI1286">
        <v>0</v>
      </c>
      <c r="AJ1286">
        <v>0.08</v>
      </c>
      <c r="AK1286" t="s">
        <v>883</v>
      </c>
      <c r="AL1286" t="s">
        <v>1223</v>
      </c>
      <c r="AN1286">
        <v>32</v>
      </c>
      <c r="AO1286">
        <f>Source1718[[#This Row],[TotalFTES]]*525/Source1718[[#This Row],[TotalScheduledHours]]</f>
        <v>0</v>
      </c>
    </row>
    <row r="1287" spans="1:41" x14ac:dyDescent="0.25">
      <c r="A1287" t="s">
        <v>1770</v>
      </c>
      <c r="B1287" t="s">
        <v>32</v>
      </c>
      <c r="C1287" t="s">
        <v>92</v>
      </c>
      <c r="D1287" t="s">
        <v>114</v>
      </c>
      <c r="E1287">
        <v>47725</v>
      </c>
      <c r="F1287" t="s">
        <v>115</v>
      </c>
      <c r="G1287">
        <v>4600</v>
      </c>
      <c r="H1287" t="s">
        <v>109</v>
      </c>
      <c r="I1287" t="s">
        <v>1218</v>
      </c>
      <c r="J1287" t="s">
        <v>35</v>
      </c>
      <c r="K1287" t="s">
        <v>44</v>
      </c>
      <c r="L1287" t="s">
        <v>54</v>
      </c>
      <c r="M1287">
        <v>1230</v>
      </c>
      <c r="N1287">
        <v>1420</v>
      </c>
      <c r="O1287" t="s">
        <v>112</v>
      </c>
      <c r="P1287" t="s">
        <v>129</v>
      </c>
      <c r="Q1287" t="s">
        <v>113</v>
      </c>
      <c r="R1287">
        <v>1</v>
      </c>
      <c r="S1287" s="1">
        <v>43116</v>
      </c>
      <c r="T1287" s="1">
        <v>43243</v>
      </c>
      <c r="U1287" t="s">
        <v>588</v>
      </c>
      <c r="V1287" t="s">
        <v>1172</v>
      </c>
      <c r="W1287">
        <v>0</v>
      </c>
      <c r="X1287">
        <v>24</v>
      </c>
      <c r="Y1287">
        <v>25</v>
      </c>
      <c r="Z1287">
        <v>96</v>
      </c>
      <c r="AD1287">
        <v>0</v>
      </c>
      <c r="AE1287">
        <v>96</v>
      </c>
      <c r="AF1287">
        <v>0</v>
      </c>
      <c r="AG1287">
        <v>25</v>
      </c>
      <c r="AH1287">
        <v>0</v>
      </c>
      <c r="AI1287">
        <v>0</v>
      </c>
      <c r="AJ1287">
        <v>0.08</v>
      </c>
      <c r="AK1287" t="s">
        <v>1002</v>
      </c>
      <c r="AL1287" t="s">
        <v>1223</v>
      </c>
      <c r="AN1287">
        <v>32</v>
      </c>
      <c r="AO1287">
        <f>Source1718[[#This Row],[TotalFTES]]*525/Source1718[[#This Row],[TotalScheduledHours]]</f>
        <v>0</v>
      </c>
    </row>
    <row r="1288" spans="1:41" x14ac:dyDescent="0.25">
      <c r="A1288" t="s">
        <v>1770</v>
      </c>
      <c r="B1288" t="s">
        <v>32</v>
      </c>
      <c r="C1288" t="s">
        <v>92</v>
      </c>
      <c r="D1288" t="s">
        <v>114</v>
      </c>
      <c r="E1288">
        <v>47755</v>
      </c>
      <c r="F1288" t="s">
        <v>115</v>
      </c>
      <c r="G1288">
        <v>5035</v>
      </c>
      <c r="H1288">
        <v>301</v>
      </c>
      <c r="I1288" t="s">
        <v>1224</v>
      </c>
      <c r="J1288" t="s">
        <v>35</v>
      </c>
      <c r="K1288" t="s">
        <v>44</v>
      </c>
      <c r="L1288" t="s">
        <v>45</v>
      </c>
      <c r="M1288">
        <v>1030</v>
      </c>
      <c r="N1288">
        <v>1245</v>
      </c>
      <c r="O1288" t="s">
        <v>399</v>
      </c>
      <c r="P1288">
        <v>401</v>
      </c>
      <c r="Q1288" t="s">
        <v>97</v>
      </c>
      <c r="R1288">
        <v>1</v>
      </c>
      <c r="S1288" s="1">
        <v>43116</v>
      </c>
      <c r="T1288" s="1">
        <v>43243</v>
      </c>
      <c r="U1288" t="s">
        <v>574</v>
      </c>
      <c r="V1288" t="s">
        <v>39</v>
      </c>
      <c r="W1288">
        <v>80</v>
      </c>
      <c r="X1288">
        <v>57</v>
      </c>
      <c r="Y1288">
        <v>30</v>
      </c>
      <c r="Z1288">
        <v>190</v>
      </c>
      <c r="AD1288">
        <v>0</v>
      </c>
      <c r="AE1288">
        <v>190</v>
      </c>
      <c r="AF1288">
        <v>0</v>
      </c>
      <c r="AG1288">
        <v>0</v>
      </c>
      <c r="AH1288">
        <v>4.5860000000000003</v>
      </c>
      <c r="AI1288">
        <v>4.5860000000000003</v>
      </c>
      <c r="AJ1288">
        <v>0.4</v>
      </c>
      <c r="AK1288" t="s">
        <v>766</v>
      </c>
      <c r="AL1288" t="s">
        <v>1225</v>
      </c>
      <c r="AN1288">
        <v>170</v>
      </c>
      <c r="AO1288">
        <f>Source1718[[#This Row],[TotalFTES]]*525/Source1718[[#This Row],[TotalScheduledHours]]</f>
        <v>14.162647058823531</v>
      </c>
    </row>
    <row r="1289" spans="1:41" x14ac:dyDescent="0.25">
      <c r="A1289" t="s">
        <v>1770</v>
      </c>
      <c r="B1289" t="s">
        <v>32</v>
      </c>
      <c r="C1289" t="s">
        <v>92</v>
      </c>
      <c r="D1289" t="s">
        <v>114</v>
      </c>
      <c r="E1289">
        <v>47757</v>
      </c>
      <c r="F1289" t="s">
        <v>115</v>
      </c>
      <c r="G1289">
        <v>5036</v>
      </c>
      <c r="H1289">
        <v>701</v>
      </c>
      <c r="I1289" t="s">
        <v>328</v>
      </c>
      <c r="J1289" t="s">
        <v>35</v>
      </c>
      <c r="K1289" t="s">
        <v>44</v>
      </c>
      <c r="L1289" t="s">
        <v>189</v>
      </c>
      <c r="M1289">
        <v>1030</v>
      </c>
      <c r="N1289">
        <v>1245</v>
      </c>
      <c r="O1289" t="s">
        <v>64</v>
      </c>
      <c r="P1289">
        <v>229</v>
      </c>
      <c r="Q1289" t="s">
        <v>65</v>
      </c>
      <c r="R1289">
        <v>1</v>
      </c>
      <c r="S1289" s="1">
        <v>43116</v>
      </c>
      <c r="T1289" s="1">
        <v>43243</v>
      </c>
      <c r="U1289" t="s">
        <v>1181</v>
      </c>
      <c r="V1289" t="s">
        <v>39</v>
      </c>
      <c r="W1289">
        <v>39</v>
      </c>
      <c r="X1289">
        <v>13</v>
      </c>
      <c r="Y1289">
        <v>30</v>
      </c>
      <c r="Z1289">
        <v>43.333300000000001</v>
      </c>
      <c r="AD1289">
        <v>0</v>
      </c>
      <c r="AE1289">
        <v>43.333300000000001</v>
      </c>
      <c r="AF1289">
        <v>0</v>
      </c>
      <c r="AG1289">
        <v>0</v>
      </c>
      <c r="AH1289">
        <v>1.405</v>
      </c>
      <c r="AI1289">
        <v>1.405</v>
      </c>
      <c r="AJ1289">
        <v>0.2</v>
      </c>
      <c r="AK1289" t="s">
        <v>766</v>
      </c>
      <c r="AL1289" t="s">
        <v>1182</v>
      </c>
      <c r="AN1289">
        <v>85</v>
      </c>
      <c r="AO1289">
        <f>Source1718[[#This Row],[TotalFTES]]*525/Source1718[[#This Row],[TotalScheduledHours]]</f>
        <v>8.677941176470588</v>
      </c>
    </row>
    <row r="1290" spans="1:41" x14ac:dyDescent="0.25">
      <c r="A1290" t="s">
        <v>1770</v>
      </c>
      <c r="B1290" t="s">
        <v>32</v>
      </c>
      <c r="C1290" t="s">
        <v>92</v>
      </c>
      <c r="D1290" t="s">
        <v>114</v>
      </c>
      <c r="E1290">
        <v>47733</v>
      </c>
      <c r="F1290" t="s">
        <v>115</v>
      </c>
      <c r="G1290">
        <v>5038</v>
      </c>
      <c r="H1290">
        <v>701</v>
      </c>
      <c r="I1290" t="s">
        <v>595</v>
      </c>
      <c r="J1290" t="s">
        <v>35</v>
      </c>
      <c r="K1290" t="s">
        <v>44</v>
      </c>
      <c r="L1290" t="s">
        <v>189</v>
      </c>
      <c r="M1290">
        <v>1300</v>
      </c>
      <c r="N1290">
        <v>1515</v>
      </c>
      <c r="O1290" t="s">
        <v>64</v>
      </c>
      <c r="P1290">
        <v>304</v>
      </c>
      <c r="Q1290" t="s">
        <v>65</v>
      </c>
      <c r="R1290">
        <v>1</v>
      </c>
      <c r="S1290" s="1">
        <v>43116</v>
      </c>
      <c r="T1290" s="1">
        <v>43243</v>
      </c>
      <c r="U1290" t="s">
        <v>586</v>
      </c>
      <c r="V1290" t="s">
        <v>39</v>
      </c>
      <c r="W1290">
        <v>22</v>
      </c>
      <c r="X1290">
        <v>14</v>
      </c>
      <c r="Y1290">
        <v>30</v>
      </c>
      <c r="Z1290">
        <v>46.666699999999999</v>
      </c>
      <c r="AD1290">
        <v>0</v>
      </c>
      <c r="AE1290">
        <v>46.666699999999999</v>
      </c>
      <c r="AF1290">
        <v>0</v>
      </c>
      <c r="AG1290">
        <v>0</v>
      </c>
      <c r="AH1290">
        <v>1.9570000000000001</v>
      </c>
      <c r="AI1290">
        <v>1.9570000000000001</v>
      </c>
      <c r="AJ1290">
        <v>0.2</v>
      </c>
      <c r="AK1290" t="s">
        <v>779</v>
      </c>
      <c r="AL1290" t="s">
        <v>1203</v>
      </c>
      <c r="AN1290">
        <v>85</v>
      </c>
      <c r="AO1290">
        <f>Source1718[[#This Row],[TotalFTES]]*525/Source1718[[#This Row],[TotalScheduledHours]]</f>
        <v>12.087352941176469</v>
      </c>
    </row>
    <row r="1291" spans="1:41" x14ac:dyDescent="0.25">
      <c r="A1291" t="s">
        <v>1770</v>
      </c>
      <c r="B1291" t="s">
        <v>32</v>
      </c>
      <c r="C1291" t="s">
        <v>92</v>
      </c>
      <c r="D1291" t="s">
        <v>114</v>
      </c>
      <c r="E1291">
        <v>47364</v>
      </c>
      <c r="F1291" t="s">
        <v>115</v>
      </c>
      <c r="G1291">
        <v>5041</v>
      </c>
      <c r="H1291">
        <v>301</v>
      </c>
      <c r="I1291" t="s">
        <v>598</v>
      </c>
      <c r="J1291" t="s">
        <v>35</v>
      </c>
      <c r="K1291" t="s">
        <v>44</v>
      </c>
      <c r="L1291" t="s">
        <v>72</v>
      </c>
      <c r="M1291">
        <v>1330</v>
      </c>
      <c r="N1291">
        <v>1545</v>
      </c>
      <c r="O1291" t="s">
        <v>399</v>
      </c>
      <c r="P1291">
        <v>403</v>
      </c>
      <c r="Q1291" t="s">
        <v>97</v>
      </c>
      <c r="R1291">
        <v>1</v>
      </c>
      <c r="S1291" s="1">
        <v>43116</v>
      </c>
      <c r="T1291" s="1">
        <v>43243</v>
      </c>
      <c r="U1291" t="s">
        <v>574</v>
      </c>
      <c r="V1291" t="s">
        <v>39</v>
      </c>
      <c r="W1291">
        <v>39</v>
      </c>
      <c r="X1291">
        <v>22</v>
      </c>
      <c r="Y1291">
        <v>30</v>
      </c>
      <c r="Z1291">
        <v>73.333299999999994</v>
      </c>
      <c r="AD1291">
        <v>0</v>
      </c>
      <c r="AE1291">
        <v>73.333299999999994</v>
      </c>
      <c r="AF1291">
        <v>0</v>
      </c>
      <c r="AG1291">
        <v>0</v>
      </c>
      <c r="AH1291">
        <v>1.605</v>
      </c>
      <c r="AI1291">
        <v>1.605</v>
      </c>
      <c r="AJ1291">
        <v>0.2</v>
      </c>
      <c r="AK1291" t="s">
        <v>924</v>
      </c>
      <c r="AL1291" t="s">
        <v>1187</v>
      </c>
      <c r="AN1291">
        <v>85</v>
      </c>
      <c r="AO1291">
        <f>Source1718[[#This Row],[TotalFTES]]*525/Source1718[[#This Row],[TotalScheduledHours]]</f>
        <v>9.9132352941176478</v>
      </c>
    </row>
    <row r="1292" spans="1:41" x14ac:dyDescent="0.25">
      <c r="A1292" t="s">
        <v>1770</v>
      </c>
      <c r="B1292" t="s">
        <v>32</v>
      </c>
      <c r="C1292" t="s">
        <v>92</v>
      </c>
      <c r="D1292" t="s">
        <v>114</v>
      </c>
      <c r="E1292">
        <v>47370</v>
      </c>
      <c r="F1292" t="s">
        <v>115</v>
      </c>
      <c r="G1292">
        <v>5041</v>
      </c>
      <c r="H1292">
        <v>701</v>
      </c>
      <c r="I1292" t="s">
        <v>598</v>
      </c>
      <c r="J1292" t="s">
        <v>76</v>
      </c>
      <c r="K1292" t="s">
        <v>44</v>
      </c>
      <c r="L1292" t="s">
        <v>189</v>
      </c>
      <c r="M1292">
        <v>1900</v>
      </c>
      <c r="N1292">
        <v>2115</v>
      </c>
      <c r="O1292" t="s">
        <v>64</v>
      </c>
      <c r="P1292">
        <v>306</v>
      </c>
      <c r="Q1292" t="s">
        <v>65</v>
      </c>
      <c r="R1292">
        <v>1</v>
      </c>
      <c r="S1292" s="1">
        <v>43116</v>
      </c>
      <c r="T1292" s="1">
        <v>43243</v>
      </c>
      <c r="U1292" t="s">
        <v>582</v>
      </c>
      <c r="V1292" t="s">
        <v>39</v>
      </c>
      <c r="W1292">
        <v>25</v>
      </c>
      <c r="X1292">
        <v>23</v>
      </c>
      <c r="Y1292">
        <v>30</v>
      </c>
      <c r="Z1292">
        <v>76.666700000000006</v>
      </c>
      <c r="AD1292">
        <v>0</v>
      </c>
      <c r="AE1292">
        <v>76.666700000000006</v>
      </c>
      <c r="AF1292">
        <v>0</v>
      </c>
      <c r="AG1292">
        <v>0</v>
      </c>
      <c r="AH1292">
        <v>0.97099999999999997</v>
      </c>
      <c r="AI1292">
        <v>0.97099999999999997</v>
      </c>
      <c r="AJ1292">
        <v>0.2</v>
      </c>
      <c r="AK1292" t="s">
        <v>905</v>
      </c>
      <c r="AL1292" t="s">
        <v>1188</v>
      </c>
      <c r="AN1292">
        <v>85</v>
      </c>
      <c r="AO1292">
        <f>Source1718[[#This Row],[TotalFTES]]*525/Source1718[[#This Row],[TotalScheduledHours]]</f>
        <v>5.9973529411764703</v>
      </c>
    </row>
    <row r="1293" spans="1:41" x14ac:dyDescent="0.25">
      <c r="A1293" t="s">
        <v>1770</v>
      </c>
      <c r="B1293" t="s">
        <v>32</v>
      </c>
      <c r="C1293" t="s">
        <v>92</v>
      </c>
      <c r="D1293" t="s">
        <v>114</v>
      </c>
      <c r="E1293">
        <v>47420</v>
      </c>
      <c r="F1293" t="s">
        <v>115</v>
      </c>
      <c r="G1293">
        <v>5042</v>
      </c>
      <c r="H1293">
        <v>701</v>
      </c>
      <c r="I1293" t="s">
        <v>599</v>
      </c>
      <c r="J1293" t="s">
        <v>35</v>
      </c>
      <c r="K1293" t="s">
        <v>44</v>
      </c>
      <c r="L1293" t="s">
        <v>189</v>
      </c>
      <c r="M1293">
        <v>800</v>
      </c>
      <c r="N1293">
        <v>1015</v>
      </c>
      <c r="O1293" t="s">
        <v>64</v>
      </c>
      <c r="P1293">
        <v>306</v>
      </c>
      <c r="Q1293" t="s">
        <v>65</v>
      </c>
      <c r="R1293">
        <v>1</v>
      </c>
      <c r="S1293" s="1">
        <v>43116</v>
      </c>
      <c r="T1293" s="1">
        <v>43243</v>
      </c>
      <c r="U1293" t="s">
        <v>580</v>
      </c>
      <c r="V1293" t="s">
        <v>39</v>
      </c>
      <c r="W1293">
        <v>58</v>
      </c>
      <c r="X1293">
        <v>22</v>
      </c>
      <c r="Y1293">
        <v>30</v>
      </c>
      <c r="Z1293">
        <v>73.333299999999994</v>
      </c>
      <c r="AD1293">
        <v>0</v>
      </c>
      <c r="AE1293">
        <v>73.333299999999994</v>
      </c>
      <c r="AF1293">
        <v>0</v>
      </c>
      <c r="AG1293">
        <v>0</v>
      </c>
      <c r="AH1293">
        <v>2.8759999999999999</v>
      </c>
      <c r="AI1293">
        <v>2.8759999999999999</v>
      </c>
      <c r="AJ1293">
        <v>0.2</v>
      </c>
      <c r="AK1293" t="s">
        <v>809</v>
      </c>
      <c r="AL1293" t="s">
        <v>1188</v>
      </c>
      <c r="AN1293">
        <v>85</v>
      </c>
      <c r="AO1293">
        <f>Source1718[[#This Row],[TotalFTES]]*525/Source1718[[#This Row],[TotalScheduledHours]]</f>
        <v>17.763529411764704</v>
      </c>
    </row>
    <row r="1294" spans="1:41" x14ac:dyDescent="0.25">
      <c r="A1294" t="s">
        <v>1770</v>
      </c>
      <c r="B1294" t="s">
        <v>32</v>
      </c>
      <c r="C1294" t="s">
        <v>92</v>
      </c>
      <c r="D1294" t="s">
        <v>114</v>
      </c>
      <c r="E1294">
        <v>47377</v>
      </c>
      <c r="F1294" t="s">
        <v>115</v>
      </c>
      <c r="G1294">
        <v>5042</v>
      </c>
      <c r="H1294">
        <v>702</v>
      </c>
      <c r="I1294" t="s">
        <v>599</v>
      </c>
      <c r="J1294" t="s">
        <v>76</v>
      </c>
      <c r="K1294" t="s">
        <v>44</v>
      </c>
      <c r="L1294" t="s">
        <v>189</v>
      </c>
      <c r="M1294">
        <v>1630</v>
      </c>
      <c r="N1294">
        <v>1845</v>
      </c>
      <c r="O1294" t="s">
        <v>64</v>
      </c>
      <c r="P1294">
        <v>215</v>
      </c>
      <c r="Q1294" t="s">
        <v>65</v>
      </c>
      <c r="R1294">
        <v>1</v>
      </c>
      <c r="S1294" s="1">
        <v>43116</v>
      </c>
      <c r="T1294" s="1">
        <v>43243</v>
      </c>
      <c r="U1294" t="s">
        <v>581</v>
      </c>
      <c r="V1294" t="s">
        <v>39</v>
      </c>
      <c r="W1294">
        <v>22</v>
      </c>
      <c r="X1294">
        <v>13</v>
      </c>
      <c r="Y1294">
        <v>30</v>
      </c>
      <c r="Z1294">
        <v>43.333300000000001</v>
      </c>
      <c r="AD1294">
        <v>0</v>
      </c>
      <c r="AE1294">
        <v>43.333300000000001</v>
      </c>
      <c r="AF1294">
        <v>0</v>
      </c>
      <c r="AG1294">
        <v>0</v>
      </c>
      <c r="AH1294">
        <v>0.94299999999999995</v>
      </c>
      <c r="AI1294">
        <v>0.94299999999999995</v>
      </c>
      <c r="AJ1294">
        <v>0.2</v>
      </c>
      <c r="AK1294" t="s">
        <v>1010</v>
      </c>
      <c r="AL1294" t="s">
        <v>1190</v>
      </c>
      <c r="AN1294">
        <v>85</v>
      </c>
      <c r="AO1294">
        <f>Source1718[[#This Row],[TotalFTES]]*525/Source1718[[#This Row],[TotalScheduledHours]]</f>
        <v>5.8244117647058822</v>
      </c>
    </row>
    <row r="1295" spans="1:41" x14ac:dyDescent="0.25">
      <c r="A1295" t="s">
        <v>1770</v>
      </c>
      <c r="B1295" t="s">
        <v>32</v>
      </c>
      <c r="C1295" t="s">
        <v>92</v>
      </c>
      <c r="D1295" t="s">
        <v>114</v>
      </c>
      <c r="E1295">
        <v>47821</v>
      </c>
      <c r="F1295" t="s">
        <v>115</v>
      </c>
      <c r="G1295">
        <v>5042</v>
      </c>
      <c r="H1295">
        <v>703</v>
      </c>
      <c r="I1295" t="s">
        <v>599</v>
      </c>
      <c r="J1295" t="s">
        <v>73</v>
      </c>
      <c r="K1295" t="s">
        <v>44</v>
      </c>
      <c r="L1295" t="s">
        <v>74</v>
      </c>
      <c r="M1295">
        <v>900</v>
      </c>
      <c r="N1295">
        <v>1350</v>
      </c>
      <c r="O1295" t="s">
        <v>64</v>
      </c>
      <c r="P1295">
        <v>315</v>
      </c>
      <c r="Q1295" t="s">
        <v>65</v>
      </c>
      <c r="R1295">
        <v>1</v>
      </c>
      <c r="S1295" s="1">
        <v>43116</v>
      </c>
      <c r="T1295" s="1">
        <v>43243</v>
      </c>
      <c r="U1295" t="s">
        <v>582</v>
      </c>
      <c r="V1295" t="s">
        <v>39</v>
      </c>
      <c r="W1295">
        <v>50</v>
      </c>
      <c r="X1295">
        <v>11</v>
      </c>
      <c r="Y1295">
        <v>30</v>
      </c>
      <c r="Z1295">
        <v>36.666699999999999</v>
      </c>
      <c r="AD1295">
        <v>0</v>
      </c>
      <c r="AE1295">
        <v>36.666699999999999</v>
      </c>
      <c r="AF1295">
        <v>0</v>
      </c>
      <c r="AG1295">
        <v>10</v>
      </c>
      <c r="AH1295">
        <v>0.97099999999999997</v>
      </c>
      <c r="AI1295">
        <v>0.97099999999999997</v>
      </c>
      <c r="AJ1295">
        <v>0.2</v>
      </c>
      <c r="AK1295" t="s">
        <v>826</v>
      </c>
      <c r="AL1295" t="s">
        <v>1189</v>
      </c>
      <c r="AN1295">
        <v>80</v>
      </c>
      <c r="AO1295">
        <f>Source1718[[#This Row],[TotalFTES]]*525/Source1718[[#This Row],[TotalScheduledHours]]</f>
        <v>6.3721874999999999</v>
      </c>
    </row>
    <row r="1296" spans="1:41" x14ac:dyDescent="0.25">
      <c r="A1296" t="s">
        <v>1770</v>
      </c>
      <c r="B1296" t="s">
        <v>32</v>
      </c>
      <c r="C1296" t="s">
        <v>92</v>
      </c>
      <c r="D1296" t="s">
        <v>114</v>
      </c>
      <c r="E1296">
        <v>47571</v>
      </c>
      <c r="F1296" t="s">
        <v>115</v>
      </c>
      <c r="G1296">
        <v>5044</v>
      </c>
      <c r="H1296">
        <v>701</v>
      </c>
      <c r="I1296" t="s">
        <v>377</v>
      </c>
      <c r="J1296" t="s">
        <v>76</v>
      </c>
      <c r="K1296" t="s">
        <v>44</v>
      </c>
      <c r="L1296" t="s">
        <v>189</v>
      </c>
      <c r="M1296">
        <v>1900</v>
      </c>
      <c r="N1296">
        <v>2115</v>
      </c>
      <c r="O1296" t="s">
        <v>64</v>
      </c>
      <c r="P1296">
        <v>230</v>
      </c>
      <c r="Q1296" t="s">
        <v>65</v>
      </c>
      <c r="R1296">
        <v>1</v>
      </c>
      <c r="S1296" s="1">
        <v>43116</v>
      </c>
      <c r="T1296" s="1">
        <v>43243</v>
      </c>
      <c r="U1296" t="s">
        <v>579</v>
      </c>
      <c r="V1296" t="s">
        <v>39</v>
      </c>
      <c r="W1296">
        <v>21</v>
      </c>
      <c r="X1296">
        <v>14</v>
      </c>
      <c r="Y1296">
        <v>30</v>
      </c>
      <c r="Z1296">
        <v>46.666699999999999</v>
      </c>
      <c r="AD1296">
        <v>0</v>
      </c>
      <c r="AE1296">
        <v>46.666699999999999</v>
      </c>
      <c r="AF1296">
        <v>0</v>
      </c>
      <c r="AG1296">
        <v>0</v>
      </c>
      <c r="AH1296">
        <v>0.89</v>
      </c>
      <c r="AI1296">
        <v>0.89</v>
      </c>
      <c r="AJ1296">
        <v>0.2</v>
      </c>
      <c r="AK1296" t="s">
        <v>905</v>
      </c>
      <c r="AL1296" t="s">
        <v>1209</v>
      </c>
      <c r="AN1296">
        <v>85</v>
      </c>
      <c r="AO1296">
        <f>Source1718[[#This Row],[TotalFTES]]*525/Source1718[[#This Row],[TotalScheduledHours]]</f>
        <v>5.4970588235294118</v>
      </c>
    </row>
    <row r="1297" spans="1:41" x14ac:dyDescent="0.25">
      <c r="A1297" t="s">
        <v>1770</v>
      </c>
      <c r="B1297" t="s">
        <v>32</v>
      </c>
      <c r="C1297" t="s">
        <v>92</v>
      </c>
      <c r="D1297" t="s">
        <v>114</v>
      </c>
      <c r="E1297">
        <v>47936</v>
      </c>
      <c r="F1297" t="s">
        <v>115</v>
      </c>
      <c r="G1297">
        <v>5044</v>
      </c>
      <c r="H1297">
        <v>702</v>
      </c>
      <c r="I1297" t="s">
        <v>377</v>
      </c>
      <c r="J1297" t="s">
        <v>73</v>
      </c>
      <c r="K1297" t="s">
        <v>44</v>
      </c>
      <c r="L1297" t="s">
        <v>74</v>
      </c>
      <c r="M1297">
        <v>900</v>
      </c>
      <c r="N1297">
        <v>1350</v>
      </c>
      <c r="O1297" t="s">
        <v>64</v>
      </c>
      <c r="P1297">
        <v>314</v>
      </c>
      <c r="Q1297" t="s">
        <v>65</v>
      </c>
      <c r="R1297">
        <v>1</v>
      </c>
      <c r="S1297" s="1">
        <v>43116</v>
      </c>
      <c r="T1297" s="1">
        <v>43243</v>
      </c>
      <c r="U1297" t="s">
        <v>591</v>
      </c>
      <c r="V1297" t="s">
        <v>39</v>
      </c>
      <c r="W1297">
        <v>35</v>
      </c>
      <c r="X1297">
        <v>20</v>
      </c>
      <c r="Y1297">
        <v>30</v>
      </c>
      <c r="Z1297">
        <v>66.666700000000006</v>
      </c>
      <c r="AD1297">
        <v>0</v>
      </c>
      <c r="AE1297">
        <v>66.666700000000006</v>
      </c>
      <c r="AF1297">
        <v>0</v>
      </c>
      <c r="AG1297">
        <v>0</v>
      </c>
      <c r="AH1297">
        <v>2.8140000000000001</v>
      </c>
      <c r="AI1297">
        <v>2.8140000000000001</v>
      </c>
      <c r="AJ1297">
        <v>0.2</v>
      </c>
      <c r="AK1297" t="s">
        <v>826</v>
      </c>
      <c r="AL1297" t="s">
        <v>1185</v>
      </c>
      <c r="AN1297">
        <v>80</v>
      </c>
      <c r="AO1297">
        <f>Source1718[[#This Row],[TotalFTES]]*525/Source1718[[#This Row],[TotalScheduledHours]]</f>
        <v>18.466875000000002</v>
      </c>
    </row>
    <row r="1298" spans="1:41" x14ac:dyDescent="0.25">
      <c r="A1298" t="s">
        <v>1770</v>
      </c>
      <c r="B1298" t="s">
        <v>32</v>
      </c>
      <c r="C1298" t="s">
        <v>92</v>
      </c>
      <c r="D1298" t="s">
        <v>114</v>
      </c>
      <c r="E1298">
        <v>47937</v>
      </c>
      <c r="F1298" t="s">
        <v>115</v>
      </c>
      <c r="G1298">
        <v>5052</v>
      </c>
      <c r="H1298">
        <v>701</v>
      </c>
      <c r="I1298" t="s">
        <v>600</v>
      </c>
      <c r="J1298" t="s">
        <v>35</v>
      </c>
      <c r="K1298" t="s">
        <v>44</v>
      </c>
      <c r="L1298" t="s">
        <v>189</v>
      </c>
      <c r="M1298">
        <v>1030</v>
      </c>
      <c r="N1298">
        <v>1245</v>
      </c>
      <c r="O1298" t="s">
        <v>64</v>
      </c>
      <c r="P1298">
        <v>314</v>
      </c>
      <c r="Q1298" t="s">
        <v>65</v>
      </c>
      <c r="R1298">
        <v>1</v>
      </c>
      <c r="S1298" s="1">
        <v>43116</v>
      </c>
      <c r="T1298" s="1">
        <v>43243</v>
      </c>
      <c r="U1298" t="s">
        <v>576</v>
      </c>
      <c r="V1298" t="s">
        <v>39</v>
      </c>
      <c r="W1298">
        <v>43</v>
      </c>
      <c r="X1298">
        <v>26</v>
      </c>
      <c r="Y1298">
        <v>30</v>
      </c>
      <c r="Z1298">
        <v>86.666700000000006</v>
      </c>
      <c r="AD1298">
        <v>0</v>
      </c>
      <c r="AE1298">
        <v>86.666700000000006</v>
      </c>
      <c r="AF1298">
        <v>0</v>
      </c>
      <c r="AG1298">
        <v>0</v>
      </c>
      <c r="AH1298">
        <v>4.476</v>
      </c>
      <c r="AI1298">
        <v>4.476</v>
      </c>
      <c r="AJ1298">
        <v>0.2</v>
      </c>
      <c r="AK1298" t="s">
        <v>766</v>
      </c>
      <c r="AL1298" t="s">
        <v>1185</v>
      </c>
      <c r="AN1298">
        <v>85</v>
      </c>
      <c r="AO1298">
        <f>Source1718[[#This Row],[TotalFTES]]*525/Source1718[[#This Row],[TotalScheduledHours]]</f>
        <v>27.645882352941179</v>
      </c>
    </row>
    <row r="1299" spans="1:41" x14ac:dyDescent="0.25">
      <c r="A1299" t="s">
        <v>1770</v>
      </c>
      <c r="B1299" t="s">
        <v>32</v>
      </c>
      <c r="C1299" t="s">
        <v>92</v>
      </c>
      <c r="D1299" t="s">
        <v>114</v>
      </c>
      <c r="E1299">
        <v>47759</v>
      </c>
      <c r="F1299" t="s">
        <v>115</v>
      </c>
      <c r="G1299">
        <v>5053</v>
      </c>
      <c r="H1299">
        <v>701</v>
      </c>
      <c r="I1299" t="s">
        <v>1226</v>
      </c>
      <c r="J1299" t="s">
        <v>35</v>
      </c>
      <c r="K1299" t="s">
        <v>44</v>
      </c>
      <c r="L1299" t="s">
        <v>189</v>
      </c>
      <c r="M1299">
        <v>1030</v>
      </c>
      <c r="N1299">
        <v>1245</v>
      </c>
      <c r="O1299" t="s">
        <v>64</v>
      </c>
      <c r="P1299">
        <v>306</v>
      </c>
      <c r="Q1299" t="s">
        <v>65</v>
      </c>
      <c r="R1299">
        <v>1</v>
      </c>
      <c r="S1299" s="1">
        <v>43116</v>
      </c>
      <c r="T1299" s="1">
        <v>43243</v>
      </c>
      <c r="U1299" t="s">
        <v>580</v>
      </c>
      <c r="V1299" t="s">
        <v>39</v>
      </c>
      <c r="W1299">
        <v>32</v>
      </c>
      <c r="X1299">
        <v>13</v>
      </c>
      <c r="Y1299">
        <v>30</v>
      </c>
      <c r="Z1299">
        <v>43.333300000000001</v>
      </c>
      <c r="AD1299">
        <v>0</v>
      </c>
      <c r="AE1299">
        <v>43.333300000000001</v>
      </c>
      <c r="AF1299">
        <v>0</v>
      </c>
      <c r="AG1299">
        <v>0</v>
      </c>
      <c r="AH1299">
        <v>1.819</v>
      </c>
      <c r="AI1299">
        <v>1.819</v>
      </c>
      <c r="AJ1299">
        <v>0.2</v>
      </c>
      <c r="AK1299" t="s">
        <v>766</v>
      </c>
      <c r="AL1299" t="s">
        <v>1188</v>
      </c>
      <c r="AN1299">
        <v>85</v>
      </c>
      <c r="AO1299">
        <f>Source1718[[#This Row],[TotalFTES]]*525/Source1718[[#This Row],[TotalScheduledHours]]</f>
        <v>11.234999999999999</v>
      </c>
    </row>
    <row r="1300" spans="1:41" x14ac:dyDescent="0.25">
      <c r="A1300" t="s">
        <v>1770</v>
      </c>
      <c r="B1300" t="s">
        <v>32</v>
      </c>
      <c r="C1300" t="s">
        <v>92</v>
      </c>
      <c r="D1300" t="s">
        <v>114</v>
      </c>
      <c r="E1300">
        <v>47760</v>
      </c>
      <c r="F1300" t="s">
        <v>115</v>
      </c>
      <c r="G1300">
        <v>5054</v>
      </c>
      <c r="H1300">
        <v>701</v>
      </c>
      <c r="I1300" t="s">
        <v>1227</v>
      </c>
      <c r="J1300" t="s">
        <v>35</v>
      </c>
      <c r="K1300" t="s">
        <v>44</v>
      </c>
      <c r="L1300" t="s">
        <v>72</v>
      </c>
      <c r="M1300">
        <v>1030</v>
      </c>
      <c r="N1300">
        <v>1245</v>
      </c>
      <c r="O1300" t="s">
        <v>64</v>
      </c>
      <c r="P1300">
        <v>229</v>
      </c>
      <c r="Q1300" t="s">
        <v>65</v>
      </c>
      <c r="R1300">
        <v>1</v>
      </c>
      <c r="S1300" s="1">
        <v>43116</v>
      </c>
      <c r="T1300" s="1">
        <v>43243</v>
      </c>
      <c r="U1300" t="s">
        <v>1181</v>
      </c>
      <c r="V1300" t="s">
        <v>39</v>
      </c>
      <c r="W1300">
        <v>30</v>
      </c>
      <c r="X1300">
        <v>12</v>
      </c>
      <c r="Y1300">
        <v>30</v>
      </c>
      <c r="Z1300">
        <v>40</v>
      </c>
      <c r="AD1300">
        <v>0</v>
      </c>
      <c r="AE1300">
        <v>40</v>
      </c>
      <c r="AF1300">
        <v>0</v>
      </c>
      <c r="AG1300">
        <v>0</v>
      </c>
      <c r="AH1300">
        <v>1.6</v>
      </c>
      <c r="AI1300">
        <v>1.6</v>
      </c>
      <c r="AJ1300">
        <v>0.2</v>
      </c>
      <c r="AK1300" t="s">
        <v>766</v>
      </c>
      <c r="AL1300" t="s">
        <v>1182</v>
      </c>
      <c r="AN1300">
        <v>85</v>
      </c>
      <c r="AO1300">
        <f>Source1718[[#This Row],[TotalFTES]]*525/Source1718[[#This Row],[TotalScheduledHours]]</f>
        <v>9.882352941176471</v>
      </c>
    </row>
    <row r="1301" spans="1:41" x14ac:dyDescent="0.25">
      <c r="A1301" t="s">
        <v>1770</v>
      </c>
      <c r="B1301" t="s">
        <v>32</v>
      </c>
      <c r="C1301" t="s">
        <v>92</v>
      </c>
      <c r="D1301" t="s">
        <v>114</v>
      </c>
      <c r="E1301">
        <v>47761</v>
      </c>
      <c r="F1301" t="s">
        <v>115</v>
      </c>
      <c r="G1301">
        <v>5054</v>
      </c>
      <c r="H1301">
        <v>702</v>
      </c>
      <c r="I1301" t="s">
        <v>1227</v>
      </c>
      <c r="J1301" t="s">
        <v>76</v>
      </c>
      <c r="K1301" t="s">
        <v>44</v>
      </c>
      <c r="L1301" t="s">
        <v>72</v>
      </c>
      <c r="M1301">
        <v>1900</v>
      </c>
      <c r="N1301">
        <v>2115</v>
      </c>
      <c r="O1301" t="s">
        <v>64</v>
      </c>
      <c r="P1301">
        <v>230</v>
      </c>
      <c r="Q1301" t="s">
        <v>65</v>
      </c>
      <c r="R1301">
        <v>1</v>
      </c>
      <c r="S1301" s="1">
        <v>43116</v>
      </c>
      <c r="T1301" s="1">
        <v>43243</v>
      </c>
      <c r="U1301" t="s">
        <v>579</v>
      </c>
      <c r="V1301" t="s">
        <v>39</v>
      </c>
      <c r="W1301">
        <v>38</v>
      </c>
      <c r="X1301">
        <v>28</v>
      </c>
      <c r="Y1301">
        <v>30</v>
      </c>
      <c r="Z1301">
        <v>93.333299999999994</v>
      </c>
      <c r="AD1301">
        <v>0</v>
      </c>
      <c r="AE1301">
        <v>93.333299999999994</v>
      </c>
      <c r="AF1301">
        <v>0</v>
      </c>
      <c r="AG1301">
        <v>0</v>
      </c>
      <c r="AH1301">
        <v>1.919</v>
      </c>
      <c r="AI1301">
        <v>1.919</v>
      </c>
      <c r="AJ1301">
        <v>0.2</v>
      </c>
      <c r="AK1301" t="s">
        <v>905</v>
      </c>
      <c r="AL1301" t="s">
        <v>1209</v>
      </c>
      <c r="AN1301">
        <v>85</v>
      </c>
      <c r="AO1301">
        <f>Source1718[[#This Row],[TotalFTES]]*525/Source1718[[#This Row],[TotalScheduledHours]]</f>
        <v>11.85264705882353</v>
      </c>
    </row>
    <row r="1302" spans="1:41" x14ac:dyDescent="0.25">
      <c r="A1302" t="s">
        <v>1770</v>
      </c>
      <c r="B1302" t="s">
        <v>32</v>
      </c>
      <c r="C1302" t="s">
        <v>92</v>
      </c>
      <c r="D1302" t="s">
        <v>114</v>
      </c>
      <c r="E1302">
        <v>47762</v>
      </c>
      <c r="F1302" t="s">
        <v>115</v>
      </c>
      <c r="G1302">
        <v>5055</v>
      </c>
      <c r="H1302">
        <v>701</v>
      </c>
      <c r="I1302" t="s">
        <v>601</v>
      </c>
      <c r="J1302" t="s">
        <v>35</v>
      </c>
      <c r="K1302" t="s">
        <v>44</v>
      </c>
      <c r="L1302" t="s">
        <v>54</v>
      </c>
      <c r="M1302">
        <v>800</v>
      </c>
      <c r="N1302">
        <v>1250</v>
      </c>
      <c r="O1302" t="s">
        <v>64</v>
      </c>
      <c r="P1302">
        <v>306</v>
      </c>
      <c r="Q1302" t="s">
        <v>65</v>
      </c>
      <c r="R1302">
        <v>1</v>
      </c>
      <c r="S1302" s="1">
        <v>43116</v>
      </c>
      <c r="T1302" s="1">
        <v>43243</v>
      </c>
      <c r="U1302" t="s">
        <v>580</v>
      </c>
      <c r="V1302" t="s">
        <v>39</v>
      </c>
      <c r="W1302">
        <v>51</v>
      </c>
      <c r="X1302">
        <v>23</v>
      </c>
      <c r="Y1302">
        <v>30</v>
      </c>
      <c r="Z1302">
        <v>76.666700000000006</v>
      </c>
      <c r="AD1302">
        <v>0</v>
      </c>
      <c r="AE1302">
        <v>76.666700000000006</v>
      </c>
      <c r="AF1302">
        <v>0</v>
      </c>
      <c r="AG1302">
        <v>0</v>
      </c>
      <c r="AH1302">
        <v>2.9239999999999999</v>
      </c>
      <c r="AI1302">
        <v>2.9239999999999999</v>
      </c>
      <c r="AJ1302">
        <v>0.2</v>
      </c>
      <c r="AK1302" t="s">
        <v>1178</v>
      </c>
      <c r="AL1302" t="s">
        <v>1188</v>
      </c>
      <c r="AN1302">
        <v>80</v>
      </c>
      <c r="AO1302">
        <f>Source1718[[#This Row],[TotalFTES]]*525/Source1718[[#This Row],[TotalScheduledHours]]</f>
        <v>19.188749999999999</v>
      </c>
    </row>
    <row r="1303" spans="1:41" x14ac:dyDescent="0.25">
      <c r="A1303" t="s">
        <v>1770</v>
      </c>
      <c r="B1303" t="s">
        <v>32</v>
      </c>
      <c r="C1303" t="s">
        <v>92</v>
      </c>
      <c r="D1303" t="s">
        <v>114</v>
      </c>
      <c r="E1303">
        <v>47763</v>
      </c>
      <c r="F1303" t="s">
        <v>115</v>
      </c>
      <c r="G1303">
        <v>5055</v>
      </c>
      <c r="H1303">
        <v>702</v>
      </c>
      <c r="I1303" t="s">
        <v>601</v>
      </c>
      <c r="J1303" t="s">
        <v>76</v>
      </c>
      <c r="K1303" t="s">
        <v>44</v>
      </c>
      <c r="L1303" t="s">
        <v>72</v>
      </c>
      <c r="M1303">
        <v>1630</v>
      </c>
      <c r="N1303">
        <v>1845</v>
      </c>
      <c r="O1303" t="s">
        <v>64</v>
      </c>
      <c r="P1303">
        <v>230</v>
      </c>
      <c r="Q1303" t="s">
        <v>65</v>
      </c>
      <c r="R1303">
        <v>1</v>
      </c>
      <c r="S1303" s="1">
        <v>43116</v>
      </c>
      <c r="T1303" s="1">
        <v>43243</v>
      </c>
      <c r="U1303" t="s">
        <v>579</v>
      </c>
      <c r="V1303" t="s">
        <v>39</v>
      </c>
      <c r="W1303">
        <v>33</v>
      </c>
      <c r="X1303">
        <v>15</v>
      </c>
      <c r="Y1303">
        <v>30</v>
      </c>
      <c r="Z1303">
        <v>50</v>
      </c>
      <c r="AD1303">
        <v>0</v>
      </c>
      <c r="AE1303">
        <v>50</v>
      </c>
      <c r="AF1303">
        <v>0</v>
      </c>
      <c r="AG1303">
        <v>0</v>
      </c>
      <c r="AH1303">
        <v>1.0760000000000001</v>
      </c>
      <c r="AI1303">
        <v>1.0760000000000001</v>
      </c>
      <c r="AJ1303">
        <v>0.2</v>
      </c>
      <c r="AK1303" t="s">
        <v>1010</v>
      </c>
      <c r="AL1303" t="s">
        <v>1209</v>
      </c>
      <c r="AN1303">
        <v>85</v>
      </c>
      <c r="AO1303">
        <f>Source1718[[#This Row],[TotalFTES]]*525/Source1718[[#This Row],[TotalScheduledHours]]</f>
        <v>6.6458823529411779</v>
      </c>
    </row>
    <row r="1304" spans="1:41" x14ac:dyDescent="0.25">
      <c r="A1304" t="s">
        <v>1770</v>
      </c>
      <c r="B1304" t="s">
        <v>32</v>
      </c>
      <c r="C1304" t="s">
        <v>121</v>
      </c>
      <c r="D1304" t="s">
        <v>122</v>
      </c>
      <c r="E1304">
        <v>47397</v>
      </c>
      <c r="F1304" t="s">
        <v>123</v>
      </c>
      <c r="G1304">
        <v>1000</v>
      </c>
      <c r="H1304">
        <v>1</v>
      </c>
      <c r="I1304" t="s">
        <v>124</v>
      </c>
      <c r="J1304" t="s">
        <v>35</v>
      </c>
      <c r="K1304" t="s">
        <v>44</v>
      </c>
      <c r="L1304" t="s">
        <v>36</v>
      </c>
      <c r="M1304" t="s">
        <v>36</v>
      </c>
      <c r="N1304" t="s">
        <v>36</v>
      </c>
      <c r="O1304" t="s">
        <v>36</v>
      </c>
      <c r="Q1304" t="s">
        <v>37</v>
      </c>
      <c r="R1304">
        <v>1</v>
      </c>
      <c r="S1304" s="1">
        <v>43116</v>
      </c>
      <c r="T1304" s="1">
        <v>43243</v>
      </c>
      <c r="U1304" t="s">
        <v>379</v>
      </c>
      <c r="V1304" t="s">
        <v>39</v>
      </c>
      <c r="W1304">
        <v>1740</v>
      </c>
      <c r="X1304">
        <v>1740</v>
      </c>
      <c r="Y1304">
        <v>9900</v>
      </c>
      <c r="Z1304">
        <v>17.575800000000001</v>
      </c>
      <c r="AD1304">
        <v>0</v>
      </c>
      <c r="AE1304">
        <v>17.575800000000001</v>
      </c>
      <c r="AF1304">
        <v>0</v>
      </c>
      <c r="AG1304">
        <v>0</v>
      </c>
      <c r="AH1304">
        <v>27.451000000000001</v>
      </c>
      <c r="AI1304">
        <v>27.451000000000001</v>
      </c>
      <c r="AK1304" t="s">
        <v>36</v>
      </c>
      <c r="AL1304" t="s">
        <v>36</v>
      </c>
      <c r="AN1304">
        <v>50</v>
      </c>
      <c r="AO1304">
        <f>Source1718[[#This Row],[TotalFTES]]*525/Source1718[[#This Row],[TotalScheduledHours]]</f>
        <v>288.2355</v>
      </c>
    </row>
    <row r="1305" spans="1:41" x14ac:dyDescent="0.25">
      <c r="A1305" t="s">
        <v>1770</v>
      </c>
      <c r="B1305" t="s">
        <v>32</v>
      </c>
      <c r="C1305" t="s">
        <v>125</v>
      </c>
      <c r="D1305" t="s">
        <v>249</v>
      </c>
      <c r="E1305">
        <v>43660</v>
      </c>
      <c r="F1305" t="s">
        <v>250</v>
      </c>
      <c r="G1305">
        <v>8002</v>
      </c>
      <c r="H1305">
        <v>701</v>
      </c>
      <c r="I1305" t="s">
        <v>251</v>
      </c>
      <c r="J1305" t="s">
        <v>35</v>
      </c>
      <c r="K1305" t="s">
        <v>44</v>
      </c>
      <c r="L1305" t="s">
        <v>75</v>
      </c>
      <c r="M1305">
        <v>1200</v>
      </c>
      <c r="N1305">
        <v>1415</v>
      </c>
      <c r="O1305" t="s">
        <v>64</v>
      </c>
      <c r="P1305">
        <v>173</v>
      </c>
      <c r="Q1305" t="s">
        <v>65</v>
      </c>
      <c r="R1305">
        <v>1</v>
      </c>
      <c r="S1305" s="1">
        <v>43116</v>
      </c>
      <c r="T1305" s="1">
        <v>43243</v>
      </c>
      <c r="U1305" t="s">
        <v>603</v>
      </c>
      <c r="V1305" t="s">
        <v>39</v>
      </c>
      <c r="W1305">
        <v>14</v>
      </c>
      <c r="X1305">
        <v>14</v>
      </c>
      <c r="Y1305">
        <v>30</v>
      </c>
      <c r="Z1305">
        <v>46.666699999999999</v>
      </c>
      <c r="AD1305">
        <v>0</v>
      </c>
      <c r="AE1305">
        <v>46.666699999999999</v>
      </c>
      <c r="AF1305">
        <v>0</v>
      </c>
      <c r="AG1305">
        <v>0</v>
      </c>
      <c r="AH1305">
        <v>0.85699999999999998</v>
      </c>
      <c r="AI1305">
        <v>0.85699999999999998</v>
      </c>
      <c r="AJ1305">
        <v>0.1</v>
      </c>
      <c r="AK1305" t="s">
        <v>833</v>
      </c>
      <c r="AL1305" t="s">
        <v>1228</v>
      </c>
      <c r="AN1305">
        <v>42.5</v>
      </c>
      <c r="AO1305">
        <f>Source1718[[#This Row],[TotalFTES]]*525/Source1718[[#This Row],[TotalScheduledHours]]</f>
        <v>10.586470588235294</v>
      </c>
    </row>
    <row r="1306" spans="1:41" x14ac:dyDescent="0.25">
      <c r="A1306" t="s">
        <v>1770</v>
      </c>
      <c r="B1306" t="s">
        <v>32</v>
      </c>
      <c r="C1306" t="s">
        <v>125</v>
      </c>
      <c r="D1306" t="s">
        <v>249</v>
      </c>
      <c r="E1306">
        <v>48011</v>
      </c>
      <c r="F1306" t="s">
        <v>250</v>
      </c>
      <c r="G1306">
        <v>8003</v>
      </c>
      <c r="H1306">
        <v>201</v>
      </c>
      <c r="I1306" t="s">
        <v>252</v>
      </c>
      <c r="J1306" t="s">
        <v>35</v>
      </c>
      <c r="K1306" t="s">
        <v>44</v>
      </c>
      <c r="L1306" t="s">
        <v>54</v>
      </c>
      <c r="M1306">
        <v>1230</v>
      </c>
      <c r="N1306">
        <v>1455</v>
      </c>
      <c r="O1306" t="s">
        <v>46</v>
      </c>
      <c r="P1306" t="s">
        <v>369</v>
      </c>
      <c r="Q1306" t="s">
        <v>47</v>
      </c>
      <c r="R1306">
        <v>1</v>
      </c>
      <c r="S1306" s="1">
        <v>43116</v>
      </c>
      <c r="T1306" s="1">
        <v>43243</v>
      </c>
      <c r="U1306" t="s">
        <v>1229</v>
      </c>
      <c r="V1306" t="s">
        <v>39</v>
      </c>
      <c r="W1306">
        <v>32</v>
      </c>
      <c r="X1306">
        <v>32</v>
      </c>
      <c r="Y1306">
        <v>45</v>
      </c>
      <c r="Z1306">
        <v>71.111099999999993</v>
      </c>
      <c r="AD1306">
        <v>0</v>
      </c>
      <c r="AE1306">
        <v>71.111099999999993</v>
      </c>
      <c r="AF1306">
        <v>0</v>
      </c>
      <c r="AG1306">
        <v>5</v>
      </c>
      <c r="AH1306">
        <v>0.56000000000000005</v>
      </c>
      <c r="AI1306">
        <v>0.56000000000000005</v>
      </c>
      <c r="AJ1306">
        <v>0.1</v>
      </c>
      <c r="AK1306" t="s">
        <v>1230</v>
      </c>
      <c r="AL1306" t="s">
        <v>1231</v>
      </c>
      <c r="AN1306">
        <v>43.2</v>
      </c>
      <c r="AO1306">
        <f>Source1718[[#This Row],[TotalFTES]]*525/Source1718[[#This Row],[TotalScheduledHours]]</f>
        <v>6.8055555555555554</v>
      </c>
    </row>
    <row r="1307" spans="1:41" x14ac:dyDescent="0.25">
      <c r="A1307" t="s">
        <v>1770</v>
      </c>
      <c r="B1307" t="s">
        <v>32</v>
      </c>
      <c r="C1307" t="s">
        <v>125</v>
      </c>
      <c r="D1307" t="s">
        <v>249</v>
      </c>
      <c r="E1307">
        <v>46535</v>
      </c>
      <c r="F1307" t="s">
        <v>250</v>
      </c>
      <c r="G1307">
        <v>8003</v>
      </c>
      <c r="H1307">
        <v>401</v>
      </c>
      <c r="I1307" t="s">
        <v>252</v>
      </c>
      <c r="J1307" t="s">
        <v>35</v>
      </c>
      <c r="K1307" t="s">
        <v>44</v>
      </c>
      <c r="L1307" t="s">
        <v>86</v>
      </c>
      <c r="M1307">
        <v>1230</v>
      </c>
      <c r="N1307">
        <v>1445</v>
      </c>
      <c r="O1307" t="s">
        <v>55</v>
      </c>
      <c r="P1307">
        <v>1303</v>
      </c>
      <c r="Q1307" t="s">
        <v>56</v>
      </c>
      <c r="R1307">
        <v>1</v>
      </c>
      <c r="S1307" s="1">
        <v>43116</v>
      </c>
      <c r="T1307" s="1">
        <v>43243</v>
      </c>
      <c r="U1307" t="s">
        <v>1232</v>
      </c>
      <c r="V1307" t="s">
        <v>39</v>
      </c>
      <c r="W1307">
        <v>50</v>
      </c>
      <c r="X1307">
        <v>32</v>
      </c>
      <c r="Y1307">
        <v>30</v>
      </c>
      <c r="Z1307">
        <v>106.66670000000001</v>
      </c>
      <c r="AD1307">
        <v>0</v>
      </c>
      <c r="AE1307">
        <v>106.66670000000001</v>
      </c>
      <c r="AF1307">
        <v>0</v>
      </c>
      <c r="AG1307">
        <v>0</v>
      </c>
      <c r="AH1307">
        <v>0.6</v>
      </c>
      <c r="AI1307">
        <v>0.6</v>
      </c>
      <c r="AJ1307">
        <v>0.1</v>
      </c>
      <c r="AK1307" t="s">
        <v>827</v>
      </c>
      <c r="AL1307" t="s">
        <v>1233</v>
      </c>
      <c r="AN1307">
        <v>40</v>
      </c>
      <c r="AO1307">
        <f>Source1718[[#This Row],[TotalFTES]]*525/Source1718[[#This Row],[TotalScheduledHours]]</f>
        <v>7.875</v>
      </c>
    </row>
    <row r="1308" spans="1:41" x14ac:dyDescent="0.25">
      <c r="A1308" t="s">
        <v>1770</v>
      </c>
      <c r="B1308" t="s">
        <v>32</v>
      </c>
      <c r="C1308" t="s">
        <v>125</v>
      </c>
      <c r="D1308" t="s">
        <v>249</v>
      </c>
      <c r="E1308">
        <v>40479</v>
      </c>
      <c r="F1308" t="s">
        <v>250</v>
      </c>
      <c r="G1308">
        <v>8003</v>
      </c>
      <c r="H1308">
        <v>402</v>
      </c>
      <c r="I1308" t="s">
        <v>252</v>
      </c>
      <c r="J1308" t="s">
        <v>35</v>
      </c>
      <c r="K1308" t="s">
        <v>44</v>
      </c>
      <c r="L1308" t="s">
        <v>75</v>
      </c>
      <c r="M1308">
        <v>1230</v>
      </c>
      <c r="N1308">
        <v>1445</v>
      </c>
      <c r="O1308" t="s">
        <v>55</v>
      </c>
      <c r="P1308">
        <v>1303</v>
      </c>
      <c r="Q1308" t="s">
        <v>56</v>
      </c>
      <c r="R1308">
        <v>1</v>
      </c>
      <c r="S1308" s="1">
        <v>43116</v>
      </c>
      <c r="T1308" s="1">
        <v>43243</v>
      </c>
      <c r="U1308" t="s">
        <v>1232</v>
      </c>
      <c r="V1308" t="s">
        <v>39</v>
      </c>
      <c r="W1308">
        <v>49</v>
      </c>
      <c r="X1308">
        <v>32</v>
      </c>
      <c r="Y1308">
        <v>30</v>
      </c>
      <c r="Z1308">
        <v>106.66670000000001</v>
      </c>
      <c r="AD1308">
        <v>0</v>
      </c>
      <c r="AE1308">
        <v>106.66670000000001</v>
      </c>
      <c r="AF1308">
        <v>0</v>
      </c>
      <c r="AG1308">
        <v>0</v>
      </c>
      <c r="AH1308">
        <v>0.60499999999999998</v>
      </c>
      <c r="AI1308">
        <v>0.60499999999999998</v>
      </c>
      <c r="AJ1308">
        <v>0.1</v>
      </c>
      <c r="AK1308" t="s">
        <v>827</v>
      </c>
      <c r="AL1308" t="s">
        <v>1233</v>
      </c>
      <c r="AN1308">
        <v>42.5</v>
      </c>
      <c r="AO1308">
        <f>Source1718[[#This Row],[TotalFTES]]*525/Source1718[[#This Row],[TotalScheduledHours]]</f>
        <v>7.473529411764706</v>
      </c>
    </row>
    <row r="1309" spans="1:41" x14ac:dyDescent="0.25">
      <c r="A1309" t="s">
        <v>1770</v>
      </c>
      <c r="B1309" t="s">
        <v>32</v>
      </c>
      <c r="C1309" t="s">
        <v>125</v>
      </c>
      <c r="D1309" t="s">
        <v>249</v>
      </c>
      <c r="E1309">
        <v>46332</v>
      </c>
      <c r="F1309" t="s">
        <v>250</v>
      </c>
      <c r="G1309">
        <v>8003</v>
      </c>
      <c r="H1309">
        <v>403</v>
      </c>
      <c r="I1309" t="s">
        <v>252</v>
      </c>
      <c r="J1309" t="s">
        <v>35</v>
      </c>
      <c r="K1309" t="s">
        <v>44</v>
      </c>
      <c r="L1309" t="s">
        <v>73</v>
      </c>
      <c r="M1309">
        <v>1230</v>
      </c>
      <c r="N1309">
        <v>1445</v>
      </c>
      <c r="O1309" t="s">
        <v>55</v>
      </c>
      <c r="P1309">
        <v>1303</v>
      </c>
      <c r="Q1309" t="s">
        <v>56</v>
      </c>
      <c r="R1309">
        <v>1</v>
      </c>
      <c r="S1309" s="1">
        <v>43116</v>
      </c>
      <c r="T1309" s="1">
        <v>43243</v>
      </c>
      <c r="U1309" t="s">
        <v>604</v>
      </c>
      <c r="V1309" t="s">
        <v>39</v>
      </c>
      <c r="W1309">
        <v>52</v>
      </c>
      <c r="X1309">
        <v>52</v>
      </c>
      <c r="Y1309">
        <v>30</v>
      </c>
      <c r="Z1309">
        <v>173.33330000000001</v>
      </c>
      <c r="AD1309">
        <v>0</v>
      </c>
      <c r="AE1309">
        <v>173.33330000000001</v>
      </c>
      <c r="AF1309">
        <v>0</v>
      </c>
      <c r="AG1309">
        <v>0</v>
      </c>
      <c r="AH1309">
        <v>1.181</v>
      </c>
      <c r="AI1309">
        <v>1.181</v>
      </c>
      <c r="AJ1309">
        <v>0.1</v>
      </c>
      <c r="AK1309" t="s">
        <v>827</v>
      </c>
      <c r="AL1309" t="s">
        <v>1233</v>
      </c>
      <c r="AN1309">
        <v>45</v>
      </c>
      <c r="AO1309">
        <f>Source1718[[#This Row],[TotalFTES]]*525/Source1718[[#This Row],[TotalScheduledHours]]</f>
        <v>13.778333333333332</v>
      </c>
    </row>
    <row r="1310" spans="1:41" x14ac:dyDescent="0.25">
      <c r="A1310" t="s">
        <v>1770</v>
      </c>
      <c r="B1310" t="s">
        <v>32</v>
      </c>
      <c r="C1310" t="s">
        <v>125</v>
      </c>
      <c r="D1310" t="s">
        <v>249</v>
      </c>
      <c r="E1310">
        <v>47530</v>
      </c>
      <c r="F1310" t="s">
        <v>250</v>
      </c>
      <c r="G1310">
        <v>8003</v>
      </c>
      <c r="H1310">
        <v>404</v>
      </c>
      <c r="I1310" t="s">
        <v>252</v>
      </c>
      <c r="J1310" t="s">
        <v>35</v>
      </c>
      <c r="K1310" t="s">
        <v>44</v>
      </c>
      <c r="L1310" t="s">
        <v>67</v>
      </c>
      <c r="M1310">
        <v>1230</v>
      </c>
      <c r="N1310">
        <v>1445</v>
      </c>
      <c r="O1310" t="s">
        <v>55</v>
      </c>
      <c r="P1310">
        <v>1303</v>
      </c>
      <c r="Q1310" t="s">
        <v>56</v>
      </c>
      <c r="R1310">
        <v>1</v>
      </c>
      <c r="S1310" s="1">
        <v>43116</v>
      </c>
      <c r="T1310" s="1">
        <v>43243</v>
      </c>
      <c r="U1310" t="s">
        <v>604</v>
      </c>
      <c r="V1310" t="s">
        <v>39</v>
      </c>
      <c r="W1310">
        <v>51</v>
      </c>
      <c r="X1310">
        <v>51</v>
      </c>
      <c r="Y1310">
        <v>30</v>
      </c>
      <c r="Z1310">
        <v>170</v>
      </c>
      <c r="AD1310">
        <v>0</v>
      </c>
      <c r="AE1310">
        <v>170</v>
      </c>
      <c r="AF1310">
        <v>0</v>
      </c>
      <c r="AG1310">
        <v>0</v>
      </c>
      <c r="AH1310">
        <v>1.129</v>
      </c>
      <c r="AI1310">
        <v>1.129</v>
      </c>
      <c r="AJ1310">
        <v>0.1</v>
      </c>
      <c r="AK1310" t="s">
        <v>827</v>
      </c>
      <c r="AL1310" t="s">
        <v>1233</v>
      </c>
      <c r="AN1310">
        <v>42.5</v>
      </c>
      <c r="AO1310">
        <f>Source1718[[#This Row],[TotalFTES]]*525/Source1718[[#This Row],[TotalScheduledHours]]</f>
        <v>13.946470588235295</v>
      </c>
    </row>
    <row r="1311" spans="1:41" x14ac:dyDescent="0.25">
      <c r="A1311" t="s">
        <v>1770</v>
      </c>
      <c r="B1311" t="s">
        <v>32</v>
      </c>
      <c r="C1311" t="s">
        <v>125</v>
      </c>
      <c r="D1311" t="s">
        <v>249</v>
      </c>
      <c r="E1311">
        <v>45167</v>
      </c>
      <c r="F1311" t="s">
        <v>250</v>
      </c>
      <c r="G1311">
        <v>8003</v>
      </c>
      <c r="H1311">
        <v>701</v>
      </c>
      <c r="I1311" t="s">
        <v>252</v>
      </c>
      <c r="J1311" t="s">
        <v>35</v>
      </c>
      <c r="K1311" t="s">
        <v>44</v>
      </c>
      <c r="L1311" t="s">
        <v>86</v>
      </c>
      <c r="M1311">
        <v>1230</v>
      </c>
      <c r="N1311">
        <v>1445</v>
      </c>
      <c r="O1311" t="s">
        <v>64</v>
      </c>
      <c r="P1311">
        <v>173</v>
      </c>
      <c r="Q1311" t="s">
        <v>65</v>
      </c>
      <c r="R1311">
        <v>1</v>
      </c>
      <c r="S1311" s="1">
        <v>43116</v>
      </c>
      <c r="T1311" s="1">
        <v>43243</v>
      </c>
      <c r="U1311" t="s">
        <v>605</v>
      </c>
      <c r="V1311" t="s">
        <v>39</v>
      </c>
      <c r="W1311">
        <v>47</v>
      </c>
      <c r="X1311">
        <v>46</v>
      </c>
      <c r="Y1311">
        <v>30</v>
      </c>
      <c r="Z1311">
        <v>153.33330000000001</v>
      </c>
      <c r="AD1311">
        <v>0</v>
      </c>
      <c r="AE1311">
        <v>153.33330000000001</v>
      </c>
      <c r="AF1311">
        <v>0</v>
      </c>
      <c r="AG1311">
        <v>0</v>
      </c>
      <c r="AH1311">
        <v>1.419</v>
      </c>
      <c r="AI1311">
        <v>1.419</v>
      </c>
      <c r="AJ1311">
        <v>0.1</v>
      </c>
      <c r="AK1311" t="s">
        <v>827</v>
      </c>
      <c r="AL1311" t="s">
        <v>1228</v>
      </c>
      <c r="AN1311">
        <v>40</v>
      </c>
      <c r="AO1311">
        <f>Source1718[[#This Row],[TotalFTES]]*525/Source1718[[#This Row],[TotalScheduledHours]]</f>
        <v>18.624375000000001</v>
      </c>
    </row>
    <row r="1312" spans="1:41" x14ac:dyDescent="0.25">
      <c r="A1312" t="s">
        <v>1770</v>
      </c>
      <c r="B1312" t="s">
        <v>32</v>
      </c>
      <c r="C1312" t="s">
        <v>125</v>
      </c>
      <c r="D1312" t="s">
        <v>249</v>
      </c>
      <c r="E1312">
        <v>43661</v>
      </c>
      <c r="F1312" t="s">
        <v>250</v>
      </c>
      <c r="G1312">
        <v>8003</v>
      </c>
      <c r="H1312">
        <v>702</v>
      </c>
      <c r="I1312" t="s">
        <v>252</v>
      </c>
      <c r="J1312" t="s">
        <v>35</v>
      </c>
      <c r="K1312" t="s">
        <v>44</v>
      </c>
      <c r="L1312" t="s">
        <v>75</v>
      </c>
      <c r="M1312">
        <v>900</v>
      </c>
      <c r="N1312">
        <v>1115</v>
      </c>
      <c r="O1312" t="s">
        <v>64</v>
      </c>
      <c r="P1312">
        <v>173</v>
      </c>
      <c r="Q1312" t="s">
        <v>65</v>
      </c>
      <c r="R1312">
        <v>1</v>
      </c>
      <c r="S1312" s="1">
        <v>43116</v>
      </c>
      <c r="T1312" s="1">
        <v>43243</v>
      </c>
      <c r="U1312" t="s">
        <v>603</v>
      </c>
      <c r="V1312" t="s">
        <v>39</v>
      </c>
      <c r="W1312">
        <v>31</v>
      </c>
      <c r="X1312">
        <v>31</v>
      </c>
      <c r="Y1312">
        <v>30</v>
      </c>
      <c r="Z1312">
        <v>103.33329999999999</v>
      </c>
      <c r="AD1312">
        <v>0</v>
      </c>
      <c r="AE1312">
        <v>103.33329999999999</v>
      </c>
      <c r="AF1312">
        <v>0</v>
      </c>
      <c r="AG1312">
        <v>0</v>
      </c>
      <c r="AH1312">
        <v>2.1190000000000002</v>
      </c>
      <c r="AI1312">
        <v>2.1190000000000002</v>
      </c>
      <c r="AJ1312">
        <v>0.1</v>
      </c>
      <c r="AK1312" t="s">
        <v>790</v>
      </c>
      <c r="AL1312" t="s">
        <v>1228</v>
      </c>
      <c r="AN1312">
        <v>42.5</v>
      </c>
      <c r="AO1312">
        <f>Source1718[[#This Row],[TotalFTES]]*525/Source1718[[#This Row],[TotalScheduledHours]]</f>
        <v>26.17588235294118</v>
      </c>
    </row>
    <row r="1313" spans="1:41" x14ac:dyDescent="0.25">
      <c r="A1313" t="s">
        <v>1770</v>
      </c>
      <c r="B1313" t="s">
        <v>32</v>
      </c>
      <c r="C1313" t="s">
        <v>125</v>
      </c>
      <c r="D1313" t="s">
        <v>249</v>
      </c>
      <c r="E1313">
        <v>47532</v>
      </c>
      <c r="F1313" t="s">
        <v>250</v>
      </c>
      <c r="G1313">
        <v>8003</v>
      </c>
      <c r="H1313">
        <v>703</v>
      </c>
      <c r="I1313" t="s">
        <v>252</v>
      </c>
      <c r="J1313" t="s">
        <v>35</v>
      </c>
      <c r="K1313" t="s">
        <v>44</v>
      </c>
      <c r="L1313" t="s">
        <v>73</v>
      </c>
      <c r="M1313">
        <v>1230</v>
      </c>
      <c r="N1313">
        <v>1445</v>
      </c>
      <c r="O1313" t="s">
        <v>64</v>
      </c>
      <c r="P1313">
        <v>173</v>
      </c>
      <c r="Q1313" t="s">
        <v>65</v>
      </c>
      <c r="R1313">
        <v>1</v>
      </c>
      <c r="S1313" s="1">
        <v>43116</v>
      </c>
      <c r="T1313" s="1">
        <v>43243</v>
      </c>
      <c r="U1313" t="s">
        <v>606</v>
      </c>
      <c r="V1313" t="s">
        <v>39</v>
      </c>
      <c r="W1313">
        <v>68</v>
      </c>
      <c r="X1313">
        <v>67</v>
      </c>
      <c r="Y1313">
        <v>30</v>
      </c>
      <c r="Z1313">
        <v>223.33330000000001</v>
      </c>
      <c r="AD1313">
        <v>0</v>
      </c>
      <c r="AE1313">
        <v>223.33330000000001</v>
      </c>
      <c r="AF1313">
        <v>0</v>
      </c>
      <c r="AG1313">
        <v>0</v>
      </c>
      <c r="AH1313">
        <v>1.952</v>
      </c>
      <c r="AI1313">
        <v>1.952</v>
      </c>
      <c r="AJ1313">
        <v>0.1</v>
      </c>
      <c r="AK1313" t="s">
        <v>827</v>
      </c>
      <c r="AL1313" t="s">
        <v>1228</v>
      </c>
      <c r="AN1313">
        <v>45</v>
      </c>
      <c r="AO1313">
        <f>Source1718[[#This Row],[TotalFTES]]*525/Source1718[[#This Row],[TotalScheduledHours]]</f>
        <v>22.773333333333333</v>
      </c>
    </row>
    <row r="1314" spans="1:41" x14ac:dyDescent="0.25">
      <c r="A1314" t="s">
        <v>1770</v>
      </c>
      <c r="B1314" t="s">
        <v>32</v>
      </c>
      <c r="C1314" t="s">
        <v>125</v>
      </c>
      <c r="D1314" t="s">
        <v>249</v>
      </c>
      <c r="E1314">
        <v>46001</v>
      </c>
      <c r="F1314" t="s">
        <v>250</v>
      </c>
      <c r="G1314">
        <v>8003</v>
      </c>
      <c r="H1314">
        <v>704</v>
      </c>
      <c r="I1314" t="s">
        <v>252</v>
      </c>
      <c r="J1314" t="s">
        <v>35</v>
      </c>
      <c r="K1314" t="s">
        <v>44</v>
      </c>
      <c r="L1314" t="s">
        <v>67</v>
      </c>
      <c r="M1314">
        <v>1230</v>
      </c>
      <c r="N1314">
        <v>1445</v>
      </c>
      <c r="O1314" t="s">
        <v>64</v>
      </c>
      <c r="P1314">
        <v>173</v>
      </c>
      <c r="Q1314" t="s">
        <v>65</v>
      </c>
      <c r="R1314">
        <v>1</v>
      </c>
      <c r="S1314" s="1">
        <v>43116</v>
      </c>
      <c r="T1314" s="1">
        <v>43243</v>
      </c>
      <c r="U1314" t="s">
        <v>606</v>
      </c>
      <c r="V1314" t="s">
        <v>39</v>
      </c>
      <c r="W1314">
        <v>44</v>
      </c>
      <c r="X1314">
        <v>44</v>
      </c>
      <c r="Y1314">
        <v>30</v>
      </c>
      <c r="Z1314">
        <v>146.66669999999999</v>
      </c>
      <c r="AD1314">
        <v>0</v>
      </c>
      <c r="AE1314">
        <v>146.66669999999999</v>
      </c>
      <c r="AF1314">
        <v>0</v>
      </c>
      <c r="AG1314">
        <v>0</v>
      </c>
      <c r="AH1314">
        <v>1.671</v>
      </c>
      <c r="AI1314">
        <v>1.671</v>
      </c>
      <c r="AJ1314">
        <v>0.1</v>
      </c>
      <c r="AK1314" t="s">
        <v>827</v>
      </c>
      <c r="AL1314" t="s">
        <v>1228</v>
      </c>
      <c r="AN1314">
        <v>42.5</v>
      </c>
      <c r="AO1314">
        <f>Source1718[[#This Row],[TotalFTES]]*525/Source1718[[#This Row],[TotalScheduledHours]]</f>
        <v>20.641764705882352</v>
      </c>
    </row>
    <row r="1315" spans="1:41" x14ac:dyDescent="0.25">
      <c r="A1315" t="s">
        <v>1770</v>
      </c>
      <c r="B1315" t="s">
        <v>32</v>
      </c>
      <c r="C1315" t="s">
        <v>125</v>
      </c>
      <c r="D1315" t="s">
        <v>249</v>
      </c>
      <c r="E1315">
        <v>40501</v>
      </c>
      <c r="F1315" t="s">
        <v>250</v>
      </c>
      <c r="G1315">
        <v>8100</v>
      </c>
      <c r="H1315">
        <v>101</v>
      </c>
      <c r="I1315" t="s">
        <v>253</v>
      </c>
      <c r="J1315" t="s">
        <v>35</v>
      </c>
      <c r="K1315" t="s">
        <v>44</v>
      </c>
      <c r="L1315" t="s">
        <v>86</v>
      </c>
      <c r="M1315">
        <v>910</v>
      </c>
      <c r="N1315">
        <v>1200</v>
      </c>
      <c r="O1315" t="s">
        <v>200</v>
      </c>
      <c r="P1315">
        <v>151</v>
      </c>
      <c r="Q1315" t="s">
        <v>37</v>
      </c>
      <c r="R1315">
        <v>1</v>
      </c>
      <c r="S1315" s="1">
        <v>43116</v>
      </c>
      <c r="T1315" s="1">
        <v>43243</v>
      </c>
      <c r="U1315" t="s">
        <v>607</v>
      </c>
      <c r="V1315" t="s">
        <v>39</v>
      </c>
      <c r="W1315">
        <v>93</v>
      </c>
      <c r="X1315">
        <v>66</v>
      </c>
      <c r="Y1315">
        <v>40</v>
      </c>
      <c r="Z1315">
        <v>165</v>
      </c>
      <c r="AD1315">
        <v>0</v>
      </c>
      <c r="AE1315">
        <v>165</v>
      </c>
      <c r="AF1315">
        <v>0</v>
      </c>
      <c r="AG1315">
        <v>0</v>
      </c>
      <c r="AH1315">
        <v>2.0459999999999998</v>
      </c>
      <c r="AI1315">
        <v>2.0459999999999998</v>
      </c>
      <c r="AJ1315">
        <v>0.1234</v>
      </c>
      <c r="AK1315" t="s">
        <v>1234</v>
      </c>
      <c r="AL1315" t="s">
        <v>1235</v>
      </c>
      <c r="AN1315">
        <v>48</v>
      </c>
      <c r="AO1315">
        <f>Source1718[[#This Row],[TotalFTES]]*525/Source1718[[#This Row],[TotalScheduledHours]]</f>
        <v>22.378124999999997</v>
      </c>
    </row>
    <row r="1316" spans="1:41" x14ac:dyDescent="0.25">
      <c r="A1316" t="s">
        <v>1770</v>
      </c>
      <c r="B1316" t="s">
        <v>32</v>
      </c>
      <c r="C1316" t="s">
        <v>125</v>
      </c>
      <c r="D1316" t="s">
        <v>249</v>
      </c>
      <c r="E1316">
        <v>40499</v>
      </c>
      <c r="F1316" t="s">
        <v>250</v>
      </c>
      <c r="G1316">
        <v>8100</v>
      </c>
      <c r="H1316">
        <v>102</v>
      </c>
      <c r="I1316" t="s">
        <v>253</v>
      </c>
      <c r="J1316" t="s">
        <v>35</v>
      </c>
      <c r="K1316" t="s">
        <v>44</v>
      </c>
      <c r="L1316" t="s">
        <v>75</v>
      </c>
      <c r="M1316">
        <v>910</v>
      </c>
      <c r="N1316">
        <v>1200</v>
      </c>
      <c r="O1316" t="s">
        <v>200</v>
      </c>
      <c r="P1316">
        <v>151</v>
      </c>
      <c r="Q1316" t="s">
        <v>37</v>
      </c>
      <c r="R1316">
        <v>1</v>
      </c>
      <c r="S1316" s="1">
        <v>43116</v>
      </c>
      <c r="T1316" s="1">
        <v>43243</v>
      </c>
      <c r="U1316" t="s">
        <v>607</v>
      </c>
      <c r="V1316" t="s">
        <v>39</v>
      </c>
      <c r="W1316">
        <v>92</v>
      </c>
      <c r="X1316">
        <v>66</v>
      </c>
      <c r="Y1316">
        <v>40</v>
      </c>
      <c r="Z1316">
        <v>165</v>
      </c>
      <c r="AD1316">
        <v>0</v>
      </c>
      <c r="AE1316">
        <v>165</v>
      </c>
      <c r="AF1316">
        <v>0</v>
      </c>
      <c r="AG1316">
        <v>0</v>
      </c>
      <c r="AH1316">
        <v>1.611</v>
      </c>
      <c r="AI1316">
        <v>1.611</v>
      </c>
      <c r="AJ1316">
        <v>0.1234</v>
      </c>
      <c r="AK1316" t="s">
        <v>1234</v>
      </c>
      <c r="AL1316" t="s">
        <v>1235</v>
      </c>
      <c r="AN1316">
        <v>51</v>
      </c>
      <c r="AO1316">
        <f>Source1718[[#This Row],[TotalFTES]]*525/Source1718[[#This Row],[TotalScheduledHours]]</f>
        <v>16.583823529411763</v>
      </c>
    </row>
    <row r="1317" spans="1:41" x14ac:dyDescent="0.25">
      <c r="A1317" t="s">
        <v>1770</v>
      </c>
      <c r="B1317" t="s">
        <v>32</v>
      </c>
      <c r="C1317" t="s">
        <v>125</v>
      </c>
      <c r="D1317" t="s">
        <v>249</v>
      </c>
      <c r="E1317">
        <v>40496</v>
      </c>
      <c r="F1317" t="s">
        <v>250</v>
      </c>
      <c r="G1317">
        <v>8100</v>
      </c>
      <c r="H1317">
        <v>103</v>
      </c>
      <c r="I1317" t="s">
        <v>253</v>
      </c>
      <c r="J1317" t="s">
        <v>35</v>
      </c>
      <c r="K1317" t="s">
        <v>44</v>
      </c>
      <c r="L1317" t="s">
        <v>73</v>
      </c>
      <c r="M1317">
        <v>910</v>
      </c>
      <c r="N1317">
        <v>1200</v>
      </c>
      <c r="O1317" t="s">
        <v>200</v>
      </c>
      <c r="P1317">
        <v>151</v>
      </c>
      <c r="Q1317" t="s">
        <v>37</v>
      </c>
      <c r="R1317">
        <v>1</v>
      </c>
      <c r="S1317" s="1">
        <v>43116</v>
      </c>
      <c r="T1317" s="1">
        <v>43243</v>
      </c>
      <c r="U1317" t="s">
        <v>607</v>
      </c>
      <c r="V1317" t="s">
        <v>39</v>
      </c>
      <c r="W1317">
        <v>92</v>
      </c>
      <c r="X1317">
        <v>69</v>
      </c>
      <c r="Y1317">
        <v>40</v>
      </c>
      <c r="Z1317">
        <v>172.5</v>
      </c>
      <c r="AD1317">
        <v>0</v>
      </c>
      <c r="AE1317">
        <v>172.5</v>
      </c>
      <c r="AF1317">
        <v>0</v>
      </c>
      <c r="AG1317">
        <v>0</v>
      </c>
      <c r="AH1317">
        <v>2.1539999999999999</v>
      </c>
      <c r="AI1317">
        <v>2.1539999999999999</v>
      </c>
      <c r="AJ1317">
        <v>0.1234</v>
      </c>
      <c r="AK1317" t="s">
        <v>1234</v>
      </c>
      <c r="AL1317" t="s">
        <v>1235</v>
      </c>
      <c r="AN1317">
        <v>54</v>
      </c>
      <c r="AO1317">
        <f>Source1718[[#This Row],[TotalFTES]]*525/Source1718[[#This Row],[TotalScheduledHours]]</f>
        <v>20.941666666666666</v>
      </c>
    </row>
    <row r="1318" spans="1:41" x14ac:dyDescent="0.25">
      <c r="A1318" t="s">
        <v>1770</v>
      </c>
      <c r="B1318" t="s">
        <v>32</v>
      </c>
      <c r="C1318" t="s">
        <v>125</v>
      </c>
      <c r="D1318" t="s">
        <v>249</v>
      </c>
      <c r="E1318">
        <v>40503</v>
      </c>
      <c r="F1318" t="s">
        <v>250</v>
      </c>
      <c r="G1318">
        <v>8100</v>
      </c>
      <c r="H1318">
        <v>104</v>
      </c>
      <c r="I1318" t="s">
        <v>253</v>
      </c>
      <c r="J1318" t="s">
        <v>35</v>
      </c>
      <c r="K1318" t="s">
        <v>44</v>
      </c>
      <c r="L1318" t="s">
        <v>67</v>
      </c>
      <c r="M1318">
        <v>910</v>
      </c>
      <c r="N1318">
        <v>1200</v>
      </c>
      <c r="O1318" t="s">
        <v>200</v>
      </c>
      <c r="P1318">
        <v>151</v>
      </c>
      <c r="Q1318" t="s">
        <v>37</v>
      </c>
      <c r="R1318">
        <v>1</v>
      </c>
      <c r="S1318" s="1">
        <v>43116</v>
      </c>
      <c r="T1318" s="1">
        <v>43243</v>
      </c>
      <c r="U1318" t="s">
        <v>607</v>
      </c>
      <c r="V1318" t="s">
        <v>39</v>
      </c>
      <c r="W1318">
        <v>92</v>
      </c>
      <c r="X1318">
        <v>71</v>
      </c>
      <c r="Y1318">
        <v>40</v>
      </c>
      <c r="Z1318">
        <v>177.5</v>
      </c>
      <c r="AD1318">
        <v>0</v>
      </c>
      <c r="AE1318">
        <v>177.5</v>
      </c>
      <c r="AF1318">
        <v>0</v>
      </c>
      <c r="AG1318">
        <v>0</v>
      </c>
      <c r="AH1318">
        <v>1.663</v>
      </c>
      <c r="AI1318">
        <v>1.663</v>
      </c>
      <c r="AJ1318">
        <v>0.1234</v>
      </c>
      <c r="AK1318" t="s">
        <v>1234</v>
      </c>
      <c r="AL1318" t="s">
        <v>1235</v>
      </c>
      <c r="AN1318">
        <v>51</v>
      </c>
      <c r="AO1318">
        <f>Source1718[[#This Row],[TotalFTES]]*525/Source1718[[#This Row],[TotalScheduledHours]]</f>
        <v>17.119117647058825</v>
      </c>
    </row>
    <row r="1319" spans="1:41" x14ac:dyDescent="0.25">
      <c r="A1319" t="s">
        <v>1770</v>
      </c>
      <c r="B1319" t="s">
        <v>32</v>
      </c>
      <c r="C1319" t="s">
        <v>125</v>
      </c>
      <c r="D1319" t="s">
        <v>249</v>
      </c>
      <c r="E1319">
        <v>40506</v>
      </c>
      <c r="F1319" t="s">
        <v>250</v>
      </c>
      <c r="G1319">
        <v>8100</v>
      </c>
      <c r="H1319">
        <v>105</v>
      </c>
      <c r="I1319" t="s">
        <v>253</v>
      </c>
      <c r="J1319" t="s">
        <v>35</v>
      </c>
      <c r="K1319" t="s">
        <v>44</v>
      </c>
      <c r="L1319" t="s">
        <v>54</v>
      </c>
      <c r="M1319">
        <v>910</v>
      </c>
      <c r="N1319">
        <v>1200</v>
      </c>
      <c r="O1319" t="s">
        <v>200</v>
      </c>
      <c r="P1319">
        <v>151</v>
      </c>
      <c r="Q1319" t="s">
        <v>37</v>
      </c>
      <c r="R1319">
        <v>1</v>
      </c>
      <c r="S1319" s="1">
        <v>43116</v>
      </c>
      <c r="T1319" s="1">
        <v>43243</v>
      </c>
      <c r="U1319" t="s">
        <v>607</v>
      </c>
      <c r="V1319" t="s">
        <v>39</v>
      </c>
      <c r="W1319">
        <v>95</v>
      </c>
      <c r="X1319">
        <v>70</v>
      </c>
      <c r="Y1319">
        <v>40</v>
      </c>
      <c r="Z1319">
        <v>175</v>
      </c>
      <c r="AD1319">
        <v>0</v>
      </c>
      <c r="AE1319">
        <v>175</v>
      </c>
      <c r="AF1319">
        <v>0</v>
      </c>
      <c r="AG1319">
        <v>0</v>
      </c>
      <c r="AH1319">
        <v>1.9139999999999999</v>
      </c>
      <c r="AI1319">
        <v>1.9139999999999999</v>
      </c>
      <c r="AJ1319">
        <v>0.1234</v>
      </c>
      <c r="AK1319" t="s">
        <v>1234</v>
      </c>
      <c r="AL1319" t="s">
        <v>1235</v>
      </c>
      <c r="AN1319">
        <v>48</v>
      </c>
      <c r="AO1319">
        <f>Source1718[[#This Row],[TotalFTES]]*525/Source1718[[#This Row],[TotalScheduledHours]]</f>
        <v>20.934374999999999</v>
      </c>
    </row>
    <row r="1320" spans="1:41" x14ac:dyDescent="0.25">
      <c r="A1320" t="s">
        <v>1770</v>
      </c>
      <c r="B1320" t="s">
        <v>32</v>
      </c>
      <c r="C1320" t="s">
        <v>125</v>
      </c>
      <c r="D1320" t="s">
        <v>249</v>
      </c>
      <c r="E1320">
        <v>45797</v>
      </c>
      <c r="F1320" t="s">
        <v>250</v>
      </c>
      <c r="G1320">
        <v>8100</v>
      </c>
      <c r="H1320">
        <v>106</v>
      </c>
      <c r="I1320" t="s">
        <v>253</v>
      </c>
      <c r="J1320" t="s">
        <v>35</v>
      </c>
      <c r="K1320" t="s">
        <v>44</v>
      </c>
      <c r="L1320" t="s">
        <v>86</v>
      </c>
      <c r="M1320">
        <v>910</v>
      </c>
      <c r="N1320">
        <v>1200</v>
      </c>
      <c r="O1320" t="s">
        <v>200</v>
      </c>
      <c r="P1320">
        <v>161</v>
      </c>
      <c r="Q1320" t="s">
        <v>37</v>
      </c>
      <c r="R1320">
        <v>1</v>
      </c>
      <c r="S1320" s="1">
        <v>43116</v>
      </c>
      <c r="T1320" s="1">
        <v>43243</v>
      </c>
      <c r="U1320" t="s">
        <v>608</v>
      </c>
      <c r="V1320" t="s">
        <v>39</v>
      </c>
      <c r="W1320">
        <v>83</v>
      </c>
      <c r="X1320">
        <v>79</v>
      </c>
      <c r="Y1320">
        <v>40</v>
      </c>
      <c r="Z1320">
        <v>197.5</v>
      </c>
      <c r="AD1320">
        <v>0</v>
      </c>
      <c r="AE1320">
        <v>197.5</v>
      </c>
      <c r="AF1320">
        <v>0</v>
      </c>
      <c r="AG1320">
        <v>0</v>
      </c>
      <c r="AH1320">
        <v>2.0859999999999999</v>
      </c>
      <c r="AI1320">
        <v>2.0859999999999999</v>
      </c>
      <c r="AJ1320">
        <v>0.1234</v>
      </c>
      <c r="AK1320" t="s">
        <v>1234</v>
      </c>
      <c r="AL1320" t="s">
        <v>1236</v>
      </c>
      <c r="AN1320">
        <v>48</v>
      </c>
      <c r="AO1320">
        <f>Source1718[[#This Row],[TotalFTES]]*525/Source1718[[#This Row],[TotalScheduledHours]]</f>
        <v>22.815624999999997</v>
      </c>
    </row>
    <row r="1321" spans="1:41" x14ac:dyDescent="0.25">
      <c r="A1321" t="s">
        <v>1770</v>
      </c>
      <c r="B1321" t="s">
        <v>32</v>
      </c>
      <c r="C1321" t="s">
        <v>125</v>
      </c>
      <c r="D1321" t="s">
        <v>249</v>
      </c>
      <c r="E1321">
        <v>40489</v>
      </c>
      <c r="F1321" t="s">
        <v>250</v>
      </c>
      <c r="G1321">
        <v>8100</v>
      </c>
      <c r="H1321">
        <v>107</v>
      </c>
      <c r="I1321" t="s">
        <v>253</v>
      </c>
      <c r="J1321" t="s">
        <v>35</v>
      </c>
      <c r="K1321" t="s">
        <v>44</v>
      </c>
      <c r="L1321" t="s">
        <v>75</v>
      </c>
      <c r="M1321">
        <v>910</v>
      </c>
      <c r="N1321">
        <v>1200</v>
      </c>
      <c r="O1321" t="s">
        <v>200</v>
      </c>
      <c r="P1321">
        <v>161</v>
      </c>
      <c r="Q1321" t="s">
        <v>37</v>
      </c>
      <c r="R1321">
        <v>1</v>
      </c>
      <c r="S1321" s="1">
        <v>43116</v>
      </c>
      <c r="T1321" s="1">
        <v>43243</v>
      </c>
      <c r="U1321" t="s">
        <v>608</v>
      </c>
      <c r="V1321" t="s">
        <v>39</v>
      </c>
      <c r="W1321">
        <v>82</v>
      </c>
      <c r="X1321">
        <v>78</v>
      </c>
      <c r="Y1321">
        <v>40</v>
      </c>
      <c r="Z1321">
        <v>195</v>
      </c>
      <c r="AD1321">
        <v>0</v>
      </c>
      <c r="AE1321">
        <v>195</v>
      </c>
      <c r="AF1321">
        <v>0</v>
      </c>
      <c r="AG1321">
        <v>0</v>
      </c>
      <c r="AH1321">
        <v>2.2229999999999999</v>
      </c>
      <c r="AI1321">
        <v>2.2229999999999999</v>
      </c>
      <c r="AJ1321">
        <v>0.1234</v>
      </c>
      <c r="AK1321" t="s">
        <v>1234</v>
      </c>
      <c r="AL1321" t="s">
        <v>1236</v>
      </c>
      <c r="AN1321">
        <v>51</v>
      </c>
      <c r="AO1321">
        <f>Source1718[[#This Row],[TotalFTES]]*525/Source1718[[#This Row],[TotalScheduledHours]]</f>
        <v>22.88382352941176</v>
      </c>
    </row>
    <row r="1322" spans="1:41" x14ac:dyDescent="0.25">
      <c r="A1322" t="s">
        <v>1770</v>
      </c>
      <c r="B1322" t="s">
        <v>32</v>
      </c>
      <c r="C1322" t="s">
        <v>125</v>
      </c>
      <c r="D1322" t="s">
        <v>249</v>
      </c>
      <c r="E1322">
        <v>40500</v>
      </c>
      <c r="F1322" t="s">
        <v>250</v>
      </c>
      <c r="G1322">
        <v>8100</v>
      </c>
      <c r="H1322">
        <v>108</v>
      </c>
      <c r="I1322" t="s">
        <v>253</v>
      </c>
      <c r="J1322" t="s">
        <v>35</v>
      </c>
      <c r="K1322" t="s">
        <v>44</v>
      </c>
      <c r="L1322" t="s">
        <v>73</v>
      </c>
      <c r="M1322">
        <v>910</v>
      </c>
      <c r="N1322">
        <v>1200</v>
      </c>
      <c r="O1322" t="s">
        <v>200</v>
      </c>
      <c r="P1322">
        <v>161</v>
      </c>
      <c r="Q1322" t="s">
        <v>37</v>
      </c>
      <c r="R1322">
        <v>1</v>
      </c>
      <c r="S1322" s="1">
        <v>43116</v>
      </c>
      <c r="T1322" s="1">
        <v>43243</v>
      </c>
      <c r="U1322" t="s">
        <v>608</v>
      </c>
      <c r="V1322" t="s">
        <v>39</v>
      </c>
      <c r="W1322">
        <v>83</v>
      </c>
      <c r="X1322">
        <v>81</v>
      </c>
      <c r="Y1322">
        <v>40</v>
      </c>
      <c r="Z1322">
        <v>202.5</v>
      </c>
      <c r="AD1322">
        <v>0</v>
      </c>
      <c r="AE1322">
        <v>202.5</v>
      </c>
      <c r="AF1322">
        <v>0</v>
      </c>
      <c r="AG1322">
        <v>0</v>
      </c>
      <c r="AH1322">
        <v>2.1890000000000001</v>
      </c>
      <c r="AI1322">
        <v>2.1890000000000001</v>
      </c>
      <c r="AJ1322">
        <v>0.1234</v>
      </c>
      <c r="AK1322" t="s">
        <v>1234</v>
      </c>
      <c r="AL1322" t="s">
        <v>1236</v>
      </c>
      <c r="AN1322">
        <v>54</v>
      </c>
      <c r="AO1322">
        <f>Source1718[[#This Row],[TotalFTES]]*525/Source1718[[#This Row],[TotalScheduledHours]]</f>
        <v>21.281944444444449</v>
      </c>
    </row>
    <row r="1323" spans="1:41" x14ac:dyDescent="0.25">
      <c r="A1323" t="s">
        <v>1770</v>
      </c>
      <c r="B1323" t="s">
        <v>32</v>
      </c>
      <c r="C1323" t="s">
        <v>125</v>
      </c>
      <c r="D1323" t="s">
        <v>249</v>
      </c>
      <c r="E1323">
        <v>40493</v>
      </c>
      <c r="F1323" t="s">
        <v>250</v>
      </c>
      <c r="G1323">
        <v>8100</v>
      </c>
      <c r="H1323">
        <v>109</v>
      </c>
      <c r="I1323" t="s">
        <v>253</v>
      </c>
      <c r="J1323" t="s">
        <v>35</v>
      </c>
      <c r="K1323" t="s">
        <v>44</v>
      </c>
      <c r="L1323" t="s">
        <v>67</v>
      </c>
      <c r="M1323">
        <v>910</v>
      </c>
      <c r="N1323">
        <v>1200</v>
      </c>
      <c r="O1323" t="s">
        <v>200</v>
      </c>
      <c r="P1323">
        <v>161</v>
      </c>
      <c r="Q1323" t="s">
        <v>37</v>
      </c>
      <c r="R1323">
        <v>1</v>
      </c>
      <c r="S1323" s="1">
        <v>43116</v>
      </c>
      <c r="T1323" s="1">
        <v>43243</v>
      </c>
      <c r="U1323" t="s">
        <v>608</v>
      </c>
      <c r="V1323" t="s">
        <v>39</v>
      </c>
      <c r="W1323">
        <v>82</v>
      </c>
      <c r="X1323">
        <v>80</v>
      </c>
      <c r="Y1323">
        <v>40</v>
      </c>
      <c r="Z1323">
        <v>200</v>
      </c>
      <c r="AD1323">
        <v>0</v>
      </c>
      <c r="AE1323">
        <v>200</v>
      </c>
      <c r="AF1323">
        <v>0</v>
      </c>
      <c r="AG1323">
        <v>0</v>
      </c>
      <c r="AH1323">
        <v>1.8109999999999999</v>
      </c>
      <c r="AI1323">
        <v>1.8109999999999999</v>
      </c>
      <c r="AJ1323">
        <v>0.1234</v>
      </c>
      <c r="AK1323" t="s">
        <v>1234</v>
      </c>
      <c r="AL1323" t="s">
        <v>1236</v>
      </c>
      <c r="AN1323">
        <v>51</v>
      </c>
      <c r="AO1323">
        <f>Source1718[[#This Row],[TotalFTES]]*525/Source1718[[#This Row],[TotalScheduledHours]]</f>
        <v>18.642647058823528</v>
      </c>
    </row>
    <row r="1324" spans="1:41" x14ac:dyDescent="0.25">
      <c r="A1324" t="s">
        <v>1770</v>
      </c>
      <c r="B1324" t="s">
        <v>32</v>
      </c>
      <c r="C1324" t="s">
        <v>125</v>
      </c>
      <c r="D1324" t="s">
        <v>249</v>
      </c>
      <c r="E1324">
        <v>40497</v>
      </c>
      <c r="F1324" t="s">
        <v>250</v>
      </c>
      <c r="G1324">
        <v>8100</v>
      </c>
      <c r="H1324">
        <v>110</v>
      </c>
      <c r="I1324" t="s">
        <v>253</v>
      </c>
      <c r="J1324" t="s">
        <v>35</v>
      </c>
      <c r="K1324" t="s">
        <v>44</v>
      </c>
      <c r="L1324" t="s">
        <v>54</v>
      </c>
      <c r="M1324">
        <v>910</v>
      </c>
      <c r="N1324">
        <v>1200</v>
      </c>
      <c r="O1324" t="s">
        <v>200</v>
      </c>
      <c r="P1324">
        <v>161</v>
      </c>
      <c r="Q1324" t="s">
        <v>37</v>
      </c>
      <c r="R1324">
        <v>1</v>
      </c>
      <c r="S1324" s="1">
        <v>43116</v>
      </c>
      <c r="T1324" s="1">
        <v>43243</v>
      </c>
      <c r="U1324" t="s">
        <v>608</v>
      </c>
      <c r="V1324" t="s">
        <v>39</v>
      </c>
      <c r="W1324">
        <v>82</v>
      </c>
      <c r="X1324">
        <v>79</v>
      </c>
      <c r="Y1324">
        <v>40</v>
      </c>
      <c r="Z1324">
        <v>197.5</v>
      </c>
      <c r="AD1324">
        <v>0</v>
      </c>
      <c r="AE1324">
        <v>197.5</v>
      </c>
      <c r="AF1324">
        <v>0</v>
      </c>
      <c r="AG1324">
        <v>0</v>
      </c>
      <c r="AH1324">
        <v>1.623</v>
      </c>
      <c r="AI1324">
        <v>1.623</v>
      </c>
      <c r="AJ1324">
        <v>0.1234</v>
      </c>
      <c r="AK1324" t="s">
        <v>1234</v>
      </c>
      <c r="AL1324" t="s">
        <v>1236</v>
      </c>
      <c r="AN1324">
        <v>48</v>
      </c>
      <c r="AO1324">
        <f>Source1718[[#This Row],[TotalFTES]]*525/Source1718[[#This Row],[TotalScheduledHours]]</f>
        <v>17.751562500000002</v>
      </c>
    </row>
    <row r="1325" spans="1:41" x14ac:dyDescent="0.25">
      <c r="A1325" t="s">
        <v>1770</v>
      </c>
      <c r="B1325" t="s">
        <v>32</v>
      </c>
      <c r="C1325" t="s">
        <v>125</v>
      </c>
      <c r="D1325" t="s">
        <v>249</v>
      </c>
      <c r="E1325">
        <v>46941</v>
      </c>
      <c r="F1325" t="s">
        <v>250</v>
      </c>
      <c r="G1325">
        <v>8100</v>
      </c>
      <c r="H1325">
        <v>111</v>
      </c>
      <c r="I1325" t="s">
        <v>253</v>
      </c>
      <c r="J1325" t="s">
        <v>35</v>
      </c>
      <c r="K1325" t="s">
        <v>44</v>
      </c>
      <c r="L1325" t="s">
        <v>86</v>
      </c>
      <c r="M1325">
        <v>1240</v>
      </c>
      <c r="N1325">
        <v>1530</v>
      </c>
      <c r="O1325" t="s">
        <v>200</v>
      </c>
      <c r="P1325">
        <v>161</v>
      </c>
      <c r="Q1325" t="s">
        <v>37</v>
      </c>
      <c r="R1325">
        <v>1</v>
      </c>
      <c r="S1325" s="1">
        <v>43116</v>
      </c>
      <c r="T1325" s="1">
        <v>43243</v>
      </c>
      <c r="U1325" t="s">
        <v>612</v>
      </c>
      <c r="V1325" t="s">
        <v>39</v>
      </c>
      <c r="W1325">
        <v>132</v>
      </c>
      <c r="X1325">
        <v>132</v>
      </c>
      <c r="Y1325">
        <v>40</v>
      </c>
      <c r="Z1325">
        <v>330</v>
      </c>
      <c r="AD1325">
        <v>0</v>
      </c>
      <c r="AE1325">
        <v>330</v>
      </c>
      <c r="AF1325">
        <v>0</v>
      </c>
      <c r="AG1325">
        <v>0</v>
      </c>
      <c r="AH1325">
        <v>2.0910000000000002</v>
      </c>
      <c r="AI1325">
        <v>2.0910000000000002</v>
      </c>
      <c r="AJ1325">
        <v>0.1234</v>
      </c>
      <c r="AK1325" t="s">
        <v>1237</v>
      </c>
      <c r="AL1325" t="s">
        <v>1236</v>
      </c>
      <c r="AN1325">
        <v>48</v>
      </c>
      <c r="AO1325">
        <f>Source1718[[#This Row],[TotalFTES]]*525/Source1718[[#This Row],[TotalScheduledHours]]</f>
        <v>22.870312500000001</v>
      </c>
    </row>
    <row r="1326" spans="1:41" x14ac:dyDescent="0.25">
      <c r="A1326" t="s">
        <v>1770</v>
      </c>
      <c r="B1326" t="s">
        <v>32</v>
      </c>
      <c r="C1326" t="s">
        <v>125</v>
      </c>
      <c r="D1326" t="s">
        <v>249</v>
      </c>
      <c r="E1326">
        <v>47942</v>
      </c>
      <c r="F1326" t="s">
        <v>250</v>
      </c>
      <c r="G1326">
        <v>8100</v>
      </c>
      <c r="H1326">
        <v>112</v>
      </c>
      <c r="I1326" t="s">
        <v>253</v>
      </c>
      <c r="J1326" t="s">
        <v>35</v>
      </c>
      <c r="K1326" t="s">
        <v>44</v>
      </c>
      <c r="L1326" t="s">
        <v>75</v>
      </c>
      <c r="M1326">
        <v>1240</v>
      </c>
      <c r="N1326">
        <v>1530</v>
      </c>
      <c r="O1326" t="s">
        <v>200</v>
      </c>
      <c r="P1326">
        <v>161</v>
      </c>
      <c r="Q1326" t="s">
        <v>37</v>
      </c>
      <c r="R1326">
        <v>1</v>
      </c>
      <c r="S1326" s="1">
        <v>43116</v>
      </c>
      <c r="T1326" s="1">
        <v>43243</v>
      </c>
      <c r="U1326" t="s">
        <v>1238</v>
      </c>
      <c r="V1326" t="s">
        <v>39</v>
      </c>
      <c r="W1326">
        <v>117</v>
      </c>
      <c r="X1326">
        <v>117</v>
      </c>
      <c r="Y1326">
        <v>45</v>
      </c>
      <c r="Z1326">
        <v>260</v>
      </c>
      <c r="AD1326">
        <v>0</v>
      </c>
      <c r="AE1326">
        <v>260</v>
      </c>
      <c r="AF1326">
        <v>0</v>
      </c>
      <c r="AG1326">
        <v>10</v>
      </c>
      <c r="AH1326">
        <v>1.9370000000000001</v>
      </c>
      <c r="AI1326">
        <v>1.9370000000000001</v>
      </c>
      <c r="AJ1326">
        <v>0.1234</v>
      </c>
      <c r="AK1326" t="s">
        <v>1237</v>
      </c>
      <c r="AL1326" t="s">
        <v>1236</v>
      </c>
      <c r="AN1326">
        <v>51</v>
      </c>
      <c r="AO1326">
        <f>Source1718[[#This Row],[TotalFTES]]*525/Source1718[[#This Row],[TotalScheduledHours]]</f>
        <v>19.939705882352943</v>
      </c>
    </row>
    <row r="1327" spans="1:41" x14ac:dyDescent="0.25">
      <c r="A1327" t="s">
        <v>1770</v>
      </c>
      <c r="B1327" t="s">
        <v>32</v>
      </c>
      <c r="C1327" t="s">
        <v>125</v>
      </c>
      <c r="D1327" t="s">
        <v>249</v>
      </c>
      <c r="E1327">
        <v>44086</v>
      </c>
      <c r="F1327" t="s">
        <v>250</v>
      </c>
      <c r="G1327">
        <v>8100</v>
      </c>
      <c r="H1327">
        <v>113</v>
      </c>
      <c r="I1327" t="s">
        <v>253</v>
      </c>
      <c r="J1327" t="s">
        <v>35</v>
      </c>
      <c r="K1327" t="s">
        <v>44</v>
      </c>
      <c r="L1327" t="s">
        <v>73</v>
      </c>
      <c r="M1327">
        <v>1240</v>
      </c>
      <c r="N1327">
        <v>1530</v>
      </c>
      <c r="O1327" t="s">
        <v>200</v>
      </c>
      <c r="P1327">
        <v>161</v>
      </c>
      <c r="Q1327" t="s">
        <v>37</v>
      </c>
      <c r="R1327">
        <v>1</v>
      </c>
      <c r="S1327" s="1">
        <v>43116</v>
      </c>
      <c r="T1327" s="1">
        <v>43243</v>
      </c>
      <c r="U1327" t="s">
        <v>612</v>
      </c>
      <c r="V1327" t="s">
        <v>39</v>
      </c>
      <c r="W1327">
        <v>133</v>
      </c>
      <c r="X1327">
        <v>133</v>
      </c>
      <c r="Y1327">
        <v>40</v>
      </c>
      <c r="Z1327">
        <v>332.5</v>
      </c>
      <c r="AD1327">
        <v>0</v>
      </c>
      <c r="AE1327">
        <v>332.5</v>
      </c>
      <c r="AF1327">
        <v>0</v>
      </c>
      <c r="AG1327">
        <v>0</v>
      </c>
      <c r="AH1327">
        <v>2.16</v>
      </c>
      <c r="AI1327">
        <v>2.16</v>
      </c>
      <c r="AJ1327">
        <v>0.1234</v>
      </c>
      <c r="AK1327" t="s">
        <v>1237</v>
      </c>
      <c r="AL1327" t="s">
        <v>1236</v>
      </c>
      <c r="AN1327">
        <v>54</v>
      </c>
      <c r="AO1327">
        <f>Source1718[[#This Row],[TotalFTES]]*525/Source1718[[#This Row],[TotalScheduledHours]]</f>
        <v>21</v>
      </c>
    </row>
    <row r="1328" spans="1:41" x14ac:dyDescent="0.25">
      <c r="A1328" t="s">
        <v>1770</v>
      </c>
      <c r="B1328" t="s">
        <v>32</v>
      </c>
      <c r="C1328" t="s">
        <v>125</v>
      </c>
      <c r="D1328" t="s">
        <v>249</v>
      </c>
      <c r="E1328">
        <v>40491</v>
      </c>
      <c r="F1328" t="s">
        <v>250</v>
      </c>
      <c r="G1328">
        <v>8100</v>
      </c>
      <c r="H1328">
        <v>114</v>
      </c>
      <c r="I1328" t="s">
        <v>253</v>
      </c>
      <c r="J1328" t="s">
        <v>35</v>
      </c>
      <c r="K1328" t="s">
        <v>44</v>
      </c>
      <c r="L1328" t="s">
        <v>67</v>
      </c>
      <c r="M1328">
        <v>1240</v>
      </c>
      <c r="N1328">
        <v>1530</v>
      </c>
      <c r="O1328" t="s">
        <v>200</v>
      </c>
      <c r="P1328">
        <v>161</v>
      </c>
      <c r="Q1328" t="s">
        <v>37</v>
      </c>
      <c r="R1328">
        <v>1</v>
      </c>
      <c r="S1328" s="1">
        <v>43116</v>
      </c>
      <c r="T1328" s="1">
        <v>43243</v>
      </c>
      <c r="U1328" t="s">
        <v>395</v>
      </c>
      <c r="V1328" t="s">
        <v>39</v>
      </c>
      <c r="W1328">
        <v>119</v>
      </c>
      <c r="X1328">
        <v>119</v>
      </c>
      <c r="Y1328">
        <v>40</v>
      </c>
      <c r="Z1328">
        <v>297.5</v>
      </c>
      <c r="AD1328">
        <v>0</v>
      </c>
      <c r="AE1328">
        <v>297.5</v>
      </c>
      <c r="AF1328">
        <v>0</v>
      </c>
      <c r="AG1328">
        <v>0</v>
      </c>
      <c r="AH1328">
        <v>1.4690000000000001</v>
      </c>
      <c r="AI1328">
        <v>1.4690000000000001</v>
      </c>
      <c r="AJ1328">
        <v>0.1234</v>
      </c>
      <c r="AK1328" t="s">
        <v>1237</v>
      </c>
      <c r="AL1328" t="s">
        <v>1236</v>
      </c>
      <c r="AN1328">
        <v>51</v>
      </c>
      <c r="AO1328">
        <f>Source1718[[#This Row],[TotalFTES]]*525/Source1718[[#This Row],[TotalScheduledHours]]</f>
        <v>15.122058823529413</v>
      </c>
    </row>
    <row r="1329" spans="1:41" x14ac:dyDescent="0.25">
      <c r="A1329" t="s">
        <v>1770</v>
      </c>
      <c r="B1329" t="s">
        <v>32</v>
      </c>
      <c r="C1329" t="s">
        <v>125</v>
      </c>
      <c r="D1329" t="s">
        <v>249</v>
      </c>
      <c r="E1329">
        <v>47811</v>
      </c>
      <c r="F1329" t="s">
        <v>250</v>
      </c>
      <c r="G1329">
        <v>8100</v>
      </c>
      <c r="H1329">
        <v>115</v>
      </c>
      <c r="I1329" t="s">
        <v>253</v>
      </c>
      <c r="J1329" t="s">
        <v>35</v>
      </c>
      <c r="K1329" t="s">
        <v>44</v>
      </c>
      <c r="L1329" t="s">
        <v>54</v>
      </c>
      <c r="M1329">
        <v>1240</v>
      </c>
      <c r="N1329">
        <v>1530</v>
      </c>
      <c r="O1329" t="s">
        <v>200</v>
      </c>
      <c r="P1329">
        <v>161</v>
      </c>
      <c r="Q1329" t="s">
        <v>37</v>
      </c>
      <c r="R1329">
        <v>1</v>
      </c>
      <c r="S1329" s="1">
        <v>43116</v>
      </c>
      <c r="T1329" s="1">
        <v>43243</v>
      </c>
      <c r="U1329" t="s">
        <v>1238</v>
      </c>
      <c r="V1329" t="s">
        <v>39</v>
      </c>
      <c r="W1329">
        <v>145</v>
      </c>
      <c r="X1329">
        <v>144</v>
      </c>
      <c r="Y1329">
        <v>40</v>
      </c>
      <c r="Z1329">
        <v>360</v>
      </c>
      <c r="AD1329">
        <v>0</v>
      </c>
      <c r="AE1329">
        <v>360</v>
      </c>
      <c r="AF1329">
        <v>0</v>
      </c>
      <c r="AG1329">
        <v>10</v>
      </c>
      <c r="AH1329">
        <v>1.411</v>
      </c>
      <c r="AI1329">
        <v>1.411</v>
      </c>
      <c r="AJ1329">
        <v>0.1234</v>
      </c>
      <c r="AK1329" t="s">
        <v>1237</v>
      </c>
      <c r="AL1329" t="s">
        <v>1236</v>
      </c>
      <c r="AN1329">
        <v>48</v>
      </c>
      <c r="AO1329">
        <f>Source1718[[#This Row],[TotalFTES]]*525/Source1718[[#This Row],[TotalScheduledHours]]</f>
        <v>15.432812499999999</v>
      </c>
    </row>
    <row r="1330" spans="1:41" x14ac:dyDescent="0.25">
      <c r="A1330" t="s">
        <v>1770</v>
      </c>
      <c r="B1330" t="s">
        <v>32</v>
      </c>
      <c r="C1330" t="s">
        <v>125</v>
      </c>
      <c r="D1330" t="s">
        <v>249</v>
      </c>
      <c r="E1330">
        <v>47534</v>
      </c>
      <c r="F1330" t="s">
        <v>250</v>
      </c>
      <c r="G1330">
        <v>8100</v>
      </c>
      <c r="H1330">
        <v>201</v>
      </c>
      <c r="I1330" t="s">
        <v>253</v>
      </c>
      <c r="J1330" t="s">
        <v>35</v>
      </c>
      <c r="K1330" t="s">
        <v>44</v>
      </c>
      <c r="L1330" t="s">
        <v>86</v>
      </c>
      <c r="M1330">
        <v>910</v>
      </c>
      <c r="N1330">
        <v>1200</v>
      </c>
      <c r="O1330" t="s">
        <v>46</v>
      </c>
      <c r="P1330" t="s">
        <v>369</v>
      </c>
      <c r="Q1330" t="s">
        <v>47</v>
      </c>
      <c r="R1330">
        <v>1</v>
      </c>
      <c r="S1330" s="1">
        <v>43116</v>
      </c>
      <c r="T1330" s="1">
        <v>43243</v>
      </c>
      <c r="U1330" t="s">
        <v>616</v>
      </c>
      <c r="V1330" t="s">
        <v>39</v>
      </c>
      <c r="W1330">
        <v>45</v>
      </c>
      <c r="X1330">
        <v>45</v>
      </c>
      <c r="Y1330">
        <v>40</v>
      </c>
      <c r="Z1330">
        <v>112.5</v>
      </c>
      <c r="AD1330">
        <v>0</v>
      </c>
      <c r="AE1330">
        <v>112.5</v>
      </c>
      <c r="AF1330">
        <v>0</v>
      </c>
      <c r="AG1330">
        <v>10</v>
      </c>
      <c r="AH1330">
        <v>1.2</v>
      </c>
      <c r="AI1330">
        <v>1.2</v>
      </c>
      <c r="AJ1330">
        <v>0.1234</v>
      </c>
      <c r="AK1330" t="s">
        <v>1234</v>
      </c>
      <c r="AL1330" t="s">
        <v>1231</v>
      </c>
      <c r="AN1330">
        <v>48</v>
      </c>
      <c r="AO1330">
        <f>Source1718[[#This Row],[TotalFTES]]*525/Source1718[[#This Row],[TotalScheduledHours]]</f>
        <v>13.125</v>
      </c>
    </row>
    <row r="1331" spans="1:41" x14ac:dyDescent="0.25">
      <c r="A1331" t="s">
        <v>1770</v>
      </c>
      <c r="B1331" t="s">
        <v>32</v>
      </c>
      <c r="C1331" t="s">
        <v>125</v>
      </c>
      <c r="D1331" t="s">
        <v>249</v>
      </c>
      <c r="E1331">
        <v>44185</v>
      </c>
      <c r="F1331" t="s">
        <v>250</v>
      </c>
      <c r="G1331">
        <v>8100</v>
      </c>
      <c r="H1331">
        <v>202</v>
      </c>
      <c r="I1331" t="s">
        <v>253</v>
      </c>
      <c r="J1331" t="s">
        <v>35</v>
      </c>
      <c r="K1331" t="s">
        <v>44</v>
      </c>
      <c r="L1331" t="s">
        <v>75</v>
      </c>
      <c r="M1331">
        <v>910</v>
      </c>
      <c r="N1331">
        <v>1200</v>
      </c>
      <c r="O1331" t="s">
        <v>46</v>
      </c>
      <c r="P1331" t="s">
        <v>369</v>
      </c>
      <c r="Q1331" t="s">
        <v>47</v>
      </c>
      <c r="R1331">
        <v>1</v>
      </c>
      <c r="S1331" s="1">
        <v>43116</v>
      </c>
      <c r="T1331" s="1">
        <v>43243</v>
      </c>
      <c r="U1331" t="s">
        <v>1229</v>
      </c>
      <c r="V1331" t="s">
        <v>39</v>
      </c>
      <c r="W1331">
        <v>45</v>
      </c>
      <c r="X1331">
        <v>45</v>
      </c>
      <c r="Y1331">
        <v>40</v>
      </c>
      <c r="Z1331">
        <v>112.5</v>
      </c>
      <c r="AD1331">
        <v>0</v>
      </c>
      <c r="AE1331">
        <v>112.5</v>
      </c>
      <c r="AF1331">
        <v>0</v>
      </c>
      <c r="AG1331">
        <v>0</v>
      </c>
      <c r="AH1331">
        <v>0.95399999999999996</v>
      </c>
      <c r="AI1331">
        <v>0.95399999999999996</v>
      </c>
      <c r="AJ1331">
        <v>0.1234</v>
      </c>
      <c r="AK1331" t="s">
        <v>1234</v>
      </c>
      <c r="AL1331" t="s">
        <v>1231</v>
      </c>
      <c r="AN1331">
        <v>51</v>
      </c>
      <c r="AO1331">
        <f>Source1718[[#This Row],[TotalFTES]]*525/Source1718[[#This Row],[TotalScheduledHours]]</f>
        <v>9.8205882352941174</v>
      </c>
    </row>
    <row r="1332" spans="1:41" x14ac:dyDescent="0.25">
      <c r="A1332" t="s">
        <v>1770</v>
      </c>
      <c r="B1332" t="s">
        <v>32</v>
      </c>
      <c r="C1332" t="s">
        <v>125</v>
      </c>
      <c r="D1332" t="s">
        <v>249</v>
      </c>
      <c r="E1332">
        <v>47535</v>
      </c>
      <c r="F1332" t="s">
        <v>250</v>
      </c>
      <c r="G1332">
        <v>8100</v>
      </c>
      <c r="H1332">
        <v>203</v>
      </c>
      <c r="I1332" t="s">
        <v>253</v>
      </c>
      <c r="J1332" t="s">
        <v>35</v>
      </c>
      <c r="K1332" t="s">
        <v>44</v>
      </c>
      <c r="L1332" t="s">
        <v>73</v>
      </c>
      <c r="M1332">
        <v>910</v>
      </c>
      <c r="N1332">
        <v>1200</v>
      </c>
      <c r="O1332" t="s">
        <v>46</v>
      </c>
      <c r="P1332" t="s">
        <v>369</v>
      </c>
      <c r="Q1332" t="s">
        <v>47</v>
      </c>
      <c r="R1332">
        <v>1</v>
      </c>
      <c r="S1332" s="1">
        <v>43116</v>
      </c>
      <c r="T1332" s="1">
        <v>43243</v>
      </c>
      <c r="U1332" t="s">
        <v>1229</v>
      </c>
      <c r="V1332" t="s">
        <v>39</v>
      </c>
      <c r="W1332">
        <v>45</v>
      </c>
      <c r="X1332">
        <v>44</v>
      </c>
      <c r="Y1332">
        <v>45</v>
      </c>
      <c r="Z1332">
        <v>97.777799999999999</v>
      </c>
      <c r="AD1332">
        <v>0</v>
      </c>
      <c r="AE1332">
        <v>97.777799999999999</v>
      </c>
      <c r="AF1332">
        <v>0</v>
      </c>
      <c r="AG1332">
        <v>0</v>
      </c>
      <c r="AH1332">
        <v>1.2170000000000001</v>
      </c>
      <c r="AI1332">
        <v>1.2170000000000001</v>
      </c>
      <c r="AJ1332">
        <v>0.1234</v>
      </c>
      <c r="AK1332" t="s">
        <v>1234</v>
      </c>
      <c r="AL1332" t="s">
        <v>1231</v>
      </c>
      <c r="AN1332">
        <v>54</v>
      </c>
      <c r="AO1332">
        <f>Source1718[[#This Row],[TotalFTES]]*525/Source1718[[#This Row],[TotalScheduledHours]]</f>
        <v>11.831944444444446</v>
      </c>
    </row>
    <row r="1333" spans="1:41" x14ac:dyDescent="0.25">
      <c r="A1333" t="s">
        <v>1770</v>
      </c>
      <c r="B1333" t="s">
        <v>32</v>
      </c>
      <c r="C1333" t="s">
        <v>125</v>
      </c>
      <c r="D1333" t="s">
        <v>249</v>
      </c>
      <c r="E1333">
        <v>47539</v>
      </c>
      <c r="F1333" t="s">
        <v>250</v>
      </c>
      <c r="G1333">
        <v>8100</v>
      </c>
      <c r="H1333">
        <v>204</v>
      </c>
      <c r="I1333" t="s">
        <v>253</v>
      </c>
      <c r="J1333" t="s">
        <v>35</v>
      </c>
      <c r="K1333" t="s">
        <v>44</v>
      </c>
      <c r="L1333" t="s">
        <v>67</v>
      </c>
      <c r="M1333">
        <v>910</v>
      </c>
      <c r="N1333">
        <v>1200</v>
      </c>
      <c r="O1333" t="s">
        <v>46</v>
      </c>
      <c r="P1333" t="s">
        <v>369</v>
      </c>
      <c r="Q1333" t="s">
        <v>47</v>
      </c>
      <c r="R1333">
        <v>1</v>
      </c>
      <c r="S1333" s="1">
        <v>43116</v>
      </c>
      <c r="T1333" s="1">
        <v>43243</v>
      </c>
      <c r="U1333" t="s">
        <v>1229</v>
      </c>
      <c r="V1333" t="s">
        <v>39</v>
      </c>
      <c r="W1333">
        <v>55</v>
      </c>
      <c r="X1333">
        <v>52</v>
      </c>
      <c r="Y1333">
        <v>40</v>
      </c>
      <c r="Z1333">
        <v>130</v>
      </c>
      <c r="AD1333">
        <v>0</v>
      </c>
      <c r="AE1333">
        <v>130</v>
      </c>
      <c r="AF1333">
        <v>0</v>
      </c>
      <c r="AG1333">
        <v>0</v>
      </c>
      <c r="AH1333">
        <v>0.96</v>
      </c>
      <c r="AI1333">
        <v>0.96</v>
      </c>
      <c r="AJ1333">
        <v>0.1234</v>
      </c>
      <c r="AK1333" t="s">
        <v>1234</v>
      </c>
      <c r="AL1333" t="s">
        <v>1231</v>
      </c>
      <c r="AN1333">
        <v>51</v>
      </c>
      <c r="AO1333">
        <f>Source1718[[#This Row],[TotalFTES]]*525/Source1718[[#This Row],[TotalScheduledHours]]</f>
        <v>9.882352941176471</v>
      </c>
    </row>
    <row r="1334" spans="1:41" x14ac:dyDescent="0.25">
      <c r="A1334" t="s">
        <v>1770</v>
      </c>
      <c r="B1334" t="s">
        <v>32</v>
      </c>
      <c r="C1334" t="s">
        <v>125</v>
      </c>
      <c r="D1334" t="s">
        <v>249</v>
      </c>
      <c r="E1334">
        <v>45168</v>
      </c>
      <c r="F1334" t="s">
        <v>250</v>
      </c>
      <c r="G1334">
        <v>8100</v>
      </c>
      <c r="H1334">
        <v>205</v>
      </c>
      <c r="I1334" t="s">
        <v>253</v>
      </c>
      <c r="J1334" t="s">
        <v>35</v>
      </c>
      <c r="K1334" t="s">
        <v>44</v>
      </c>
      <c r="L1334" t="s">
        <v>54</v>
      </c>
      <c r="M1334">
        <v>910</v>
      </c>
      <c r="N1334">
        <v>1200</v>
      </c>
      <c r="O1334" t="s">
        <v>46</v>
      </c>
      <c r="P1334" t="s">
        <v>369</v>
      </c>
      <c r="Q1334" t="s">
        <v>47</v>
      </c>
      <c r="R1334">
        <v>1</v>
      </c>
      <c r="S1334" s="1">
        <v>43116</v>
      </c>
      <c r="T1334" s="1">
        <v>43243</v>
      </c>
      <c r="U1334" t="s">
        <v>1229</v>
      </c>
      <c r="V1334" t="s">
        <v>39</v>
      </c>
      <c r="W1334">
        <v>50</v>
      </c>
      <c r="X1334">
        <v>49</v>
      </c>
      <c r="Y1334">
        <v>40</v>
      </c>
      <c r="Z1334">
        <v>122.5</v>
      </c>
      <c r="AD1334">
        <v>0</v>
      </c>
      <c r="AE1334">
        <v>122.5</v>
      </c>
      <c r="AF1334">
        <v>0</v>
      </c>
      <c r="AG1334">
        <v>0</v>
      </c>
      <c r="AH1334">
        <v>0.89700000000000002</v>
      </c>
      <c r="AI1334">
        <v>0.89700000000000002</v>
      </c>
      <c r="AJ1334">
        <v>0.1234</v>
      </c>
      <c r="AK1334" t="s">
        <v>1234</v>
      </c>
      <c r="AL1334" t="s">
        <v>1231</v>
      </c>
      <c r="AN1334">
        <v>48</v>
      </c>
      <c r="AO1334">
        <f>Source1718[[#This Row],[TotalFTES]]*525/Source1718[[#This Row],[TotalScheduledHours]]</f>
        <v>9.8109374999999996</v>
      </c>
    </row>
    <row r="1335" spans="1:41" x14ac:dyDescent="0.25">
      <c r="A1335" t="s">
        <v>1770</v>
      </c>
      <c r="B1335" t="s">
        <v>32</v>
      </c>
      <c r="C1335" t="s">
        <v>125</v>
      </c>
      <c r="D1335" t="s">
        <v>249</v>
      </c>
      <c r="E1335">
        <v>41530</v>
      </c>
      <c r="F1335" t="s">
        <v>250</v>
      </c>
      <c r="G1335">
        <v>8100</v>
      </c>
      <c r="H1335">
        <v>224</v>
      </c>
      <c r="I1335" t="s">
        <v>253</v>
      </c>
      <c r="J1335" t="s">
        <v>35</v>
      </c>
      <c r="K1335" t="s">
        <v>44</v>
      </c>
      <c r="L1335" t="s">
        <v>676</v>
      </c>
      <c r="M1335" t="s">
        <v>1239</v>
      </c>
      <c r="N1335" t="s">
        <v>544</v>
      </c>
      <c r="O1335" t="s">
        <v>1240</v>
      </c>
      <c r="Q1335" t="s">
        <v>47</v>
      </c>
      <c r="R1335">
        <v>1</v>
      </c>
      <c r="S1335" s="1">
        <v>43116</v>
      </c>
      <c r="T1335" s="1">
        <v>43243</v>
      </c>
      <c r="U1335" t="s">
        <v>1241</v>
      </c>
      <c r="V1335" t="s">
        <v>39</v>
      </c>
      <c r="W1335">
        <v>77</v>
      </c>
      <c r="X1335">
        <v>33</v>
      </c>
      <c r="Y1335">
        <v>40</v>
      </c>
      <c r="Z1335">
        <v>82.5</v>
      </c>
      <c r="AD1335">
        <v>0</v>
      </c>
      <c r="AE1335">
        <v>82.5</v>
      </c>
      <c r="AF1335">
        <v>0</v>
      </c>
      <c r="AG1335">
        <v>0</v>
      </c>
      <c r="AH1335">
        <v>0.76</v>
      </c>
      <c r="AI1335">
        <v>0.76</v>
      </c>
      <c r="AJ1335">
        <v>0.1234</v>
      </c>
      <c r="AK1335" t="s">
        <v>1242</v>
      </c>
      <c r="AL1335" t="s">
        <v>1243</v>
      </c>
      <c r="AN1335">
        <v>54</v>
      </c>
      <c r="AO1335">
        <f>Source1718[[#This Row],[TotalFTES]]*525/Source1718[[#This Row],[TotalScheduledHours]]</f>
        <v>7.3888888888888893</v>
      </c>
    </row>
    <row r="1336" spans="1:41" x14ac:dyDescent="0.25">
      <c r="A1336" t="s">
        <v>1770</v>
      </c>
      <c r="B1336" t="s">
        <v>32</v>
      </c>
      <c r="C1336" t="s">
        <v>125</v>
      </c>
      <c r="D1336" t="s">
        <v>249</v>
      </c>
      <c r="E1336">
        <v>41842</v>
      </c>
      <c r="F1336" t="s">
        <v>250</v>
      </c>
      <c r="G1336">
        <v>8100</v>
      </c>
      <c r="H1336">
        <v>225</v>
      </c>
      <c r="I1336" t="s">
        <v>253</v>
      </c>
      <c r="J1336" t="s">
        <v>35</v>
      </c>
      <c r="K1336" t="s">
        <v>44</v>
      </c>
      <c r="L1336" t="s">
        <v>67</v>
      </c>
      <c r="M1336">
        <v>1100</v>
      </c>
      <c r="N1336">
        <v>1350</v>
      </c>
      <c r="O1336" t="s">
        <v>254</v>
      </c>
      <c r="Q1336" t="s">
        <v>47</v>
      </c>
      <c r="R1336">
        <v>1</v>
      </c>
      <c r="S1336" s="1">
        <v>43116</v>
      </c>
      <c r="T1336" s="1">
        <v>43243</v>
      </c>
      <c r="U1336" t="s">
        <v>1244</v>
      </c>
      <c r="V1336" t="s">
        <v>39</v>
      </c>
      <c r="W1336">
        <v>76</v>
      </c>
      <c r="X1336">
        <v>76</v>
      </c>
      <c r="Y1336">
        <v>40</v>
      </c>
      <c r="Z1336">
        <v>190</v>
      </c>
      <c r="AD1336">
        <v>0</v>
      </c>
      <c r="AE1336">
        <v>190</v>
      </c>
      <c r="AF1336">
        <v>0</v>
      </c>
      <c r="AG1336">
        <v>0</v>
      </c>
      <c r="AH1336">
        <v>0.51400000000000001</v>
      </c>
      <c r="AI1336">
        <v>0.51400000000000001</v>
      </c>
      <c r="AJ1336">
        <v>0.1234</v>
      </c>
      <c r="AK1336" t="s">
        <v>828</v>
      </c>
      <c r="AL1336" t="s">
        <v>1245</v>
      </c>
      <c r="AN1336">
        <v>51</v>
      </c>
      <c r="AO1336">
        <f>Source1718[[#This Row],[TotalFTES]]*525/Source1718[[#This Row],[TotalScheduledHours]]</f>
        <v>5.291176470588236</v>
      </c>
    </row>
    <row r="1337" spans="1:41" x14ac:dyDescent="0.25">
      <c r="A1337" t="s">
        <v>1770</v>
      </c>
      <c r="B1337" t="s">
        <v>32</v>
      </c>
      <c r="C1337" t="s">
        <v>125</v>
      </c>
      <c r="D1337" t="s">
        <v>249</v>
      </c>
      <c r="E1337">
        <v>40488</v>
      </c>
      <c r="F1337" t="s">
        <v>250</v>
      </c>
      <c r="G1337">
        <v>8100</v>
      </c>
      <c r="H1337">
        <v>401</v>
      </c>
      <c r="I1337" t="s">
        <v>253</v>
      </c>
      <c r="J1337" t="s">
        <v>35</v>
      </c>
      <c r="K1337" t="s">
        <v>44</v>
      </c>
      <c r="L1337" t="s">
        <v>86</v>
      </c>
      <c r="M1337">
        <v>910</v>
      </c>
      <c r="N1337">
        <v>1200</v>
      </c>
      <c r="O1337" t="s">
        <v>55</v>
      </c>
      <c r="P1337">
        <v>1303</v>
      </c>
      <c r="Q1337" t="s">
        <v>56</v>
      </c>
      <c r="R1337">
        <v>1</v>
      </c>
      <c r="S1337" s="1">
        <v>43116</v>
      </c>
      <c r="T1337" s="1">
        <v>43243</v>
      </c>
      <c r="U1337" t="s">
        <v>1232</v>
      </c>
      <c r="V1337" t="s">
        <v>39</v>
      </c>
      <c r="W1337">
        <v>82</v>
      </c>
      <c r="X1337">
        <v>53</v>
      </c>
      <c r="Y1337">
        <v>40</v>
      </c>
      <c r="Z1337">
        <v>132.5</v>
      </c>
      <c r="AD1337">
        <v>0</v>
      </c>
      <c r="AE1337">
        <v>132.5</v>
      </c>
      <c r="AF1337">
        <v>0</v>
      </c>
      <c r="AG1337">
        <v>0</v>
      </c>
      <c r="AH1337">
        <v>2.2400000000000002</v>
      </c>
      <c r="AI1337">
        <v>2.2400000000000002</v>
      </c>
      <c r="AJ1337">
        <v>0.1234</v>
      </c>
      <c r="AK1337" t="s">
        <v>1234</v>
      </c>
      <c r="AL1337" t="s">
        <v>1233</v>
      </c>
      <c r="AN1337">
        <v>48</v>
      </c>
      <c r="AO1337">
        <f>Source1718[[#This Row],[TotalFTES]]*525/Source1718[[#This Row],[TotalScheduledHours]]</f>
        <v>24.5</v>
      </c>
    </row>
    <row r="1338" spans="1:41" x14ac:dyDescent="0.25">
      <c r="A1338" t="s">
        <v>1770</v>
      </c>
      <c r="B1338" t="s">
        <v>32</v>
      </c>
      <c r="C1338" t="s">
        <v>125</v>
      </c>
      <c r="D1338" t="s">
        <v>249</v>
      </c>
      <c r="E1338">
        <v>40494</v>
      </c>
      <c r="F1338" t="s">
        <v>250</v>
      </c>
      <c r="G1338">
        <v>8100</v>
      </c>
      <c r="H1338">
        <v>402</v>
      </c>
      <c r="I1338" t="s">
        <v>253</v>
      </c>
      <c r="J1338" t="s">
        <v>35</v>
      </c>
      <c r="K1338" t="s">
        <v>44</v>
      </c>
      <c r="L1338" t="s">
        <v>75</v>
      </c>
      <c r="M1338">
        <v>910</v>
      </c>
      <c r="N1338">
        <v>1200</v>
      </c>
      <c r="O1338" t="s">
        <v>55</v>
      </c>
      <c r="P1338">
        <v>1303</v>
      </c>
      <c r="Q1338" t="s">
        <v>56</v>
      </c>
      <c r="R1338">
        <v>1</v>
      </c>
      <c r="S1338" s="1">
        <v>43116</v>
      </c>
      <c r="T1338" s="1">
        <v>43243</v>
      </c>
      <c r="U1338" t="s">
        <v>1232</v>
      </c>
      <c r="V1338" t="s">
        <v>39</v>
      </c>
      <c r="W1338">
        <v>100</v>
      </c>
      <c r="X1338">
        <v>45</v>
      </c>
      <c r="Y1338">
        <v>40</v>
      </c>
      <c r="Z1338">
        <v>112.5</v>
      </c>
      <c r="AD1338">
        <v>0</v>
      </c>
      <c r="AE1338">
        <v>112.5</v>
      </c>
      <c r="AF1338">
        <v>0</v>
      </c>
      <c r="AG1338">
        <v>0</v>
      </c>
      <c r="AH1338">
        <v>1.92</v>
      </c>
      <c r="AI1338">
        <v>1.92</v>
      </c>
      <c r="AJ1338">
        <v>0.1234</v>
      </c>
      <c r="AK1338" t="s">
        <v>1234</v>
      </c>
      <c r="AL1338" t="s">
        <v>1233</v>
      </c>
      <c r="AN1338">
        <v>51</v>
      </c>
      <c r="AO1338">
        <f>Source1718[[#This Row],[TotalFTES]]*525/Source1718[[#This Row],[TotalScheduledHours]]</f>
        <v>19.764705882352942</v>
      </c>
    </row>
    <row r="1339" spans="1:41" x14ac:dyDescent="0.25">
      <c r="A1339" t="s">
        <v>1770</v>
      </c>
      <c r="B1339" t="s">
        <v>32</v>
      </c>
      <c r="C1339" t="s">
        <v>125</v>
      </c>
      <c r="D1339" t="s">
        <v>249</v>
      </c>
      <c r="E1339">
        <v>46540</v>
      </c>
      <c r="F1339" t="s">
        <v>250</v>
      </c>
      <c r="G1339">
        <v>8100</v>
      </c>
      <c r="H1339">
        <v>403</v>
      </c>
      <c r="I1339" t="s">
        <v>253</v>
      </c>
      <c r="J1339" t="s">
        <v>35</v>
      </c>
      <c r="K1339" t="s">
        <v>44</v>
      </c>
      <c r="L1339" t="s">
        <v>73</v>
      </c>
      <c r="M1339">
        <v>910</v>
      </c>
      <c r="N1339">
        <v>1200</v>
      </c>
      <c r="O1339" t="s">
        <v>55</v>
      </c>
      <c r="P1339">
        <v>1303</v>
      </c>
      <c r="Q1339" t="s">
        <v>56</v>
      </c>
      <c r="R1339">
        <v>1</v>
      </c>
      <c r="S1339" s="1">
        <v>43116</v>
      </c>
      <c r="T1339" s="1">
        <v>43243</v>
      </c>
      <c r="U1339" t="s">
        <v>604</v>
      </c>
      <c r="V1339" t="s">
        <v>39</v>
      </c>
      <c r="W1339">
        <v>85</v>
      </c>
      <c r="X1339">
        <v>85</v>
      </c>
      <c r="Y1339">
        <v>40</v>
      </c>
      <c r="Z1339">
        <v>212.5</v>
      </c>
      <c r="AD1339">
        <v>0</v>
      </c>
      <c r="AE1339">
        <v>212.5</v>
      </c>
      <c r="AF1339">
        <v>0</v>
      </c>
      <c r="AG1339">
        <v>0</v>
      </c>
      <c r="AH1339">
        <v>3.149</v>
      </c>
      <c r="AI1339">
        <v>3.149</v>
      </c>
      <c r="AJ1339">
        <v>0.1234</v>
      </c>
      <c r="AK1339" t="s">
        <v>1234</v>
      </c>
      <c r="AL1339" t="s">
        <v>1233</v>
      </c>
      <c r="AN1339">
        <v>54</v>
      </c>
      <c r="AO1339">
        <f>Source1718[[#This Row],[TotalFTES]]*525/Source1718[[#This Row],[TotalScheduledHours]]</f>
        <v>30.615277777777777</v>
      </c>
    </row>
    <row r="1340" spans="1:41" x14ac:dyDescent="0.25">
      <c r="A1340" t="s">
        <v>1770</v>
      </c>
      <c r="B1340" t="s">
        <v>32</v>
      </c>
      <c r="C1340" t="s">
        <v>125</v>
      </c>
      <c r="D1340" t="s">
        <v>249</v>
      </c>
      <c r="E1340">
        <v>46539</v>
      </c>
      <c r="F1340" t="s">
        <v>250</v>
      </c>
      <c r="G1340">
        <v>8100</v>
      </c>
      <c r="H1340">
        <v>404</v>
      </c>
      <c r="I1340" t="s">
        <v>253</v>
      </c>
      <c r="J1340" t="s">
        <v>35</v>
      </c>
      <c r="K1340" t="s">
        <v>44</v>
      </c>
      <c r="L1340" t="s">
        <v>67</v>
      </c>
      <c r="M1340">
        <v>910</v>
      </c>
      <c r="N1340">
        <v>1200</v>
      </c>
      <c r="O1340" t="s">
        <v>55</v>
      </c>
      <c r="P1340">
        <v>1303</v>
      </c>
      <c r="Q1340" t="s">
        <v>56</v>
      </c>
      <c r="R1340">
        <v>1</v>
      </c>
      <c r="S1340" s="1">
        <v>43116</v>
      </c>
      <c r="T1340" s="1">
        <v>43243</v>
      </c>
      <c r="U1340" t="s">
        <v>604</v>
      </c>
      <c r="V1340" t="s">
        <v>39</v>
      </c>
      <c r="W1340">
        <v>87</v>
      </c>
      <c r="X1340">
        <v>87</v>
      </c>
      <c r="Y1340">
        <v>40</v>
      </c>
      <c r="Z1340">
        <v>217.5</v>
      </c>
      <c r="AD1340">
        <v>0</v>
      </c>
      <c r="AE1340">
        <v>217.5</v>
      </c>
      <c r="AF1340">
        <v>0</v>
      </c>
      <c r="AG1340">
        <v>0</v>
      </c>
      <c r="AH1340">
        <v>2.7029999999999998</v>
      </c>
      <c r="AI1340">
        <v>2.7029999999999998</v>
      </c>
      <c r="AJ1340">
        <v>0.1234</v>
      </c>
      <c r="AK1340" t="s">
        <v>1234</v>
      </c>
      <c r="AL1340" t="s">
        <v>1233</v>
      </c>
      <c r="AN1340">
        <v>51</v>
      </c>
      <c r="AO1340">
        <f>Source1718[[#This Row],[TotalFTES]]*525/Source1718[[#This Row],[TotalScheduledHours]]</f>
        <v>27.824999999999996</v>
      </c>
    </row>
    <row r="1341" spans="1:41" x14ac:dyDescent="0.25">
      <c r="A1341" t="s">
        <v>1770</v>
      </c>
      <c r="B1341" t="s">
        <v>32</v>
      </c>
      <c r="C1341" t="s">
        <v>125</v>
      </c>
      <c r="D1341" t="s">
        <v>249</v>
      </c>
      <c r="E1341">
        <v>46538</v>
      </c>
      <c r="F1341" t="s">
        <v>250</v>
      </c>
      <c r="G1341">
        <v>8100</v>
      </c>
      <c r="H1341">
        <v>405</v>
      </c>
      <c r="I1341" t="s">
        <v>253</v>
      </c>
      <c r="J1341" t="s">
        <v>35</v>
      </c>
      <c r="K1341" t="s">
        <v>44</v>
      </c>
      <c r="L1341" t="s">
        <v>54</v>
      </c>
      <c r="M1341">
        <v>910</v>
      </c>
      <c r="N1341">
        <v>1200</v>
      </c>
      <c r="O1341" t="s">
        <v>55</v>
      </c>
      <c r="P1341">
        <v>1303</v>
      </c>
      <c r="Q1341" t="s">
        <v>56</v>
      </c>
      <c r="R1341">
        <v>1</v>
      </c>
      <c r="S1341" s="1">
        <v>43116</v>
      </c>
      <c r="T1341" s="1">
        <v>43243</v>
      </c>
      <c r="U1341" t="s">
        <v>604</v>
      </c>
      <c r="V1341" t="s">
        <v>39</v>
      </c>
      <c r="W1341">
        <v>87</v>
      </c>
      <c r="X1341">
        <v>87</v>
      </c>
      <c r="Y1341">
        <v>40</v>
      </c>
      <c r="Z1341">
        <v>217.5</v>
      </c>
      <c r="AD1341">
        <v>0</v>
      </c>
      <c r="AE1341">
        <v>217.5</v>
      </c>
      <c r="AF1341">
        <v>0</v>
      </c>
      <c r="AG1341">
        <v>0</v>
      </c>
      <c r="AH1341">
        <v>2.6059999999999999</v>
      </c>
      <c r="AI1341">
        <v>2.6059999999999999</v>
      </c>
      <c r="AJ1341">
        <v>0.1234</v>
      </c>
      <c r="AK1341" t="s">
        <v>1234</v>
      </c>
      <c r="AL1341" t="s">
        <v>1233</v>
      </c>
      <c r="AN1341">
        <v>48</v>
      </c>
      <c r="AO1341">
        <f>Source1718[[#This Row],[TotalFTES]]*525/Source1718[[#This Row],[TotalScheduledHours]]</f>
        <v>28.503124999999997</v>
      </c>
    </row>
    <row r="1342" spans="1:41" x14ac:dyDescent="0.25">
      <c r="A1342" t="s">
        <v>1770</v>
      </c>
      <c r="B1342" t="s">
        <v>32</v>
      </c>
      <c r="C1342" t="s">
        <v>125</v>
      </c>
      <c r="D1342" t="s">
        <v>249</v>
      </c>
      <c r="E1342">
        <v>45010</v>
      </c>
      <c r="F1342" t="s">
        <v>250</v>
      </c>
      <c r="G1342">
        <v>8100</v>
      </c>
      <c r="H1342">
        <v>701</v>
      </c>
      <c r="I1342" t="s">
        <v>253</v>
      </c>
      <c r="J1342" t="s">
        <v>35</v>
      </c>
      <c r="K1342" t="s">
        <v>44</v>
      </c>
      <c r="L1342" t="s">
        <v>86</v>
      </c>
      <c r="M1342">
        <v>900</v>
      </c>
      <c r="N1342">
        <v>1150</v>
      </c>
      <c r="O1342" t="s">
        <v>64</v>
      </c>
      <c r="P1342">
        <v>173</v>
      </c>
      <c r="Q1342" t="s">
        <v>65</v>
      </c>
      <c r="R1342">
        <v>1</v>
      </c>
      <c r="S1342" s="1">
        <v>43116</v>
      </c>
      <c r="T1342" s="1">
        <v>43243</v>
      </c>
      <c r="U1342" t="s">
        <v>606</v>
      </c>
      <c r="V1342" t="s">
        <v>39</v>
      </c>
      <c r="W1342">
        <v>46</v>
      </c>
      <c r="X1342">
        <v>45</v>
      </c>
      <c r="Y1342">
        <v>40</v>
      </c>
      <c r="Z1342">
        <v>112.5</v>
      </c>
      <c r="AD1342">
        <v>0</v>
      </c>
      <c r="AE1342">
        <v>112.5</v>
      </c>
      <c r="AF1342">
        <v>0</v>
      </c>
      <c r="AG1342">
        <v>0</v>
      </c>
      <c r="AH1342">
        <v>2.4169999999999998</v>
      </c>
      <c r="AI1342">
        <v>2.4169999999999998</v>
      </c>
      <c r="AJ1342">
        <v>0.1234</v>
      </c>
      <c r="AK1342" t="s">
        <v>862</v>
      </c>
      <c r="AL1342" t="s">
        <v>1228</v>
      </c>
      <c r="AN1342">
        <v>48</v>
      </c>
      <c r="AO1342">
        <f>Source1718[[#This Row],[TotalFTES]]*525/Source1718[[#This Row],[TotalScheduledHours]]</f>
        <v>26.435937499999998</v>
      </c>
    </row>
    <row r="1343" spans="1:41" x14ac:dyDescent="0.25">
      <c r="A1343" t="s">
        <v>1770</v>
      </c>
      <c r="B1343" t="s">
        <v>32</v>
      </c>
      <c r="C1343" t="s">
        <v>125</v>
      </c>
      <c r="D1343" t="s">
        <v>249</v>
      </c>
      <c r="E1343">
        <v>47538</v>
      </c>
      <c r="F1343" t="s">
        <v>250</v>
      </c>
      <c r="G1343">
        <v>8100</v>
      </c>
      <c r="H1343">
        <v>702</v>
      </c>
      <c r="I1343" t="s">
        <v>253</v>
      </c>
      <c r="J1343" t="s">
        <v>35</v>
      </c>
      <c r="K1343" t="s">
        <v>44</v>
      </c>
      <c r="L1343" t="s">
        <v>73</v>
      </c>
      <c r="M1343">
        <v>910</v>
      </c>
      <c r="N1343">
        <v>1200</v>
      </c>
      <c r="O1343" t="s">
        <v>64</v>
      </c>
      <c r="P1343">
        <v>173</v>
      </c>
      <c r="Q1343" t="s">
        <v>65</v>
      </c>
      <c r="R1343">
        <v>1</v>
      </c>
      <c r="S1343" s="1">
        <v>43116</v>
      </c>
      <c r="T1343" s="1">
        <v>43243</v>
      </c>
      <c r="U1343" t="s">
        <v>606</v>
      </c>
      <c r="V1343" t="s">
        <v>39</v>
      </c>
      <c r="W1343">
        <v>60</v>
      </c>
      <c r="X1343">
        <v>59</v>
      </c>
      <c r="Y1343">
        <v>40</v>
      </c>
      <c r="Z1343">
        <v>147.5</v>
      </c>
      <c r="AD1343">
        <v>0</v>
      </c>
      <c r="AE1343">
        <v>147.5</v>
      </c>
      <c r="AF1343">
        <v>0</v>
      </c>
      <c r="AG1343">
        <v>0</v>
      </c>
      <c r="AH1343">
        <v>3.28</v>
      </c>
      <c r="AI1343">
        <v>3.28</v>
      </c>
      <c r="AJ1343">
        <v>0.1234</v>
      </c>
      <c r="AK1343" t="s">
        <v>1234</v>
      </c>
      <c r="AL1343" t="s">
        <v>1228</v>
      </c>
      <c r="AN1343">
        <v>54</v>
      </c>
      <c r="AO1343">
        <f>Source1718[[#This Row],[TotalFTES]]*525/Source1718[[#This Row],[TotalScheduledHours]]</f>
        <v>31.888888888888889</v>
      </c>
    </row>
    <row r="1344" spans="1:41" x14ac:dyDescent="0.25">
      <c r="A1344" t="s">
        <v>1770</v>
      </c>
      <c r="B1344" t="s">
        <v>32</v>
      </c>
      <c r="C1344" t="s">
        <v>125</v>
      </c>
      <c r="D1344" t="s">
        <v>249</v>
      </c>
      <c r="E1344">
        <v>43838</v>
      </c>
      <c r="F1344" t="s">
        <v>250</v>
      </c>
      <c r="G1344">
        <v>8100</v>
      </c>
      <c r="H1344">
        <v>703</v>
      </c>
      <c r="I1344" t="s">
        <v>253</v>
      </c>
      <c r="J1344" t="s">
        <v>35</v>
      </c>
      <c r="K1344" t="s">
        <v>44</v>
      </c>
      <c r="L1344" t="s">
        <v>67</v>
      </c>
      <c r="M1344">
        <v>900</v>
      </c>
      <c r="N1344">
        <v>1150</v>
      </c>
      <c r="O1344" t="s">
        <v>64</v>
      </c>
      <c r="P1344">
        <v>173</v>
      </c>
      <c r="Q1344" t="s">
        <v>65</v>
      </c>
      <c r="R1344">
        <v>1</v>
      </c>
      <c r="S1344" s="1">
        <v>43116</v>
      </c>
      <c r="T1344" s="1">
        <v>43243</v>
      </c>
      <c r="U1344" t="s">
        <v>606</v>
      </c>
      <c r="V1344" t="s">
        <v>39</v>
      </c>
      <c r="W1344">
        <v>39</v>
      </c>
      <c r="X1344">
        <v>39</v>
      </c>
      <c r="Y1344">
        <v>40</v>
      </c>
      <c r="Z1344">
        <v>97.5</v>
      </c>
      <c r="AD1344">
        <v>0</v>
      </c>
      <c r="AE1344">
        <v>97.5</v>
      </c>
      <c r="AF1344">
        <v>0</v>
      </c>
      <c r="AG1344">
        <v>0</v>
      </c>
      <c r="AH1344">
        <v>2.6</v>
      </c>
      <c r="AI1344">
        <v>2.6</v>
      </c>
      <c r="AJ1344">
        <v>0.1234</v>
      </c>
      <c r="AK1344" t="s">
        <v>862</v>
      </c>
      <c r="AL1344" t="s">
        <v>1228</v>
      </c>
      <c r="AN1344">
        <v>51</v>
      </c>
      <c r="AO1344">
        <f>Source1718[[#This Row],[TotalFTES]]*525/Source1718[[#This Row],[TotalScheduledHours]]</f>
        <v>26.764705882352942</v>
      </c>
    </row>
    <row r="1345" spans="1:41" x14ac:dyDescent="0.25">
      <c r="A1345" t="s">
        <v>1770</v>
      </c>
      <c r="B1345" t="s">
        <v>32</v>
      </c>
      <c r="C1345" t="s">
        <v>125</v>
      </c>
      <c r="D1345" t="s">
        <v>249</v>
      </c>
      <c r="E1345">
        <v>46541</v>
      </c>
      <c r="F1345" t="s">
        <v>250</v>
      </c>
      <c r="G1345">
        <v>8101</v>
      </c>
      <c r="H1345">
        <v>101</v>
      </c>
      <c r="I1345" t="s">
        <v>1246</v>
      </c>
      <c r="J1345" t="s">
        <v>35</v>
      </c>
      <c r="K1345" t="s">
        <v>44</v>
      </c>
      <c r="L1345" t="s">
        <v>86</v>
      </c>
      <c r="M1345">
        <v>900</v>
      </c>
      <c r="N1345">
        <v>1150</v>
      </c>
      <c r="O1345" t="s">
        <v>307</v>
      </c>
      <c r="P1345">
        <v>212</v>
      </c>
      <c r="Q1345" t="s">
        <v>37</v>
      </c>
      <c r="R1345">
        <v>1</v>
      </c>
      <c r="S1345" s="1">
        <v>43116</v>
      </c>
      <c r="T1345" s="1">
        <v>43243</v>
      </c>
      <c r="U1345" t="s">
        <v>617</v>
      </c>
      <c r="V1345" t="s">
        <v>39</v>
      </c>
      <c r="W1345">
        <v>26</v>
      </c>
      <c r="X1345">
        <v>23</v>
      </c>
      <c r="Y1345">
        <v>30</v>
      </c>
      <c r="Z1345">
        <v>76.666700000000006</v>
      </c>
      <c r="AD1345">
        <v>0</v>
      </c>
      <c r="AE1345">
        <v>76.666700000000006</v>
      </c>
      <c r="AF1345">
        <v>0</v>
      </c>
      <c r="AG1345">
        <v>0</v>
      </c>
      <c r="AH1345">
        <v>1.28</v>
      </c>
      <c r="AI1345">
        <v>1.28</v>
      </c>
      <c r="AJ1345">
        <v>0.1234</v>
      </c>
      <c r="AK1345" t="s">
        <v>862</v>
      </c>
      <c r="AL1345" t="s">
        <v>1247</v>
      </c>
      <c r="AN1345">
        <v>48</v>
      </c>
      <c r="AO1345">
        <f>Source1718[[#This Row],[TotalFTES]]*525/Source1718[[#This Row],[TotalScheduledHours]]</f>
        <v>14</v>
      </c>
    </row>
    <row r="1346" spans="1:41" x14ac:dyDescent="0.25">
      <c r="A1346" t="s">
        <v>1770</v>
      </c>
      <c r="B1346" t="s">
        <v>32</v>
      </c>
      <c r="C1346" t="s">
        <v>125</v>
      </c>
      <c r="D1346" t="s">
        <v>249</v>
      </c>
      <c r="E1346">
        <v>46542</v>
      </c>
      <c r="F1346" t="s">
        <v>250</v>
      </c>
      <c r="G1346">
        <v>8101</v>
      </c>
      <c r="H1346">
        <v>102</v>
      </c>
      <c r="I1346" t="s">
        <v>1246</v>
      </c>
      <c r="J1346" t="s">
        <v>35</v>
      </c>
      <c r="K1346" t="s">
        <v>44</v>
      </c>
      <c r="L1346" t="s">
        <v>75</v>
      </c>
      <c r="M1346">
        <v>900</v>
      </c>
      <c r="N1346">
        <v>1150</v>
      </c>
      <c r="O1346" t="s">
        <v>307</v>
      </c>
      <c r="P1346">
        <v>212</v>
      </c>
      <c r="Q1346" t="s">
        <v>37</v>
      </c>
      <c r="R1346">
        <v>1</v>
      </c>
      <c r="S1346" s="1">
        <v>43116</v>
      </c>
      <c r="T1346" s="1">
        <v>43243</v>
      </c>
      <c r="U1346" t="s">
        <v>617</v>
      </c>
      <c r="V1346" t="s">
        <v>39</v>
      </c>
      <c r="W1346">
        <v>26</v>
      </c>
      <c r="X1346">
        <v>23</v>
      </c>
      <c r="Y1346">
        <v>30</v>
      </c>
      <c r="Z1346">
        <v>76.666700000000006</v>
      </c>
      <c r="AD1346">
        <v>0</v>
      </c>
      <c r="AE1346">
        <v>76.666700000000006</v>
      </c>
      <c r="AF1346">
        <v>0</v>
      </c>
      <c r="AG1346">
        <v>0</v>
      </c>
      <c r="AH1346">
        <v>1.429</v>
      </c>
      <c r="AI1346">
        <v>1.429</v>
      </c>
      <c r="AJ1346">
        <v>0.1234</v>
      </c>
      <c r="AK1346" t="s">
        <v>862</v>
      </c>
      <c r="AL1346" t="s">
        <v>1247</v>
      </c>
      <c r="AN1346">
        <v>51</v>
      </c>
      <c r="AO1346">
        <f>Source1718[[#This Row],[TotalFTES]]*525/Source1718[[#This Row],[TotalScheduledHours]]</f>
        <v>14.710294117647059</v>
      </c>
    </row>
    <row r="1347" spans="1:41" x14ac:dyDescent="0.25">
      <c r="A1347" t="s">
        <v>1770</v>
      </c>
      <c r="B1347" t="s">
        <v>32</v>
      </c>
      <c r="C1347" t="s">
        <v>125</v>
      </c>
      <c r="D1347" t="s">
        <v>249</v>
      </c>
      <c r="E1347">
        <v>46543</v>
      </c>
      <c r="F1347" t="s">
        <v>250</v>
      </c>
      <c r="G1347">
        <v>8101</v>
      </c>
      <c r="H1347">
        <v>103</v>
      </c>
      <c r="I1347" t="s">
        <v>1246</v>
      </c>
      <c r="J1347" t="s">
        <v>35</v>
      </c>
      <c r="K1347" t="s">
        <v>44</v>
      </c>
      <c r="L1347" t="s">
        <v>73</v>
      </c>
      <c r="M1347">
        <v>900</v>
      </c>
      <c r="N1347">
        <v>1150</v>
      </c>
      <c r="O1347" t="s">
        <v>307</v>
      </c>
      <c r="P1347">
        <v>212</v>
      </c>
      <c r="Q1347" t="s">
        <v>37</v>
      </c>
      <c r="R1347">
        <v>1</v>
      </c>
      <c r="S1347" s="1">
        <v>43116</v>
      </c>
      <c r="T1347" s="1">
        <v>43243</v>
      </c>
      <c r="U1347" t="s">
        <v>617</v>
      </c>
      <c r="V1347" t="s">
        <v>39</v>
      </c>
      <c r="W1347">
        <v>26</v>
      </c>
      <c r="X1347">
        <v>23</v>
      </c>
      <c r="Y1347">
        <v>30</v>
      </c>
      <c r="Z1347">
        <v>76.666700000000006</v>
      </c>
      <c r="AD1347">
        <v>0</v>
      </c>
      <c r="AE1347">
        <v>76.666700000000006</v>
      </c>
      <c r="AF1347">
        <v>0</v>
      </c>
      <c r="AG1347">
        <v>0</v>
      </c>
      <c r="AH1347">
        <v>1.4059999999999999</v>
      </c>
      <c r="AI1347">
        <v>1.4059999999999999</v>
      </c>
      <c r="AJ1347">
        <v>0.1234</v>
      </c>
      <c r="AK1347" t="s">
        <v>862</v>
      </c>
      <c r="AL1347" t="s">
        <v>1247</v>
      </c>
      <c r="AN1347">
        <v>54</v>
      </c>
      <c r="AO1347">
        <f>Source1718[[#This Row],[TotalFTES]]*525/Source1718[[#This Row],[TotalScheduledHours]]</f>
        <v>13.669444444444444</v>
      </c>
    </row>
    <row r="1348" spans="1:41" x14ac:dyDescent="0.25">
      <c r="A1348" t="s">
        <v>1770</v>
      </c>
      <c r="B1348" t="s">
        <v>32</v>
      </c>
      <c r="C1348" t="s">
        <v>125</v>
      </c>
      <c r="D1348" t="s">
        <v>249</v>
      </c>
      <c r="E1348">
        <v>46544</v>
      </c>
      <c r="F1348" t="s">
        <v>250</v>
      </c>
      <c r="G1348">
        <v>8101</v>
      </c>
      <c r="H1348">
        <v>104</v>
      </c>
      <c r="I1348" t="s">
        <v>1246</v>
      </c>
      <c r="J1348" t="s">
        <v>35</v>
      </c>
      <c r="K1348" t="s">
        <v>44</v>
      </c>
      <c r="L1348" t="s">
        <v>67</v>
      </c>
      <c r="M1348">
        <v>900</v>
      </c>
      <c r="N1348">
        <v>1150</v>
      </c>
      <c r="O1348" t="s">
        <v>307</v>
      </c>
      <c r="P1348">
        <v>212</v>
      </c>
      <c r="Q1348" t="s">
        <v>37</v>
      </c>
      <c r="R1348">
        <v>1</v>
      </c>
      <c r="S1348" s="1">
        <v>43116</v>
      </c>
      <c r="T1348" s="1">
        <v>43243</v>
      </c>
      <c r="U1348" t="s">
        <v>617</v>
      </c>
      <c r="V1348" t="s">
        <v>39</v>
      </c>
      <c r="W1348">
        <v>26</v>
      </c>
      <c r="X1348">
        <v>23</v>
      </c>
      <c r="Y1348">
        <v>30</v>
      </c>
      <c r="Z1348">
        <v>76.666700000000006</v>
      </c>
      <c r="AD1348">
        <v>0</v>
      </c>
      <c r="AE1348">
        <v>76.666700000000006</v>
      </c>
      <c r="AF1348">
        <v>0</v>
      </c>
      <c r="AG1348">
        <v>0</v>
      </c>
      <c r="AH1348">
        <v>1.44</v>
      </c>
      <c r="AI1348">
        <v>1.44</v>
      </c>
      <c r="AJ1348">
        <v>0.1234</v>
      </c>
      <c r="AK1348" t="s">
        <v>862</v>
      </c>
      <c r="AL1348" t="s">
        <v>1247</v>
      </c>
      <c r="AN1348">
        <v>51</v>
      </c>
      <c r="AO1348">
        <f>Source1718[[#This Row],[TotalFTES]]*525/Source1718[[#This Row],[TotalScheduledHours]]</f>
        <v>14.823529411764707</v>
      </c>
    </row>
    <row r="1349" spans="1:41" x14ac:dyDescent="0.25">
      <c r="A1349" t="s">
        <v>1770</v>
      </c>
      <c r="B1349" t="s">
        <v>32</v>
      </c>
      <c r="C1349" t="s">
        <v>125</v>
      </c>
      <c r="D1349" t="s">
        <v>249</v>
      </c>
      <c r="E1349">
        <v>46545</v>
      </c>
      <c r="F1349" t="s">
        <v>250</v>
      </c>
      <c r="G1349">
        <v>8101</v>
      </c>
      <c r="H1349">
        <v>105</v>
      </c>
      <c r="I1349" t="s">
        <v>1246</v>
      </c>
      <c r="J1349" t="s">
        <v>35</v>
      </c>
      <c r="K1349" t="s">
        <v>44</v>
      </c>
      <c r="L1349" t="s">
        <v>54</v>
      </c>
      <c r="M1349">
        <v>900</v>
      </c>
      <c r="N1349">
        <v>1150</v>
      </c>
      <c r="O1349" t="s">
        <v>307</v>
      </c>
      <c r="P1349">
        <v>212</v>
      </c>
      <c r="Q1349" t="s">
        <v>37</v>
      </c>
      <c r="R1349">
        <v>1</v>
      </c>
      <c r="S1349" s="1">
        <v>43116</v>
      </c>
      <c r="T1349" s="1">
        <v>43243</v>
      </c>
      <c r="U1349" t="s">
        <v>617</v>
      </c>
      <c r="V1349" t="s">
        <v>39</v>
      </c>
      <c r="W1349">
        <v>25</v>
      </c>
      <c r="X1349">
        <v>22</v>
      </c>
      <c r="Y1349">
        <v>30</v>
      </c>
      <c r="Z1349">
        <v>73.333299999999994</v>
      </c>
      <c r="AD1349">
        <v>0</v>
      </c>
      <c r="AE1349">
        <v>73.333299999999994</v>
      </c>
      <c r="AF1349">
        <v>0</v>
      </c>
      <c r="AG1349">
        <v>0</v>
      </c>
      <c r="AH1349">
        <v>1.32</v>
      </c>
      <c r="AI1349">
        <v>1.32</v>
      </c>
      <c r="AJ1349">
        <v>0.1234</v>
      </c>
      <c r="AK1349" t="s">
        <v>862</v>
      </c>
      <c r="AL1349" t="s">
        <v>1247</v>
      </c>
      <c r="AN1349">
        <v>48</v>
      </c>
      <c r="AO1349">
        <f>Source1718[[#This Row],[TotalFTES]]*525/Source1718[[#This Row],[TotalScheduledHours]]</f>
        <v>14.4375</v>
      </c>
    </row>
    <row r="1350" spans="1:41" x14ac:dyDescent="0.25">
      <c r="A1350" t="s">
        <v>1770</v>
      </c>
      <c r="B1350" t="s">
        <v>32</v>
      </c>
      <c r="C1350" t="s">
        <v>125</v>
      </c>
      <c r="D1350" t="s">
        <v>249</v>
      </c>
      <c r="E1350">
        <v>46546</v>
      </c>
      <c r="F1350" t="s">
        <v>250</v>
      </c>
      <c r="G1350">
        <v>8101</v>
      </c>
      <c r="H1350">
        <v>106</v>
      </c>
      <c r="I1350" t="s">
        <v>1246</v>
      </c>
      <c r="J1350" t="s">
        <v>35</v>
      </c>
      <c r="K1350" t="s">
        <v>44</v>
      </c>
      <c r="L1350" t="s">
        <v>86</v>
      </c>
      <c r="M1350">
        <v>940</v>
      </c>
      <c r="N1350">
        <v>1230</v>
      </c>
      <c r="O1350" t="s">
        <v>307</v>
      </c>
      <c r="P1350">
        <v>212</v>
      </c>
      <c r="Q1350" t="s">
        <v>37</v>
      </c>
      <c r="R1350">
        <v>1</v>
      </c>
      <c r="S1350" s="1">
        <v>43116</v>
      </c>
      <c r="T1350" s="1">
        <v>43243</v>
      </c>
      <c r="U1350" t="s">
        <v>618</v>
      </c>
      <c r="V1350" t="s">
        <v>39</v>
      </c>
      <c r="W1350">
        <v>51</v>
      </c>
      <c r="X1350">
        <v>51</v>
      </c>
      <c r="Y1350">
        <v>40</v>
      </c>
      <c r="Z1350">
        <v>127.5</v>
      </c>
      <c r="AD1350">
        <v>0</v>
      </c>
      <c r="AE1350">
        <v>127.5</v>
      </c>
      <c r="AF1350">
        <v>0</v>
      </c>
      <c r="AG1350">
        <v>0</v>
      </c>
      <c r="AH1350">
        <v>3.1659999999999999</v>
      </c>
      <c r="AI1350">
        <v>3.1659999999999999</v>
      </c>
      <c r="AJ1350">
        <v>0.1234</v>
      </c>
      <c r="AK1350" t="s">
        <v>1248</v>
      </c>
      <c r="AL1350" t="s">
        <v>1247</v>
      </c>
      <c r="AN1350">
        <v>48</v>
      </c>
      <c r="AO1350">
        <f>Source1718[[#This Row],[TotalFTES]]*525/Source1718[[#This Row],[TotalScheduledHours]]</f>
        <v>34.628124999999997</v>
      </c>
    </row>
    <row r="1351" spans="1:41" x14ac:dyDescent="0.25">
      <c r="A1351" t="s">
        <v>1770</v>
      </c>
      <c r="B1351" t="s">
        <v>32</v>
      </c>
      <c r="C1351" t="s">
        <v>125</v>
      </c>
      <c r="D1351" t="s">
        <v>249</v>
      </c>
      <c r="E1351">
        <v>46547</v>
      </c>
      <c r="F1351" t="s">
        <v>250</v>
      </c>
      <c r="G1351">
        <v>8101</v>
      </c>
      <c r="H1351">
        <v>107</v>
      </c>
      <c r="I1351" t="s">
        <v>1246</v>
      </c>
      <c r="J1351" t="s">
        <v>35</v>
      </c>
      <c r="K1351" t="s">
        <v>44</v>
      </c>
      <c r="L1351" t="s">
        <v>75</v>
      </c>
      <c r="M1351">
        <v>940</v>
      </c>
      <c r="N1351">
        <v>1230</v>
      </c>
      <c r="O1351" t="s">
        <v>307</v>
      </c>
      <c r="P1351">
        <v>212</v>
      </c>
      <c r="Q1351" t="s">
        <v>37</v>
      </c>
      <c r="R1351">
        <v>1</v>
      </c>
      <c r="S1351" s="1">
        <v>43116</v>
      </c>
      <c r="T1351" s="1">
        <v>43243</v>
      </c>
      <c r="U1351" t="s">
        <v>618</v>
      </c>
      <c r="V1351" t="s">
        <v>39</v>
      </c>
      <c r="W1351">
        <v>49</v>
      </c>
      <c r="X1351">
        <v>48</v>
      </c>
      <c r="Y1351">
        <v>40</v>
      </c>
      <c r="Z1351">
        <v>120</v>
      </c>
      <c r="AD1351">
        <v>0</v>
      </c>
      <c r="AE1351">
        <v>120</v>
      </c>
      <c r="AF1351">
        <v>0</v>
      </c>
      <c r="AG1351">
        <v>0</v>
      </c>
      <c r="AH1351">
        <v>3.1429999999999998</v>
      </c>
      <c r="AI1351">
        <v>3.1429999999999998</v>
      </c>
      <c r="AJ1351">
        <v>0.1234</v>
      </c>
      <c r="AK1351" t="s">
        <v>1248</v>
      </c>
      <c r="AL1351" t="s">
        <v>1247</v>
      </c>
      <c r="AN1351">
        <v>51</v>
      </c>
      <c r="AO1351">
        <f>Source1718[[#This Row],[TotalFTES]]*525/Source1718[[#This Row],[TotalScheduledHours]]</f>
        <v>32.35441176470588</v>
      </c>
    </row>
    <row r="1352" spans="1:41" x14ac:dyDescent="0.25">
      <c r="A1352" t="s">
        <v>1770</v>
      </c>
      <c r="B1352" t="s">
        <v>32</v>
      </c>
      <c r="C1352" t="s">
        <v>125</v>
      </c>
      <c r="D1352" t="s">
        <v>249</v>
      </c>
      <c r="E1352">
        <v>46552</v>
      </c>
      <c r="F1352" t="s">
        <v>250</v>
      </c>
      <c r="G1352">
        <v>8101</v>
      </c>
      <c r="H1352">
        <v>108</v>
      </c>
      <c r="I1352" t="s">
        <v>1246</v>
      </c>
      <c r="J1352" t="s">
        <v>35</v>
      </c>
      <c r="K1352" t="s">
        <v>44</v>
      </c>
      <c r="L1352" t="s">
        <v>73</v>
      </c>
      <c r="M1352">
        <v>940</v>
      </c>
      <c r="N1352">
        <v>1230</v>
      </c>
      <c r="O1352" t="s">
        <v>307</v>
      </c>
      <c r="P1352">
        <v>212</v>
      </c>
      <c r="Q1352" t="s">
        <v>37</v>
      </c>
      <c r="R1352">
        <v>1</v>
      </c>
      <c r="S1352" s="1">
        <v>43116</v>
      </c>
      <c r="T1352" s="1">
        <v>43243</v>
      </c>
      <c r="U1352" t="s">
        <v>618</v>
      </c>
      <c r="V1352" t="s">
        <v>39</v>
      </c>
      <c r="W1352">
        <v>50</v>
      </c>
      <c r="X1352">
        <v>49</v>
      </c>
      <c r="Y1352">
        <v>40</v>
      </c>
      <c r="Z1352">
        <v>122.5</v>
      </c>
      <c r="AD1352">
        <v>0</v>
      </c>
      <c r="AE1352">
        <v>122.5</v>
      </c>
      <c r="AF1352">
        <v>0</v>
      </c>
      <c r="AG1352">
        <v>0</v>
      </c>
      <c r="AH1352">
        <v>3.56</v>
      </c>
      <c r="AI1352">
        <v>3.56</v>
      </c>
      <c r="AJ1352">
        <v>0.1234</v>
      </c>
      <c r="AK1352" t="s">
        <v>1248</v>
      </c>
      <c r="AL1352" t="s">
        <v>1247</v>
      </c>
      <c r="AN1352">
        <v>54</v>
      </c>
      <c r="AO1352">
        <f>Source1718[[#This Row],[TotalFTES]]*525/Source1718[[#This Row],[TotalScheduledHours]]</f>
        <v>34.611111111111114</v>
      </c>
    </row>
    <row r="1353" spans="1:41" x14ac:dyDescent="0.25">
      <c r="A1353" t="s">
        <v>1770</v>
      </c>
      <c r="B1353" t="s">
        <v>32</v>
      </c>
      <c r="C1353" t="s">
        <v>125</v>
      </c>
      <c r="D1353" t="s">
        <v>249</v>
      </c>
      <c r="E1353">
        <v>46553</v>
      </c>
      <c r="F1353" t="s">
        <v>250</v>
      </c>
      <c r="G1353">
        <v>8101</v>
      </c>
      <c r="H1353">
        <v>109</v>
      </c>
      <c r="I1353" t="s">
        <v>1246</v>
      </c>
      <c r="J1353" t="s">
        <v>35</v>
      </c>
      <c r="K1353" t="s">
        <v>44</v>
      </c>
      <c r="L1353" t="s">
        <v>67</v>
      </c>
      <c r="M1353">
        <v>940</v>
      </c>
      <c r="N1353">
        <v>1230</v>
      </c>
      <c r="O1353" t="s">
        <v>307</v>
      </c>
      <c r="P1353">
        <v>212</v>
      </c>
      <c r="Q1353" t="s">
        <v>37</v>
      </c>
      <c r="R1353">
        <v>1</v>
      </c>
      <c r="S1353" s="1">
        <v>43116</v>
      </c>
      <c r="T1353" s="1">
        <v>43243</v>
      </c>
      <c r="U1353" t="s">
        <v>618</v>
      </c>
      <c r="V1353" t="s">
        <v>39</v>
      </c>
      <c r="W1353">
        <v>47</v>
      </c>
      <c r="X1353">
        <v>46</v>
      </c>
      <c r="Y1353">
        <v>40</v>
      </c>
      <c r="Z1353">
        <v>115</v>
      </c>
      <c r="AD1353">
        <v>0</v>
      </c>
      <c r="AE1353">
        <v>115</v>
      </c>
      <c r="AF1353">
        <v>0</v>
      </c>
      <c r="AG1353">
        <v>0</v>
      </c>
      <c r="AH1353">
        <v>3.2690000000000001</v>
      </c>
      <c r="AI1353">
        <v>3.2690000000000001</v>
      </c>
      <c r="AJ1353">
        <v>0.1234</v>
      </c>
      <c r="AK1353" t="s">
        <v>1248</v>
      </c>
      <c r="AL1353" t="s">
        <v>1247</v>
      </c>
      <c r="AN1353">
        <v>51</v>
      </c>
      <c r="AO1353">
        <f>Source1718[[#This Row],[TotalFTES]]*525/Source1718[[#This Row],[TotalScheduledHours]]</f>
        <v>33.651470588235298</v>
      </c>
    </row>
    <row r="1354" spans="1:41" x14ac:dyDescent="0.25">
      <c r="A1354" t="s">
        <v>1770</v>
      </c>
      <c r="B1354" t="s">
        <v>32</v>
      </c>
      <c r="C1354" t="s">
        <v>125</v>
      </c>
      <c r="D1354" t="s">
        <v>249</v>
      </c>
      <c r="E1354">
        <v>46554</v>
      </c>
      <c r="F1354" t="s">
        <v>250</v>
      </c>
      <c r="G1354">
        <v>8101</v>
      </c>
      <c r="H1354">
        <v>110</v>
      </c>
      <c r="I1354" t="s">
        <v>1246</v>
      </c>
      <c r="J1354" t="s">
        <v>35</v>
      </c>
      <c r="K1354" t="s">
        <v>44</v>
      </c>
      <c r="L1354" t="s">
        <v>54</v>
      </c>
      <c r="M1354">
        <v>940</v>
      </c>
      <c r="N1354">
        <v>1230</v>
      </c>
      <c r="O1354" t="s">
        <v>307</v>
      </c>
      <c r="P1354">
        <v>212</v>
      </c>
      <c r="Q1354" t="s">
        <v>37</v>
      </c>
      <c r="R1354">
        <v>1</v>
      </c>
      <c r="S1354" s="1">
        <v>43116</v>
      </c>
      <c r="T1354" s="1">
        <v>43243</v>
      </c>
      <c r="U1354" t="s">
        <v>618</v>
      </c>
      <c r="V1354" t="s">
        <v>39</v>
      </c>
      <c r="W1354">
        <v>53</v>
      </c>
      <c r="X1354">
        <v>52</v>
      </c>
      <c r="Y1354">
        <v>40</v>
      </c>
      <c r="Z1354">
        <v>130</v>
      </c>
      <c r="AD1354">
        <v>0</v>
      </c>
      <c r="AE1354">
        <v>130</v>
      </c>
      <c r="AF1354">
        <v>0</v>
      </c>
      <c r="AG1354">
        <v>0</v>
      </c>
      <c r="AH1354">
        <v>2.8690000000000002</v>
      </c>
      <c r="AI1354">
        <v>2.8690000000000002</v>
      </c>
      <c r="AJ1354">
        <v>0.1234</v>
      </c>
      <c r="AK1354" t="s">
        <v>1248</v>
      </c>
      <c r="AL1354" t="s">
        <v>1247</v>
      </c>
      <c r="AN1354">
        <v>48</v>
      </c>
      <c r="AO1354">
        <f>Source1718[[#This Row],[TotalFTES]]*525/Source1718[[#This Row],[TotalScheduledHours]]</f>
        <v>31.379687500000003</v>
      </c>
    </row>
    <row r="1355" spans="1:41" x14ac:dyDescent="0.25">
      <c r="A1355" t="s">
        <v>1770</v>
      </c>
      <c r="B1355" t="s">
        <v>32</v>
      </c>
      <c r="C1355" t="s">
        <v>125</v>
      </c>
      <c r="D1355" t="s">
        <v>249</v>
      </c>
      <c r="E1355">
        <v>46564</v>
      </c>
      <c r="F1355" t="s">
        <v>250</v>
      </c>
      <c r="G1355">
        <v>8101</v>
      </c>
      <c r="H1355">
        <v>701</v>
      </c>
      <c r="I1355" t="s">
        <v>1246</v>
      </c>
      <c r="J1355" t="s">
        <v>35</v>
      </c>
      <c r="K1355" t="s">
        <v>44</v>
      </c>
      <c r="L1355" t="s">
        <v>86</v>
      </c>
      <c r="M1355">
        <v>900</v>
      </c>
      <c r="N1355">
        <v>1150</v>
      </c>
      <c r="O1355" t="s">
        <v>64</v>
      </c>
      <c r="P1355">
        <v>172</v>
      </c>
      <c r="Q1355" t="s">
        <v>65</v>
      </c>
      <c r="R1355">
        <v>1</v>
      </c>
      <c r="S1355" s="1">
        <v>43116</v>
      </c>
      <c r="T1355" s="1">
        <v>43243</v>
      </c>
      <c r="U1355" t="s">
        <v>395</v>
      </c>
      <c r="V1355" t="s">
        <v>39</v>
      </c>
      <c r="W1355">
        <v>33</v>
      </c>
      <c r="X1355">
        <v>33</v>
      </c>
      <c r="Y1355">
        <v>40</v>
      </c>
      <c r="Z1355">
        <v>82.5</v>
      </c>
      <c r="AD1355">
        <v>0</v>
      </c>
      <c r="AE1355">
        <v>82.5</v>
      </c>
      <c r="AF1355">
        <v>0</v>
      </c>
      <c r="AG1355">
        <v>0</v>
      </c>
      <c r="AH1355">
        <v>2.4060000000000001</v>
      </c>
      <c r="AI1355">
        <v>2.4060000000000001</v>
      </c>
      <c r="AJ1355">
        <v>0.1234</v>
      </c>
      <c r="AK1355" t="s">
        <v>862</v>
      </c>
      <c r="AL1355" t="s">
        <v>1249</v>
      </c>
      <c r="AN1355">
        <v>48</v>
      </c>
      <c r="AO1355">
        <f>Source1718[[#This Row],[TotalFTES]]*525/Source1718[[#This Row],[TotalScheduledHours]]</f>
        <v>26.315625000000001</v>
      </c>
    </row>
    <row r="1356" spans="1:41" x14ac:dyDescent="0.25">
      <c r="A1356" t="s">
        <v>1770</v>
      </c>
      <c r="B1356" t="s">
        <v>32</v>
      </c>
      <c r="C1356" t="s">
        <v>125</v>
      </c>
      <c r="D1356" t="s">
        <v>249</v>
      </c>
      <c r="E1356">
        <v>46565</v>
      </c>
      <c r="F1356" t="s">
        <v>250</v>
      </c>
      <c r="G1356">
        <v>8101</v>
      </c>
      <c r="H1356">
        <v>702</v>
      </c>
      <c r="I1356" t="s">
        <v>1246</v>
      </c>
      <c r="J1356" t="s">
        <v>35</v>
      </c>
      <c r="K1356" t="s">
        <v>44</v>
      </c>
      <c r="L1356" t="s">
        <v>75</v>
      </c>
      <c r="M1356">
        <v>900</v>
      </c>
      <c r="N1356">
        <v>1150</v>
      </c>
      <c r="O1356" t="s">
        <v>64</v>
      </c>
      <c r="P1356">
        <v>172</v>
      </c>
      <c r="Q1356" t="s">
        <v>65</v>
      </c>
      <c r="R1356">
        <v>1</v>
      </c>
      <c r="S1356" s="1">
        <v>43116</v>
      </c>
      <c r="T1356" s="1">
        <v>43243</v>
      </c>
      <c r="U1356" t="s">
        <v>395</v>
      </c>
      <c r="V1356" t="s">
        <v>39</v>
      </c>
      <c r="W1356">
        <v>31</v>
      </c>
      <c r="X1356">
        <v>31</v>
      </c>
      <c r="Y1356">
        <v>40</v>
      </c>
      <c r="Z1356">
        <v>77.5</v>
      </c>
      <c r="AD1356">
        <v>0</v>
      </c>
      <c r="AE1356">
        <v>77.5</v>
      </c>
      <c r="AF1356">
        <v>0</v>
      </c>
      <c r="AG1356">
        <v>0</v>
      </c>
      <c r="AH1356">
        <v>2.5259999999999998</v>
      </c>
      <c r="AI1356">
        <v>2.5259999999999998</v>
      </c>
      <c r="AJ1356">
        <v>0.1234</v>
      </c>
      <c r="AK1356" t="s">
        <v>862</v>
      </c>
      <c r="AL1356" t="s">
        <v>1249</v>
      </c>
      <c r="AN1356">
        <v>51</v>
      </c>
      <c r="AO1356">
        <f>Source1718[[#This Row],[TotalFTES]]*525/Source1718[[#This Row],[TotalScheduledHours]]</f>
        <v>26.002941176470586</v>
      </c>
    </row>
    <row r="1357" spans="1:41" x14ac:dyDescent="0.25">
      <c r="A1357" t="s">
        <v>1770</v>
      </c>
      <c r="B1357" t="s">
        <v>32</v>
      </c>
      <c r="C1357" t="s">
        <v>125</v>
      </c>
      <c r="D1357" t="s">
        <v>249</v>
      </c>
      <c r="E1357">
        <v>46566</v>
      </c>
      <c r="F1357" t="s">
        <v>250</v>
      </c>
      <c r="G1357">
        <v>8101</v>
      </c>
      <c r="H1357">
        <v>703</v>
      </c>
      <c r="I1357" t="s">
        <v>1246</v>
      </c>
      <c r="J1357" t="s">
        <v>35</v>
      </c>
      <c r="K1357" t="s">
        <v>44</v>
      </c>
      <c r="L1357" t="s">
        <v>73</v>
      </c>
      <c r="M1357">
        <v>900</v>
      </c>
      <c r="N1357">
        <v>1150</v>
      </c>
      <c r="O1357" t="s">
        <v>64</v>
      </c>
      <c r="P1357">
        <v>172</v>
      </c>
      <c r="Q1357" t="s">
        <v>65</v>
      </c>
      <c r="R1357">
        <v>1</v>
      </c>
      <c r="S1357" s="1">
        <v>43116</v>
      </c>
      <c r="T1357" s="1">
        <v>43243</v>
      </c>
      <c r="U1357" t="s">
        <v>395</v>
      </c>
      <c r="V1357" t="s">
        <v>39</v>
      </c>
      <c r="W1357">
        <v>33</v>
      </c>
      <c r="X1357">
        <v>33</v>
      </c>
      <c r="Y1357">
        <v>40</v>
      </c>
      <c r="Z1357">
        <v>82.5</v>
      </c>
      <c r="AD1357">
        <v>0</v>
      </c>
      <c r="AE1357">
        <v>82.5</v>
      </c>
      <c r="AF1357">
        <v>0</v>
      </c>
      <c r="AG1357">
        <v>0</v>
      </c>
      <c r="AH1357">
        <v>2.8109999999999999</v>
      </c>
      <c r="AI1357">
        <v>2.8109999999999999</v>
      </c>
      <c r="AJ1357">
        <v>0.1234</v>
      </c>
      <c r="AK1357" t="s">
        <v>862</v>
      </c>
      <c r="AL1357" t="s">
        <v>1249</v>
      </c>
      <c r="AN1357">
        <v>54</v>
      </c>
      <c r="AO1357">
        <f>Source1718[[#This Row],[TotalFTES]]*525/Source1718[[#This Row],[TotalScheduledHours]]</f>
        <v>27.329166666666666</v>
      </c>
    </row>
    <row r="1358" spans="1:41" x14ac:dyDescent="0.25">
      <c r="A1358" t="s">
        <v>1770</v>
      </c>
      <c r="B1358" t="s">
        <v>32</v>
      </c>
      <c r="C1358" t="s">
        <v>125</v>
      </c>
      <c r="D1358" t="s">
        <v>249</v>
      </c>
      <c r="E1358">
        <v>46567</v>
      </c>
      <c r="F1358" t="s">
        <v>250</v>
      </c>
      <c r="G1358">
        <v>8101</v>
      </c>
      <c r="H1358">
        <v>704</v>
      </c>
      <c r="I1358" t="s">
        <v>1246</v>
      </c>
      <c r="J1358" t="s">
        <v>35</v>
      </c>
      <c r="K1358" t="s">
        <v>44</v>
      </c>
      <c r="L1358" t="s">
        <v>67</v>
      </c>
      <c r="M1358">
        <v>900</v>
      </c>
      <c r="N1358">
        <v>1150</v>
      </c>
      <c r="O1358" t="s">
        <v>64</v>
      </c>
      <c r="P1358">
        <v>172</v>
      </c>
      <c r="Q1358" t="s">
        <v>65</v>
      </c>
      <c r="R1358">
        <v>1</v>
      </c>
      <c r="S1358" s="1">
        <v>43116</v>
      </c>
      <c r="T1358" s="1">
        <v>43243</v>
      </c>
      <c r="U1358" t="s">
        <v>395</v>
      </c>
      <c r="V1358" t="s">
        <v>39</v>
      </c>
      <c r="W1358">
        <v>36</v>
      </c>
      <c r="X1358">
        <v>36</v>
      </c>
      <c r="Y1358">
        <v>40</v>
      </c>
      <c r="Z1358">
        <v>90</v>
      </c>
      <c r="AD1358">
        <v>0</v>
      </c>
      <c r="AE1358">
        <v>90</v>
      </c>
      <c r="AF1358">
        <v>0</v>
      </c>
      <c r="AG1358">
        <v>0</v>
      </c>
      <c r="AH1358">
        <v>2.8860000000000001</v>
      </c>
      <c r="AI1358">
        <v>2.8860000000000001</v>
      </c>
      <c r="AJ1358">
        <v>0.1234</v>
      </c>
      <c r="AK1358" t="s">
        <v>862</v>
      </c>
      <c r="AL1358" t="s">
        <v>1249</v>
      </c>
      <c r="AN1358">
        <v>51</v>
      </c>
      <c r="AO1358">
        <f>Source1718[[#This Row],[TotalFTES]]*525/Source1718[[#This Row],[TotalScheduledHours]]</f>
        <v>29.708823529411767</v>
      </c>
    </row>
    <row r="1359" spans="1:41" x14ac:dyDescent="0.25">
      <c r="A1359" t="s">
        <v>1770</v>
      </c>
      <c r="B1359" t="s">
        <v>32</v>
      </c>
      <c r="C1359" t="s">
        <v>125</v>
      </c>
      <c r="D1359" t="s">
        <v>249</v>
      </c>
      <c r="E1359">
        <v>46642</v>
      </c>
      <c r="F1359" t="s">
        <v>250</v>
      </c>
      <c r="G1359">
        <v>8101</v>
      </c>
      <c r="H1359">
        <v>705</v>
      </c>
      <c r="I1359" t="s">
        <v>1246</v>
      </c>
      <c r="J1359" t="s">
        <v>35</v>
      </c>
      <c r="K1359" t="s">
        <v>44</v>
      </c>
      <c r="L1359" t="s">
        <v>54</v>
      </c>
      <c r="M1359">
        <v>900</v>
      </c>
      <c r="N1359">
        <v>1150</v>
      </c>
      <c r="O1359" t="s">
        <v>64</v>
      </c>
      <c r="P1359">
        <v>172</v>
      </c>
      <c r="Q1359" t="s">
        <v>65</v>
      </c>
      <c r="R1359">
        <v>1</v>
      </c>
      <c r="S1359" s="1">
        <v>43116</v>
      </c>
      <c r="T1359" s="1">
        <v>43243</v>
      </c>
      <c r="U1359" t="s">
        <v>395</v>
      </c>
      <c r="V1359" t="s">
        <v>39</v>
      </c>
      <c r="W1359">
        <v>31</v>
      </c>
      <c r="X1359">
        <v>31</v>
      </c>
      <c r="Y1359">
        <v>40</v>
      </c>
      <c r="Z1359">
        <v>77.5</v>
      </c>
      <c r="AD1359">
        <v>0</v>
      </c>
      <c r="AE1359">
        <v>77.5</v>
      </c>
      <c r="AF1359">
        <v>0</v>
      </c>
      <c r="AG1359">
        <v>0</v>
      </c>
      <c r="AH1359">
        <v>2.1659999999999999</v>
      </c>
      <c r="AI1359">
        <v>2.1659999999999999</v>
      </c>
      <c r="AJ1359">
        <v>0.1234</v>
      </c>
      <c r="AK1359" t="s">
        <v>862</v>
      </c>
      <c r="AL1359" t="s">
        <v>1249</v>
      </c>
      <c r="AN1359">
        <v>48</v>
      </c>
      <c r="AO1359">
        <f>Source1718[[#This Row],[TotalFTES]]*525/Source1718[[#This Row],[TotalScheduledHours]]</f>
        <v>23.690624999999997</v>
      </c>
    </row>
    <row r="1360" spans="1:41" x14ac:dyDescent="0.25">
      <c r="A1360" t="s">
        <v>1770</v>
      </c>
      <c r="B1360" t="s">
        <v>32</v>
      </c>
      <c r="C1360" t="s">
        <v>125</v>
      </c>
      <c r="D1360" t="s">
        <v>249</v>
      </c>
      <c r="E1360">
        <v>40520</v>
      </c>
      <c r="F1360" t="s">
        <v>250</v>
      </c>
      <c r="G1360">
        <v>8104</v>
      </c>
      <c r="H1360">
        <v>201</v>
      </c>
      <c r="I1360" t="s">
        <v>255</v>
      </c>
      <c r="J1360" t="s">
        <v>35</v>
      </c>
      <c r="K1360" t="s">
        <v>44</v>
      </c>
      <c r="L1360" t="s">
        <v>108</v>
      </c>
      <c r="M1360">
        <v>900</v>
      </c>
      <c r="N1360">
        <v>1150</v>
      </c>
      <c r="O1360" t="s">
        <v>256</v>
      </c>
      <c r="Q1360" t="s">
        <v>47</v>
      </c>
      <c r="R1360">
        <v>1</v>
      </c>
      <c r="S1360" s="1">
        <v>43116</v>
      </c>
      <c r="T1360" s="1">
        <v>43243</v>
      </c>
      <c r="U1360" t="s">
        <v>619</v>
      </c>
      <c r="V1360" t="s">
        <v>39</v>
      </c>
      <c r="W1360">
        <v>34</v>
      </c>
      <c r="X1360">
        <v>32</v>
      </c>
      <c r="Y1360">
        <v>40</v>
      </c>
      <c r="Z1360">
        <v>80</v>
      </c>
      <c r="AD1360">
        <v>0</v>
      </c>
      <c r="AE1360">
        <v>80</v>
      </c>
      <c r="AF1360">
        <v>0</v>
      </c>
      <c r="AG1360">
        <v>0</v>
      </c>
      <c r="AH1360">
        <v>14.691000000000001</v>
      </c>
      <c r="AI1360">
        <v>14.691000000000001</v>
      </c>
      <c r="AJ1360">
        <v>0.6</v>
      </c>
      <c r="AK1360" t="s">
        <v>862</v>
      </c>
      <c r="AL1360" t="s">
        <v>1250</v>
      </c>
      <c r="AN1360">
        <v>252</v>
      </c>
      <c r="AO1360">
        <f>Source1718[[#This Row],[TotalFTES]]*525/Source1718[[#This Row],[TotalScheduledHours]]</f>
        <v>30.606250000000003</v>
      </c>
    </row>
    <row r="1361" spans="1:41" x14ac:dyDescent="0.25">
      <c r="A1361" t="s">
        <v>1770</v>
      </c>
      <c r="B1361" t="s">
        <v>32</v>
      </c>
      <c r="C1361" t="s">
        <v>125</v>
      </c>
      <c r="D1361" t="s">
        <v>249</v>
      </c>
      <c r="E1361">
        <v>47812</v>
      </c>
      <c r="F1361" t="s">
        <v>250</v>
      </c>
      <c r="G1361">
        <v>8117</v>
      </c>
      <c r="H1361">
        <v>101</v>
      </c>
      <c r="I1361" t="s">
        <v>1251</v>
      </c>
      <c r="J1361" t="s">
        <v>35</v>
      </c>
      <c r="K1361" t="s">
        <v>44</v>
      </c>
      <c r="L1361" t="s">
        <v>86</v>
      </c>
      <c r="M1361">
        <v>1500</v>
      </c>
      <c r="N1361">
        <v>1750</v>
      </c>
      <c r="O1361" t="s">
        <v>257</v>
      </c>
      <c r="Q1361" t="s">
        <v>65</v>
      </c>
      <c r="R1361">
        <v>1</v>
      </c>
      <c r="S1361" s="1">
        <v>43116</v>
      </c>
      <c r="T1361" s="1">
        <v>43243</v>
      </c>
      <c r="U1361" t="s">
        <v>620</v>
      </c>
      <c r="V1361" t="s">
        <v>39</v>
      </c>
      <c r="W1361">
        <v>12</v>
      </c>
      <c r="X1361">
        <v>12</v>
      </c>
      <c r="Y1361">
        <v>40</v>
      </c>
      <c r="Z1361">
        <v>30</v>
      </c>
      <c r="AD1361">
        <v>0</v>
      </c>
      <c r="AE1361">
        <v>30</v>
      </c>
      <c r="AF1361">
        <v>0</v>
      </c>
      <c r="AG1361">
        <v>10</v>
      </c>
      <c r="AH1361">
        <v>1.0289999999999999</v>
      </c>
      <c r="AI1361">
        <v>1.0289999999999999</v>
      </c>
      <c r="AJ1361">
        <v>0.1234</v>
      </c>
      <c r="AK1361" t="s">
        <v>1252</v>
      </c>
      <c r="AL1361" t="s">
        <v>1253</v>
      </c>
      <c r="AN1361">
        <v>48</v>
      </c>
      <c r="AO1361">
        <f>Source1718[[#This Row],[TotalFTES]]*525/Source1718[[#This Row],[TotalScheduledHours]]</f>
        <v>11.254687499999998</v>
      </c>
    </row>
    <row r="1362" spans="1:41" x14ac:dyDescent="0.25">
      <c r="A1362" t="s">
        <v>1770</v>
      </c>
      <c r="B1362" t="s">
        <v>32</v>
      </c>
      <c r="C1362" t="s">
        <v>125</v>
      </c>
      <c r="D1362" t="s">
        <v>249</v>
      </c>
      <c r="E1362">
        <v>47813</v>
      </c>
      <c r="F1362" t="s">
        <v>250</v>
      </c>
      <c r="G1362">
        <v>8117</v>
      </c>
      <c r="H1362">
        <v>102</v>
      </c>
      <c r="I1362" t="s">
        <v>1251</v>
      </c>
      <c r="J1362" t="s">
        <v>35</v>
      </c>
      <c r="K1362" t="s">
        <v>44</v>
      </c>
      <c r="L1362" t="s">
        <v>73</v>
      </c>
      <c r="M1362">
        <v>1500</v>
      </c>
      <c r="N1362">
        <v>1750</v>
      </c>
      <c r="O1362" t="s">
        <v>257</v>
      </c>
      <c r="Q1362" t="s">
        <v>65</v>
      </c>
      <c r="R1362">
        <v>1</v>
      </c>
      <c r="S1362" s="1">
        <v>43116</v>
      </c>
      <c r="T1362" s="1">
        <v>43243</v>
      </c>
      <c r="U1362" t="s">
        <v>620</v>
      </c>
      <c r="V1362" t="s">
        <v>39</v>
      </c>
      <c r="W1362">
        <v>12</v>
      </c>
      <c r="X1362">
        <v>12</v>
      </c>
      <c r="Y1362">
        <v>40</v>
      </c>
      <c r="Z1362">
        <v>30</v>
      </c>
      <c r="AD1362">
        <v>0</v>
      </c>
      <c r="AE1362">
        <v>30</v>
      </c>
      <c r="AF1362">
        <v>0</v>
      </c>
      <c r="AG1362">
        <v>10</v>
      </c>
      <c r="AH1362">
        <v>1.149</v>
      </c>
      <c r="AI1362">
        <v>1.149</v>
      </c>
      <c r="AJ1362">
        <v>0.1234</v>
      </c>
      <c r="AK1362" t="s">
        <v>1252</v>
      </c>
      <c r="AL1362" t="s">
        <v>1253</v>
      </c>
      <c r="AN1362">
        <v>54</v>
      </c>
      <c r="AO1362">
        <f>Source1718[[#This Row],[TotalFTES]]*525/Source1718[[#This Row],[TotalScheduledHours]]</f>
        <v>11.170833333333334</v>
      </c>
    </row>
    <row r="1363" spans="1:41" x14ac:dyDescent="0.25">
      <c r="A1363" t="s">
        <v>1770</v>
      </c>
      <c r="B1363" t="s">
        <v>32</v>
      </c>
      <c r="C1363" t="s">
        <v>125</v>
      </c>
      <c r="D1363" t="s">
        <v>249</v>
      </c>
      <c r="E1363">
        <v>47814</v>
      </c>
      <c r="F1363" t="s">
        <v>250</v>
      </c>
      <c r="G1363">
        <v>8117</v>
      </c>
      <c r="H1363">
        <v>501</v>
      </c>
      <c r="I1363" t="s">
        <v>1251</v>
      </c>
      <c r="J1363" t="s">
        <v>76</v>
      </c>
      <c r="K1363" t="s">
        <v>44</v>
      </c>
      <c r="L1363" t="s">
        <v>86</v>
      </c>
      <c r="M1363">
        <v>1800</v>
      </c>
      <c r="N1363">
        <v>2050</v>
      </c>
      <c r="O1363" t="s">
        <v>257</v>
      </c>
      <c r="Q1363" t="s">
        <v>65</v>
      </c>
      <c r="R1363">
        <v>1</v>
      </c>
      <c r="S1363" s="1">
        <v>43116</v>
      </c>
      <c r="T1363" s="1">
        <v>43243</v>
      </c>
      <c r="U1363" t="s">
        <v>620</v>
      </c>
      <c r="V1363" t="s">
        <v>39</v>
      </c>
      <c r="W1363">
        <v>9</v>
      </c>
      <c r="X1363">
        <v>9</v>
      </c>
      <c r="Y1363">
        <v>40</v>
      </c>
      <c r="Z1363">
        <v>22.5</v>
      </c>
      <c r="AD1363">
        <v>0</v>
      </c>
      <c r="AE1363">
        <v>22.5</v>
      </c>
      <c r="AF1363">
        <v>0</v>
      </c>
      <c r="AG1363">
        <v>10</v>
      </c>
      <c r="AH1363">
        <v>0.77100000000000002</v>
      </c>
      <c r="AI1363">
        <v>0.77100000000000002</v>
      </c>
      <c r="AJ1363">
        <v>0.1234</v>
      </c>
      <c r="AK1363" t="s">
        <v>837</v>
      </c>
      <c r="AL1363" t="s">
        <v>1253</v>
      </c>
      <c r="AN1363">
        <v>48</v>
      </c>
      <c r="AO1363">
        <f>Source1718[[#This Row],[TotalFTES]]*525/Source1718[[#This Row],[TotalScheduledHours]]</f>
        <v>8.4328125000000007</v>
      </c>
    </row>
    <row r="1364" spans="1:41" x14ac:dyDescent="0.25">
      <c r="A1364" t="s">
        <v>1770</v>
      </c>
      <c r="B1364" t="s">
        <v>32</v>
      </c>
      <c r="C1364" t="s">
        <v>125</v>
      </c>
      <c r="D1364" t="s">
        <v>249</v>
      </c>
      <c r="E1364">
        <v>47355</v>
      </c>
      <c r="F1364" t="s">
        <v>250</v>
      </c>
      <c r="G1364">
        <v>8202</v>
      </c>
      <c r="H1364">
        <v>801</v>
      </c>
      <c r="I1364" t="s">
        <v>258</v>
      </c>
      <c r="J1364" t="s">
        <v>35</v>
      </c>
      <c r="K1364" t="s">
        <v>44</v>
      </c>
      <c r="L1364" t="s">
        <v>111</v>
      </c>
      <c r="M1364">
        <v>1000</v>
      </c>
      <c r="N1364">
        <v>1250</v>
      </c>
      <c r="O1364" t="s">
        <v>112</v>
      </c>
      <c r="P1364">
        <v>107</v>
      </c>
      <c r="Q1364" t="s">
        <v>113</v>
      </c>
      <c r="R1364" t="s">
        <v>38</v>
      </c>
      <c r="S1364" s="1">
        <v>43116</v>
      </c>
      <c r="T1364" s="1">
        <v>43131</v>
      </c>
      <c r="U1364" t="s">
        <v>620</v>
      </c>
      <c r="V1364" t="s">
        <v>39</v>
      </c>
      <c r="W1364">
        <v>14</v>
      </c>
      <c r="X1364">
        <v>14</v>
      </c>
      <c r="Y1364">
        <v>40</v>
      </c>
      <c r="Z1364">
        <v>35</v>
      </c>
      <c r="AD1364">
        <v>0</v>
      </c>
      <c r="AE1364">
        <v>35</v>
      </c>
      <c r="AF1364">
        <v>0</v>
      </c>
      <c r="AG1364">
        <v>10</v>
      </c>
      <c r="AH1364">
        <v>0.25700000000000001</v>
      </c>
      <c r="AI1364">
        <v>0.25700000000000001</v>
      </c>
      <c r="AJ1364">
        <v>4.1099999999999998E-2</v>
      </c>
      <c r="AK1364" t="s">
        <v>1175</v>
      </c>
      <c r="AL1364" t="s">
        <v>1220</v>
      </c>
      <c r="AN1364">
        <v>18</v>
      </c>
      <c r="AO1364">
        <f>Source1718[[#This Row],[TotalFTES]]*525/Source1718[[#This Row],[TotalScheduledHours]]</f>
        <v>7.4958333333333336</v>
      </c>
    </row>
    <row r="1365" spans="1:41" x14ac:dyDescent="0.25">
      <c r="A1365" t="s">
        <v>1770</v>
      </c>
      <c r="B1365" t="s">
        <v>32</v>
      </c>
      <c r="C1365" t="s">
        <v>125</v>
      </c>
      <c r="D1365" t="s">
        <v>249</v>
      </c>
      <c r="E1365">
        <v>47356</v>
      </c>
      <c r="F1365" t="s">
        <v>250</v>
      </c>
      <c r="G1365">
        <v>8202</v>
      </c>
      <c r="H1365">
        <v>802</v>
      </c>
      <c r="I1365" t="s">
        <v>258</v>
      </c>
      <c r="J1365" t="s">
        <v>35</v>
      </c>
      <c r="K1365" t="s">
        <v>44</v>
      </c>
      <c r="L1365" t="s">
        <v>111</v>
      </c>
      <c r="M1365">
        <v>1000</v>
      </c>
      <c r="N1365">
        <v>1250</v>
      </c>
      <c r="O1365" t="s">
        <v>112</v>
      </c>
      <c r="P1365">
        <v>107</v>
      </c>
      <c r="Q1365" t="s">
        <v>113</v>
      </c>
      <c r="R1365" t="s">
        <v>38</v>
      </c>
      <c r="S1365" s="1">
        <v>43137</v>
      </c>
      <c r="T1365" s="1">
        <v>43152</v>
      </c>
      <c r="U1365" t="s">
        <v>620</v>
      </c>
      <c r="V1365" t="s">
        <v>39</v>
      </c>
      <c r="W1365">
        <v>14</v>
      </c>
      <c r="X1365">
        <v>14</v>
      </c>
      <c r="Y1365">
        <v>40</v>
      </c>
      <c r="Z1365">
        <v>35</v>
      </c>
      <c r="AD1365">
        <v>0</v>
      </c>
      <c r="AE1365">
        <v>35</v>
      </c>
      <c r="AF1365">
        <v>0</v>
      </c>
      <c r="AG1365">
        <v>10</v>
      </c>
      <c r="AH1365">
        <v>0.40600000000000003</v>
      </c>
      <c r="AI1365">
        <v>0.40600000000000003</v>
      </c>
      <c r="AJ1365">
        <v>4.1099999999999998E-2</v>
      </c>
      <c r="AK1365" t="s">
        <v>1175</v>
      </c>
      <c r="AL1365" t="s">
        <v>1220</v>
      </c>
      <c r="AN1365">
        <v>18</v>
      </c>
      <c r="AO1365">
        <f>Source1718[[#This Row],[TotalFTES]]*525/Source1718[[#This Row],[TotalScheduledHours]]</f>
        <v>11.841666666666667</v>
      </c>
    </row>
    <row r="1366" spans="1:41" x14ac:dyDescent="0.25">
      <c r="A1366" t="s">
        <v>1770</v>
      </c>
      <c r="B1366" t="s">
        <v>32</v>
      </c>
      <c r="C1366" t="s">
        <v>125</v>
      </c>
      <c r="D1366" t="s">
        <v>249</v>
      </c>
      <c r="E1366">
        <v>47357</v>
      </c>
      <c r="F1366" t="s">
        <v>250</v>
      </c>
      <c r="G1366">
        <v>8202</v>
      </c>
      <c r="H1366">
        <v>803</v>
      </c>
      <c r="I1366" t="s">
        <v>258</v>
      </c>
      <c r="J1366" t="s">
        <v>35</v>
      </c>
      <c r="K1366" t="s">
        <v>44</v>
      </c>
      <c r="L1366" t="s">
        <v>1254</v>
      </c>
      <c r="M1366" t="s">
        <v>1255</v>
      </c>
      <c r="N1366" t="s">
        <v>417</v>
      </c>
      <c r="O1366" t="s">
        <v>1256</v>
      </c>
      <c r="P1366" t="s">
        <v>1257</v>
      </c>
      <c r="Q1366" t="s">
        <v>113</v>
      </c>
      <c r="R1366" t="s">
        <v>38</v>
      </c>
      <c r="S1366" s="1">
        <v>43158</v>
      </c>
      <c r="T1366" s="1">
        <v>43180</v>
      </c>
      <c r="U1366" t="s">
        <v>1258</v>
      </c>
      <c r="V1366" t="s">
        <v>39</v>
      </c>
      <c r="W1366">
        <v>15</v>
      </c>
      <c r="X1366">
        <v>15</v>
      </c>
      <c r="Y1366">
        <v>40</v>
      </c>
      <c r="Z1366">
        <v>37.5</v>
      </c>
      <c r="AD1366">
        <v>0</v>
      </c>
      <c r="AE1366">
        <v>37.5</v>
      </c>
      <c r="AF1366">
        <v>0</v>
      </c>
      <c r="AG1366">
        <v>10</v>
      </c>
      <c r="AH1366">
        <v>0.59399999999999997</v>
      </c>
      <c r="AI1366">
        <v>0.59399999999999997</v>
      </c>
      <c r="AJ1366">
        <v>0.1234</v>
      </c>
      <c r="AK1366" t="s">
        <v>1259</v>
      </c>
      <c r="AL1366" t="s">
        <v>1260</v>
      </c>
      <c r="AN1366">
        <v>18</v>
      </c>
      <c r="AO1366">
        <f>Source1718[[#This Row],[TotalFTES]]*525/Source1718[[#This Row],[TotalScheduledHours]]</f>
        <v>17.324999999999999</v>
      </c>
    </row>
    <row r="1367" spans="1:41" x14ac:dyDescent="0.25">
      <c r="A1367" t="s">
        <v>1770</v>
      </c>
      <c r="B1367" t="s">
        <v>32</v>
      </c>
      <c r="C1367" t="s">
        <v>125</v>
      </c>
      <c r="D1367" t="s">
        <v>249</v>
      </c>
      <c r="E1367">
        <v>47358</v>
      </c>
      <c r="F1367" t="s">
        <v>250</v>
      </c>
      <c r="G1367">
        <v>8202</v>
      </c>
      <c r="H1367">
        <v>804</v>
      </c>
      <c r="I1367" t="s">
        <v>258</v>
      </c>
      <c r="J1367" t="s">
        <v>35</v>
      </c>
      <c r="K1367" t="s">
        <v>44</v>
      </c>
      <c r="L1367" t="s">
        <v>111</v>
      </c>
      <c r="M1367">
        <v>1000</v>
      </c>
      <c r="N1367">
        <v>1250</v>
      </c>
      <c r="O1367" t="s">
        <v>112</v>
      </c>
      <c r="P1367">
        <v>107</v>
      </c>
      <c r="Q1367" t="s">
        <v>113</v>
      </c>
      <c r="R1367" t="s">
        <v>38</v>
      </c>
      <c r="S1367" s="1">
        <v>43193</v>
      </c>
      <c r="T1367" s="1">
        <v>43208</v>
      </c>
      <c r="U1367" t="s">
        <v>620</v>
      </c>
      <c r="V1367" t="s">
        <v>39</v>
      </c>
      <c r="W1367">
        <v>15</v>
      </c>
      <c r="X1367">
        <v>15</v>
      </c>
      <c r="Y1367">
        <v>40</v>
      </c>
      <c r="Z1367">
        <v>37.5</v>
      </c>
      <c r="AD1367">
        <v>0</v>
      </c>
      <c r="AE1367">
        <v>37.5</v>
      </c>
      <c r="AF1367">
        <v>0</v>
      </c>
      <c r="AG1367">
        <v>10</v>
      </c>
      <c r="AH1367">
        <v>0.35399999999999998</v>
      </c>
      <c r="AI1367">
        <v>0.35399999999999998</v>
      </c>
      <c r="AJ1367">
        <v>4.1099999999999998E-2</v>
      </c>
      <c r="AK1367" t="s">
        <v>1175</v>
      </c>
      <c r="AL1367" t="s">
        <v>1220</v>
      </c>
      <c r="AN1367">
        <v>18</v>
      </c>
      <c r="AO1367">
        <f>Source1718[[#This Row],[TotalFTES]]*525/Source1718[[#This Row],[TotalScheduledHours]]</f>
        <v>10.324999999999999</v>
      </c>
    </row>
    <row r="1368" spans="1:41" x14ac:dyDescent="0.25">
      <c r="A1368" t="s">
        <v>1770</v>
      </c>
      <c r="B1368" t="s">
        <v>32</v>
      </c>
      <c r="C1368" t="s">
        <v>125</v>
      </c>
      <c r="D1368" t="s">
        <v>249</v>
      </c>
      <c r="E1368">
        <v>47883</v>
      </c>
      <c r="F1368" t="s">
        <v>250</v>
      </c>
      <c r="G1368">
        <v>8202</v>
      </c>
      <c r="H1368" t="s">
        <v>95</v>
      </c>
      <c r="I1368" t="s">
        <v>258</v>
      </c>
      <c r="J1368" t="s">
        <v>35</v>
      </c>
      <c r="K1368" t="s">
        <v>44</v>
      </c>
      <c r="L1368" t="s">
        <v>111</v>
      </c>
      <c r="M1368">
        <v>1000</v>
      </c>
      <c r="N1368">
        <v>1250</v>
      </c>
      <c r="O1368" t="s">
        <v>112</v>
      </c>
      <c r="P1368">
        <v>107</v>
      </c>
      <c r="Q1368" t="s">
        <v>113</v>
      </c>
      <c r="R1368" t="s">
        <v>38</v>
      </c>
      <c r="S1368" s="1">
        <v>43214</v>
      </c>
      <c r="T1368" s="1">
        <v>43229</v>
      </c>
      <c r="U1368" t="s">
        <v>620</v>
      </c>
      <c r="V1368" t="s">
        <v>1172</v>
      </c>
      <c r="W1368">
        <v>0</v>
      </c>
      <c r="X1368">
        <v>15</v>
      </c>
      <c r="Y1368">
        <v>40</v>
      </c>
      <c r="Z1368">
        <v>37.5</v>
      </c>
      <c r="AD1368">
        <v>0</v>
      </c>
      <c r="AE1368">
        <v>37.5</v>
      </c>
      <c r="AF1368">
        <v>0</v>
      </c>
      <c r="AG1368">
        <v>0</v>
      </c>
      <c r="AH1368">
        <v>0</v>
      </c>
      <c r="AI1368">
        <v>0</v>
      </c>
      <c r="AJ1368">
        <v>4.1099999999999998E-2</v>
      </c>
      <c r="AK1368" t="s">
        <v>1175</v>
      </c>
      <c r="AL1368" t="s">
        <v>1220</v>
      </c>
      <c r="AN1368">
        <v>18</v>
      </c>
      <c r="AO1368">
        <f>Source1718[[#This Row],[TotalFTES]]*525/Source1718[[#This Row],[TotalScheduledHours]]</f>
        <v>0</v>
      </c>
    </row>
    <row r="1369" spans="1:41" x14ac:dyDescent="0.25">
      <c r="A1369" t="s">
        <v>1770</v>
      </c>
      <c r="B1369" t="s">
        <v>32</v>
      </c>
      <c r="C1369" t="s">
        <v>125</v>
      </c>
      <c r="D1369" t="s">
        <v>126</v>
      </c>
      <c r="E1369">
        <v>47715</v>
      </c>
      <c r="F1369" t="s">
        <v>127</v>
      </c>
      <c r="G1369">
        <v>9105</v>
      </c>
      <c r="H1369" t="s">
        <v>95</v>
      </c>
      <c r="I1369" t="s">
        <v>128</v>
      </c>
      <c r="J1369" t="s">
        <v>35</v>
      </c>
      <c r="K1369" t="s">
        <v>44</v>
      </c>
      <c r="L1369" t="s">
        <v>284</v>
      </c>
      <c r="M1369">
        <v>710</v>
      </c>
      <c r="N1369">
        <v>1200</v>
      </c>
      <c r="O1369" t="s">
        <v>112</v>
      </c>
      <c r="Q1369" t="s">
        <v>113</v>
      </c>
      <c r="R1369">
        <v>1</v>
      </c>
      <c r="S1369" s="1">
        <v>43116</v>
      </c>
      <c r="T1369" s="1">
        <v>43243</v>
      </c>
      <c r="U1369" t="s">
        <v>379</v>
      </c>
      <c r="V1369" t="s">
        <v>1172</v>
      </c>
      <c r="W1369">
        <v>0</v>
      </c>
      <c r="X1369">
        <v>0</v>
      </c>
      <c r="Y1369">
        <v>15</v>
      </c>
      <c r="Z1369">
        <v>0</v>
      </c>
      <c r="AD1369">
        <v>0</v>
      </c>
      <c r="AE1369">
        <v>0</v>
      </c>
      <c r="AF1369">
        <v>0</v>
      </c>
      <c r="AG1369">
        <v>15</v>
      </c>
      <c r="AH1369">
        <v>0</v>
      </c>
      <c r="AI1369">
        <v>0</v>
      </c>
      <c r="AK1369" t="s">
        <v>1261</v>
      </c>
      <c r="AL1369" t="s">
        <v>1179</v>
      </c>
      <c r="AN1369">
        <v>165</v>
      </c>
      <c r="AO1369">
        <f>Source1718[[#This Row],[TotalFTES]]*525/Source1718[[#This Row],[TotalScheduledHours]]</f>
        <v>0</v>
      </c>
    </row>
    <row r="1370" spans="1:41" x14ac:dyDescent="0.25">
      <c r="A1370" t="s">
        <v>1770</v>
      </c>
      <c r="B1370" t="s">
        <v>32</v>
      </c>
      <c r="C1370" t="s">
        <v>125</v>
      </c>
      <c r="D1370" t="s">
        <v>126</v>
      </c>
      <c r="E1370">
        <v>46977</v>
      </c>
      <c r="F1370" t="s">
        <v>261</v>
      </c>
      <c r="G1370">
        <v>9183</v>
      </c>
      <c r="H1370">
        <v>201</v>
      </c>
      <c r="I1370" t="s">
        <v>262</v>
      </c>
      <c r="J1370" t="s">
        <v>76</v>
      </c>
      <c r="K1370" t="s">
        <v>44</v>
      </c>
      <c r="L1370" t="s">
        <v>111</v>
      </c>
      <c r="M1370">
        <v>1800</v>
      </c>
      <c r="N1370">
        <v>2050</v>
      </c>
      <c r="O1370" t="s">
        <v>46</v>
      </c>
      <c r="Q1370" t="s">
        <v>47</v>
      </c>
      <c r="R1370">
        <v>1</v>
      </c>
      <c r="S1370" s="1">
        <v>43116</v>
      </c>
      <c r="T1370" s="1">
        <v>43243</v>
      </c>
      <c r="U1370" t="s">
        <v>621</v>
      </c>
      <c r="V1370" t="s">
        <v>39</v>
      </c>
      <c r="W1370">
        <v>9</v>
      </c>
      <c r="X1370">
        <v>9</v>
      </c>
      <c r="Y1370">
        <v>25</v>
      </c>
      <c r="Z1370">
        <v>36</v>
      </c>
      <c r="AD1370">
        <v>0</v>
      </c>
      <c r="AE1370">
        <v>36</v>
      </c>
      <c r="AF1370">
        <v>0</v>
      </c>
      <c r="AG1370">
        <v>0</v>
      </c>
      <c r="AH1370">
        <v>1.0109999999999999</v>
      </c>
      <c r="AI1370">
        <v>1.0109999999999999</v>
      </c>
      <c r="AJ1370">
        <v>0.24</v>
      </c>
      <c r="AK1370" t="s">
        <v>837</v>
      </c>
      <c r="AL1370" t="s">
        <v>1262</v>
      </c>
      <c r="AN1370">
        <v>105</v>
      </c>
      <c r="AO1370">
        <f>Source1718[[#This Row],[TotalFTES]]*525/Source1718[[#This Row],[TotalScheduledHours]]</f>
        <v>5.0549999999999997</v>
      </c>
    </row>
    <row r="1371" spans="1:41" x14ac:dyDescent="0.25">
      <c r="A1371" t="s">
        <v>1770</v>
      </c>
      <c r="B1371" t="s">
        <v>32</v>
      </c>
      <c r="C1371" t="s">
        <v>125</v>
      </c>
      <c r="D1371" t="s">
        <v>126</v>
      </c>
      <c r="E1371">
        <v>47293</v>
      </c>
      <c r="F1371" t="s">
        <v>130</v>
      </c>
      <c r="G1371">
        <v>5000</v>
      </c>
      <c r="H1371">
        <v>201</v>
      </c>
      <c r="I1371" t="s">
        <v>1263</v>
      </c>
      <c r="J1371" t="s">
        <v>76</v>
      </c>
      <c r="K1371" t="s">
        <v>44</v>
      </c>
      <c r="L1371" t="s">
        <v>75</v>
      </c>
      <c r="M1371">
        <v>900</v>
      </c>
      <c r="N1371">
        <v>1650</v>
      </c>
      <c r="O1371" t="s">
        <v>46</v>
      </c>
      <c r="P1371">
        <v>47</v>
      </c>
      <c r="Q1371" t="s">
        <v>47</v>
      </c>
      <c r="R1371" t="s">
        <v>38</v>
      </c>
      <c r="S1371" s="1">
        <v>43137</v>
      </c>
      <c r="T1371" s="1">
        <v>43137</v>
      </c>
      <c r="U1371" t="s">
        <v>622</v>
      </c>
      <c r="V1371" t="s">
        <v>39</v>
      </c>
      <c r="W1371">
        <v>5</v>
      </c>
      <c r="X1371">
        <v>5</v>
      </c>
      <c r="Y1371">
        <v>30</v>
      </c>
      <c r="Z1371">
        <v>16.666699999999999</v>
      </c>
      <c r="AD1371">
        <v>0</v>
      </c>
      <c r="AE1371">
        <v>16.666699999999999</v>
      </c>
      <c r="AF1371">
        <v>0</v>
      </c>
      <c r="AG1371">
        <v>0</v>
      </c>
      <c r="AH1371">
        <v>0</v>
      </c>
      <c r="AI1371">
        <v>0</v>
      </c>
      <c r="AJ1371">
        <v>1.7999999999999999E-2</v>
      </c>
      <c r="AK1371" t="s">
        <v>1264</v>
      </c>
      <c r="AL1371" t="s">
        <v>1265</v>
      </c>
      <c r="AN1371">
        <v>8</v>
      </c>
      <c r="AO1371">
        <f>Source1718[[#This Row],[TotalFTES]]*525/Source1718[[#This Row],[TotalScheduledHours]]</f>
        <v>0</v>
      </c>
    </row>
    <row r="1372" spans="1:41" x14ac:dyDescent="0.25">
      <c r="A1372" t="s">
        <v>1770</v>
      </c>
      <c r="B1372" t="s">
        <v>32</v>
      </c>
      <c r="C1372" t="s">
        <v>125</v>
      </c>
      <c r="D1372" t="s">
        <v>126</v>
      </c>
      <c r="E1372">
        <v>47294</v>
      </c>
      <c r="F1372" t="s">
        <v>130</v>
      </c>
      <c r="G1372">
        <v>5000</v>
      </c>
      <c r="H1372">
        <v>202</v>
      </c>
      <c r="I1372" t="s">
        <v>1263</v>
      </c>
      <c r="J1372" t="s">
        <v>35</v>
      </c>
      <c r="K1372" t="s">
        <v>44</v>
      </c>
      <c r="L1372" t="s">
        <v>75</v>
      </c>
      <c r="M1372">
        <v>900</v>
      </c>
      <c r="N1372">
        <v>1650</v>
      </c>
      <c r="O1372" t="s">
        <v>46</v>
      </c>
      <c r="P1372">
        <v>47</v>
      </c>
      <c r="Q1372" t="s">
        <v>47</v>
      </c>
      <c r="R1372" t="s">
        <v>38</v>
      </c>
      <c r="S1372" s="1">
        <v>43172</v>
      </c>
      <c r="T1372" s="1">
        <v>43172</v>
      </c>
      <c r="U1372" t="s">
        <v>622</v>
      </c>
      <c r="V1372" t="s">
        <v>39</v>
      </c>
      <c r="W1372">
        <v>12</v>
      </c>
      <c r="X1372">
        <v>11</v>
      </c>
      <c r="Y1372">
        <v>30</v>
      </c>
      <c r="Z1372">
        <v>36.666699999999999</v>
      </c>
      <c r="AD1372">
        <v>0</v>
      </c>
      <c r="AE1372">
        <v>36.666699999999999</v>
      </c>
      <c r="AF1372">
        <v>0</v>
      </c>
      <c r="AG1372">
        <v>0</v>
      </c>
      <c r="AH1372">
        <v>0</v>
      </c>
      <c r="AI1372">
        <v>0</v>
      </c>
      <c r="AJ1372">
        <v>1.7999999999999999E-2</v>
      </c>
      <c r="AK1372" t="s">
        <v>1264</v>
      </c>
      <c r="AL1372" t="s">
        <v>1265</v>
      </c>
      <c r="AN1372">
        <v>8</v>
      </c>
      <c r="AO1372">
        <f>Source1718[[#This Row],[TotalFTES]]*525/Source1718[[#This Row],[TotalScheduledHours]]</f>
        <v>0</v>
      </c>
    </row>
    <row r="1373" spans="1:41" x14ac:dyDescent="0.25">
      <c r="A1373" t="s">
        <v>1770</v>
      </c>
      <c r="B1373" t="s">
        <v>32</v>
      </c>
      <c r="C1373" t="s">
        <v>125</v>
      </c>
      <c r="D1373" t="s">
        <v>126</v>
      </c>
      <c r="E1373">
        <v>47810</v>
      </c>
      <c r="F1373" t="s">
        <v>130</v>
      </c>
      <c r="G1373">
        <v>5000</v>
      </c>
      <c r="H1373">
        <v>203</v>
      </c>
      <c r="I1373" t="s">
        <v>1263</v>
      </c>
      <c r="J1373" t="s">
        <v>35</v>
      </c>
      <c r="K1373" t="s">
        <v>44</v>
      </c>
      <c r="L1373" t="s">
        <v>75</v>
      </c>
      <c r="M1373">
        <v>900</v>
      </c>
      <c r="N1373">
        <v>1650</v>
      </c>
      <c r="O1373" t="s">
        <v>36</v>
      </c>
      <c r="Q1373" t="s">
        <v>47</v>
      </c>
      <c r="R1373" t="s">
        <v>38</v>
      </c>
      <c r="S1373" s="1">
        <v>43214</v>
      </c>
      <c r="T1373" s="1">
        <v>43214</v>
      </c>
      <c r="U1373" t="s">
        <v>622</v>
      </c>
      <c r="V1373" t="s">
        <v>39</v>
      </c>
      <c r="W1373">
        <v>15</v>
      </c>
      <c r="X1373">
        <v>15</v>
      </c>
      <c r="Y1373">
        <v>30</v>
      </c>
      <c r="Z1373">
        <v>50</v>
      </c>
      <c r="AD1373">
        <v>0</v>
      </c>
      <c r="AE1373">
        <v>50</v>
      </c>
      <c r="AF1373">
        <v>0</v>
      </c>
      <c r="AG1373">
        <v>0</v>
      </c>
      <c r="AH1373">
        <v>0</v>
      </c>
      <c r="AI1373">
        <v>0</v>
      </c>
      <c r="AJ1373">
        <v>1.7999999999999999E-2</v>
      </c>
      <c r="AK1373" t="s">
        <v>1264</v>
      </c>
      <c r="AL1373" t="s">
        <v>36</v>
      </c>
      <c r="AN1373">
        <v>8</v>
      </c>
      <c r="AO1373">
        <f>Source1718[[#This Row],[TotalFTES]]*525/Source1718[[#This Row],[TotalScheduledHours]]</f>
        <v>0</v>
      </c>
    </row>
    <row r="1374" spans="1:41" x14ac:dyDescent="0.25">
      <c r="A1374" t="s">
        <v>1770</v>
      </c>
      <c r="B1374" t="s">
        <v>32</v>
      </c>
      <c r="C1374" t="s">
        <v>125</v>
      </c>
      <c r="D1374" t="s">
        <v>126</v>
      </c>
      <c r="E1374">
        <v>47679</v>
      </c>
      <c r="F1374" t="s">
        <v>130</v>
      </c>
      <c r="G1374">
        <v>5005</v>
      </c>
      <c r="H1374">
        <v>201</v>
      </c>
      <c r="I1374" t="s">
        <v>623</v>
      </c>
      <c r="J1374" t="s">
        <v>35</v>
      </c>
      <c r="K1374" t="s">
        <v>44</v>
      </c>
      <c r="L1374" t="s">
        <v>1266</v>
      </c>
      <c r="M1374">
        <v>900</v>
      </c>
      <c r="N1374">
        <v>1650</v>
      </c>
      <c r="O1374" t="s">
        <v>46</v>
      </c>
      <c r="P1374">
        <v>47</v>
      </c>
      <c r="Q1374" t="s">
        <v>47</v>
      </c>
      <c r="R1374" t="s">
        <v>38</v>
      </c>
      <c r="S1374" s="1">
        <v>43192</v>
      </c>
      <c r="T1374" s="1">
        <v>43203</v>
      </c>
      <c r="U1374" t="s">
        <v>1066</v>
      </c>
      <c r="V1374" t="s">
        <v>39</v>
      </c>
      <c r="W1374">
        <v>33</v>
      </c>
      <c r="X1374">
        <v>33</v>
      </c>
      <c r="Y1374">
        <v>30</v>
      </c>
      <c r="Z1374">
        <v>110</v>
      </c>
      <c r="AD1374">
        <v>0</v>
      </c>
      <c r="AE1374">
        <v>110</v>
      </c>
      <c r="AF1374">
        <v>0</v>
      </c>
      <c r="AG1374">
        <v>0</v>
      </c>
      <c r="AH1374">
        <v>2.27</v>
      </c>
      <c r="AI1374">
        <v>2.27</v>
      </c>
      <c r="AJ1374">
        <v>0.10970000000000001</v>
      </c>
      <c r="AK1374" t="s">
        <v>1264</v>
      </c>
      <c r="AL1374" t="s">
        <v>1265</v>
      </c>
      <c r="AN1374">
        <v>48</v>
      </c>
      <c r="AO1374">
        <f>Source1718[[#This Row],[TotalFTES]]*525/Source1718[[#This Row],[TotalScheduledHours]]</f>
        <v>24.828125</v>
      </c>
    </row>
    <row r="1375" spans="1:41" x14ac:dyDescent="0.25">
      <c r="A1375" t="s">
        <v>1770</v>
      </c>
      <c r="B1375" t="s">
        <v>32</v>
      </c>
      <c r="C1375" t="s">
        <v>125</v>
      </c>
      <c r="D1375" t="s">
        <v>132</v>
      </c>
      <c r="E1375">
        <v>47998</v>
      </c>
      <c r="F1375" t="s">
        <v>133</v>
      </c>
      <c r="G1375">
        <v>5018</v>
      </c>
      <c r="H1375">
        <v>201</v>
      </c>
      <c r="I1375" t="s">
        <v>264</v>
      </c>
      <c r="J1375" t="s">
        <v>76</v>
      </c>
      <c r="K1375" t="s">
        <v>44</v>
      </c>
      <c r="L1375" t="s">
        <v>73</v>
      </c>
      <c r="M1375">
        <v>1900</v>
      </c>
      <c r="N1375">
        <v>2050</v>
      </c>
      <c r="O1375" t="s">
        <v>46</v>
      </c>
      <c r="P1375" t="s">
        <v>265</v>
      </c>
      <c r="Q1375" t="s">
        <v>47</v>
      </c>
      <c r="R1375">
        <v>1</v>
      </c>
      <c r="S1375" s="1">
        <v>43116</v>
      </c>
      <c r="T1375" s="1">
        <v>43243</v>
      </c>
      <c r="U1375" t="s">
        <v>1267</v>
      </c>
      <c r="V1375" t="s">
        <v>39</v>
      </c>
      <c r="W1375">
        <v>49</v>
      </c>
      <c r="X1375">
        <v>48</v>
      </c>
      <c r="Y1375">
        <v>45</v>
      </c>
      <c r="Z1375">
        <v>106.66670000000001</v>
      </c>
      <c r="AD1375">
        <v>0</v>
      </c>
      <c r="AE1375">
        <v>106.66670000000001</v>
      </c>
      <c r="AF1375">
        <v>0</v>
      </c>
      <c r="AG1375">
        <v>0</v>
      </c>
      <c r="AH1375">
        <v>1.33</v>
      </c>
      <c r="AI1375">
        <v>1.33</v>
      </c>
      <c r="AJ1375">
        <v>0.08</v>
      </c>
      <c r="AK1375" t="s">
        <v>1268</v>
      </c>
      <c r="AL1375" t="s">
        <v>1269</v>
      </c>
      <c r="AN1375">
        <v>36</v>
      </c>
      <c r="AO1375">
        <f>Source1718[[#This Row],[TotalFTES]]*525/Source1718[[#This Row],[TotalScheduledHours]]</f>
        <v>19.395833333333332</v>
      </c>
    </row>
    <row r="1376" spans="1:41" x14ac:dyDescent="0.25">
      <c r="A1376" t="s">
        <v>1770</v>
      </c>
      <c r="B1376" t="s">
        <v>32</v>
      </c>
      <c r="C1376" t="s">
        <v>125</v>
      </c>
      <c r="D1376" t="s">
        <v>132</v>
      </c>
      <c r="E1376">
        <v>48023</v>
      </c>
      <c r="F1376" t="s">
        <v>133</v>
      </c>
      <c r="G1376">
        <v>5018</v>
      </c>
      <c r="H1376">
        <v>401</v>
      </c>
      <c r="I1376" t="s">
        <v>264</v>
      </c>
      <c r="J1376" t="s">
        <v>35</v>
      </c>
      <c r="K1376" t="s">
        <v>44</v>
      </c>
      <c r="L1376" t="s">
        <v>189</v>
      </c>
      <c r="M1376">
        <v>1600</v>
      </c>
      <c r="N1376">
        <v>1750</v>
      </c>
      <c r="O1376" t="s">
        <v>55</v>
      </c>
      <c r="P1376">
        <v>402</v>
      </c>
      <c r="Q1376" t="s">
        <v>56</v>
      </c>
      <c r="R1376">
        <v>1</v>
      </c>
      <c r="S1376" s="1">
        <v>43116</v>
      </c>
      <c r="T1376" s="1">
        <v>43243</v>
      </c>
      <c r="U1376" t="s">
        <v>1267</v>
      </c>
      <c r="V1376" t="s">
        <v>39</v>
      </c>
      <c r="W1376">
        <v>78</v>
      </c>
      <c r="X1376">
        <v>75</v>
      </c>
      <c r="Y1376">
        <v>100</v>
      </c>
      <c r="Z1376">
        <v>75</v>
      </c>
      <c r="AD1376">
        <v>0</v>
      </c>
      <c r="AE1376">
        <v>75</v>
      </c>
      <c r="AF1376">
        <v>0</v>
      </c>
      <c r="AG1376">
        <v>0</v>
      </c>
      <c r="AH1376">
        <v>3.105</v>
      </c>
      <c r="AI1376">
        <v>3.105</v>
      </c>
      <c r="AJ1376">
        <v>0.16</v>
      </c>
      <c r="AK1376" t="s">
        <v>1270</v>
      </c>
      <c r="AL1376" t="s">
        <v>1271</v>
      </c>
      <c r="AN1376">
        <v>34</v>
      </c>
      <c r="AO1376">
        <f>Source1718[[#This Row],[TotalFTES]]*525/Source1718[[#This Row],[TotalScheduledHours]]</f>
        <v>47.944852941176471</v>
      </c>
    </row>
    <row r="1377" spans="1:41" x14ac:dyDescent="0.25">
      <c r="A1377" t="s">
        <v>1770</v>
      </c>
      <c r="B1377" t="s">
        <v>32</v>
      </c>
      <c r="C1377" t="s">
        <v>125</v>
      </c>
      <c r="D1377" t="s">
        <v>132</v>
      </c>
      <c r="E1377">
        <v>47908</v>
      </c>
      <c r="F1377" t="s">
        <v>133</v>
      </c>
      <c r="G1377">
        <v>5122</v>
      </c>
      <c r="H1377">
        <v>101</v>
      </c>
      <c r="I1377" t="s">
        <v>1272</v>
      </c>
      <c r="J1377" t="s">
        <v>35</v>
      </c>
      <c r="K1377" t="s">
        <v>44</v>
      </c>
      <c r="L1377" t="s">
        <v>67</v>
      </c>
      <c r="M1377">
        <v>1000</v>
      </c>
      <c r="N1377">
        <v>1150</v>
      </c>
      <c r="O1377" t="s">
        <v>192</v>
      </c>
      <c r="Q1377" t="s">
        <v>97</v>
      </c>
      <c r="R1377">
        <v>1</v>
      </c>
      <c r="S1377" s="1">
        <v>43116</v>
      </c>
      <c r="T1377" s="1">
        <v>43243</v>
      </c>
      <c r="U1377" t="s">
        <v>626</v>
      </c>
      <c r="V1377" t="s">
        <v>39</v>
      </c>
      <c r="W1377">
        <v>43</v>
      </c>
      <c r="X1377">
        <v>43</v>
      </c>
      <c r="Y1377">
        <v>100</v>
      </c>
      <c r="Z1377">
        <v>43</v>
      </c>
      <c r="AD1377">
        <v>0</v>
      </c>
      <c r="AE1377">
        <v>43</v>
      </c>
      <c r="AF1377">
        <v>0</v>
      </c>
      <c r="AG1377">
        <v>0</v>
      </c>
      <c r="AH1377">
        <v>1.474</v>
      </c>
      <c r="AI1377">
        <v>1.474</v>
      </c>
      <c r="AJ1377">
        <v>0.08</v>
      </c>
      <c r="AK1377" t="s">
        <v>883</v>
      </c>
      <c r="AL1377" t="s">
        <v>1273</v>
      </c>
      <c r="AN1377">
        <v>34</v>
      </c>
      <c r="AO1377">
        <f>Source1718[[#This Row],[TotalFTES]]*525/Source1718[[#This Row],[TotalScheduledHours]]</f>
        <v>22.76029411764706</v>
      </c>
    </row>
    <row r="1378" spans="1:41" x14ac:dyDescent="0.25">
      <c r="A1378" t="s">
        <v>1770</v>
      </c>
      <c r="B1378" t="s">
        <v>32</v>
      </c>
      <c r="C1378" t="s">
        <v>125</v>
      </c>
      <c r="D1378" t="s">
        <v>132</v>
      </c>
      <c r="E1378">
        <v>40741</v>
      </c>
      <c r="F1378" t="s">
        <v>133</v>
      </c>
      <c r="G1378">
        <v>5122</v>
      </c>
      <c r="H1378">
        <v>201</v>
      </c>
      <c r="I1378" t="s">
        <v>1272</v>
      </c>
      <c r="J1378" t="s">
        <v>35</v>
      </c>
      <c r="K1378" t="s">
        <v>44</v>
      </c>
      <c r="L1378" t="s">
        <v>86</v>
      </c>
      <c r="M1378">
        <v>1000</v>
      </c>
      <c r="N1378">
        <v>1150</v>
      </c>
      <c r="O1378" t="s">
        <v>198</v>
      </c>
      <c r="Q1378" t="s">
        <v>47</v>
      </c>
      <c r="R1378">
        <v>1</v>
      </c>
      <c r="S1378" s="1">
        <v>43116</v>
      </c>
      <c r="T1378" s="1">
        <v>43243</v>
      </c>
      <c r="U1378" t="s">
        <v>626</v>
      </c>
      <c r="V1378" t="s">
        <v>39</v>
      </c>
      <c r="W1378">
        <v>26</v>
      </c>
      <c r="X1378">
        <v>26</v>
      </c>
      <c r="Y1378">
        <v>200</v>
      </c>
      <c r="Z1378">
        <v>13</v>
      </c>
      <c r="AD1378">
        <v>0</v>
      </c>
      <c r="AE1378">
        <v>13</v>
      </c>
      <c r="AF1378">
        <v>0</v>
      </c>
      <c r="AG1378">
        <v>0</v>
      </c>
      <c r="AH1378">
        <v>1.585</v>
      </c>
      <c r="AI1378">
        <v>1.585</v>
      </c>
      <c r="AJ1378">
        <v>0.08</v>
      </c>
      <c r="AK1378" t="s">
        <v>883</v>
      </c>
      <c r="AL1378" t="s">
        <v>1274</v>
      </c>
      <c r="AN1378">
        <v>32</v>
      </c>
      <c r="AO1378">
        <f>Source1718[[#This Row],[TotalFTES]]*525/Source1718[[#This Row],[TotalScheduledHours]]</f>
        <v>26.00390625</v>
      </c>
    </row>
    <row r="1379" spans="1:41" x14ac:dyDescent="0.25">
      <c r="A1379" t="s">
        <v>1770</v>
      </c>
      <c r="B1379" t="s">
        <v>32</v>
      </c>
      <c r="C1379" t="s">
        <v>125</v>
      </c>
      <c r="D1379" t="s">
        <v>132</v>
      </c>
      <c r="E1379">
        <v>42483</v>
      </c>
      <c r="F1379" t="s">
        <v>133</v>
      </c>
      <c r="G1379">
        <v>5122</v>
      </c>
      <c r="H1379">
        <v>202</v>
      </c>
      <c r="I1379" t="s">
        <v>1272</v>
      </c>
      <c r="J1379" t="s">
        <v>35</v>
      </c>
      <c r="K1379" t="s">
        <v>44</v>
      </c>
      <c r="L1379" t="s">
        <v>609</v>
      </c>
      <c r="M1379" t="s">
        <v>558</v>
      </c>
      <c r="N1379" t="s">
        <v>559</v>
      </c>
      <c r="O1379" t="s">
        <v>1275</v>
      </c>
      <c r="Q1379" t="s">
        <v>47</v>
      </c>
      <c r="R1379">
        <v>1</v>
      </c>
      <c r="S1379" s="1">
        <v>43116</v>
      </c>
      <c r="T1379" s="1">
        <v>43243</v>
      </c>
      <c r="U1379" t="s">
        <v>1276</v>
      </c>
      <c r="V1379" t="s">
        <v>39</v>
      </c>
      <c r="W1379">
        <v>131</v>
      </c>
      <c r="X1379">
        <v>130</v>
      </c>
      <c r="Y1379">
        <v>60</v>
      </c>
      <c r="Z1379">
        <v>216.66669999999999</v>
      </c>
      <c r="AD1379">
        <v>0</v>
      </c>
      <c r="AE1379">
        <v>216.66669999999999</v>
      </c>
      <c r="AF1379">
        <v>0</v>
      </c>
      <c r="AG1379">
        <v>0</v>
      </c>
      <c r="AH1379">
        <v>4.5490000000000004</v>
      </c>
      <c r="AI1379">
        <v>4.5490000000000004</v>
      </c>
      <c r="AJ1379">
        <v>0.08</v>
      </c>
      <c r="AK1379" t="s">
        <v>1122</v>
      </c>
      <c r="AL1379" t="s">
        <v>1277</v>
      </c>
      <c r="AN1379">
        <v>32</v>
      </c>
      <c r="AO1379">
        <f>Source1718[[#This Row],[TotalFTES]]*525/Source1718[[#This Row],[TotalScheduledHours]]</f>
        <v>74.632031250000011</v>
      </c>
    </row>
    <row r="1380" spans="1:41" x14ac:dyDescent="0.25">
      <c r="A1380" t="s">
        <v>1770</v>
      </c>
      <c r="B1380" t="s">
        <v>32</v>
      </c>
      <c r="C1380" t="s">
        <v>125</v>
      </c>
      <c r="D1380" t="s">
        <v>132</v>
      </c>
      <c r="E1380">
        <v>43043</v>
      </c>
      <c r="F1380" t="s">
        <v>133</v>
      </c>
      <c r="G1380">
        <v>5122</v>
      </c>
      <c r="H1380">
        <v>203</v>
      </c>
      <c r="I1380" t="s">
        <v>1272</v>
      </c>
      <c r="J1380" t="s">
        <v>35</v>
      </c>
      <c r="K1380" t="s">
        <v>44</v>
      </c>
      <c r="L1380" t="s">
        <v>86</v>
      </c>
      <c r="M1380">
        <v>1000</v>
      </c>
      <c r="N1380">
        <v>1150</v>
      </c>
      <c r="O1380" t="s">
        <v>147</v>
      </c>
      <c r="Q1380" t="s">
        <v>47</v>
      </c>
      <c r="R1380">
        <v>1</v>
      </c>
      <c r="S1380" s="1">
        <v>43116</v>
      </c>
      <c r="T1380" s="1">
        <v>43243</v>
      </c>
      <c r="U1380" t="s">
        <v>624</v>
      </c>
      <c r="V1380" t="s">
        <v>39</v>
      </c>
      <c r="W1380">
        <v>77</v>
      </c>
      <c r="X1380">
        <v>77</v>
      </c>
      <c r="Y1380">
        <v>100</v>
      </c>
      <c r="Z1380">
        <v>77</v>
      </c>
      <c r="AD1380">
        <v>0</v>
      </c>
      <c r="AE1380">
        <v>77</v>
      </c>
      <c r="AF1380">
        <v>0</v>
      </c>
      <c r="AG1380">
        <v>0</v>
      </c>
      <c r="AH1380">
        <v>1.47</v>
      </c>
      <c r="AI1380">
        <v>1.47</v>
      </c>
      <c r="AJ1380">
        <v>0.08</v>
      </c>
      <c r="AK1380" t="s">
        <v>883</v>
      </c>
      <c r="AL1380" t="s">
        <v>1278</v>
      </c>
      <c r="AN1380">
        <v>32</v>
      </c>
      <c r="AO1380">
        <f>Source1718[[#This Row],[TotalFTES]]*525/Source1718[[#This Row],[TotalScheduledHours]]</f>
        <v>24.1171875</v>
      </c>
    </row>
    <row r="1381" spans="1:41" x14ac:dyDescent="0.25">
      <c r="A1381" t="s">
        <v>1770</v>
      </c>
      <c r="B1381" t="s">
        <v>32</v>
      </c>
      <c r="C1381" t="s">
        <v>125</v>
      </c>
      <c r="D1381" t="s">
        <v>132</v>
      </c>
      <c r="E1381">
        <v>40714</v>
      </c>
      <c r="F1381" t="s">
        <v>133</v>
      </c>
      <c r="G1381">
        <v>5122</v>
      </c>
      <c r="H1381">
        <v>204</v>
      </c>
      <c r="I1381" t="s">
        <v>1272</v>
      </c>
      <c r="J1381" t="s">
        <v>35</v>
      </c>
      <c r="K1381" t="s">
        <v>44</v>
      </c>
      <c r="L1381" t="s">
        <v>86</v>
      </c>
      <c r="M1381">
        <v>1330</v>
      </c>
      <c r="N1381">
        <v>1520</v>
      </c>
      <c r="O1381" t="s">
        <v>144</v>
      </c>
      <c r="Q1381" t="s">
        <v>47</v>
      </c>
      <c r="R1381">
        <v>1</v>
      </c>
      <c r="S1381" s="1">
        <v>43116</v>
      </c>
      <c r="T1381" s="1">
        <v>43243</v>
      </c>
      <c r="U1381" t="s">
        <v>626</v>
      </c>
      <c r="V1381" t="s">
        <v>39</v>
      </c>
      <c r="W1381">
        <v>47</v>
      </c>
      <c r="X1381">
        <v>47</v>
      </c>
      <c r="Y1381">
        <v>50</v>
      </c>
      <c r="Z1381">
        <v>94</v>
      </c>
      <c r="AD1381">
        <v>0</v>
      </c>
      <c r="AE1381">
        <v>94</v>
      </c>
      <c r="AF1381">
        <v>0</v>
      </c>
      <c r="AG1381">
        <v>0</v>
      </c>
      <c r="AH1381">
        <v>1.345</v>
      </c>
      <c r="AI1381">
        <v>1.345</v>
      </c>
      <c r="AJ1381">
        <v>0.08</v>
      </c>
      <c r="AK1381" t="s">
        <v>1279</v>
      </c>
      <c r="AL1381" t="s">
        <v>1280</v>
      </c>
      <c r="AN1381">
        <v>32</v>
      </c>
      <c r="AO1381">
        <f>Source1718[[#This Row],[TotalFTES]]*525/Source1718[[#This Row],[TotalScheduledHours]]</f>
        <v>22.06640625</v>
      </c>
    </row>
    <row r="1382" spans="1:41" x14ac:dyDescent="0.25">
      <c r="A1382" t="s">
        <v>1770</v>
      </c>
      <c r="B1382" t="s">
        <v>32</v>
      </c>
      <c r="C1382" t="s">
        <v>125</v>
      </c>
      <c r="D1382" t="s">
        <v>132</v>
      </c>
      <c r="E1382">
        <v>41431</v>
      </c>
      <c r="F1382" t="s">
        <v>133</v>
      </c>
      <c r="G1382">
        <v>5122</v>
      </c>
      <c r="H1382">
        <v>205</v>
      </c>
      <c r="I1382" t="s">
        <v>1272</v>
      </c>
      <c r="J1382" t="s">
        <v>35</v>
      </c>
      <c r="K1382" t="s">
        <v>44</v>
      </c>
      <c r="L1382" t="s">
        <v>75</v>
      </c>
      <c r="M1382">
        <v>830</v>
      </c>
      <c r="N1382">
        <v>1020</v>
      </c>
      <c r="O1382" t="s">
        <v>134</v>
      </c>
      <c r="Q1382" t="s">
        <v>47</v>
      </c>
      <c r="R1382">
        <v>1</v>
      </c>
      <c r="S1382" s="1">
        <v>43116</v>
      </c>
      <c r="T1382" s="1">
        <v>43243</v>
      </c>
      <c r="U1382" t="s">
        <v>624</v>
      </c>
      <c r="V1382" t="s">
        <v>39</v>
      </c>
      <c r="W1382">
        <v>78</v>
      </c>
      <c r="X1382">
        <v>78</v>
      </c>
      <c r="Y1382">
        <v>200</v>
      </c>
      <c r="Z1382">
        <v>39</v>
      </c>
      <c r="AD1382">
        <v>0</v>
      </c>
      <c r="AE1382">
        <v>39</v>
      </c>
      <c r="AF1382">
        <v>0</v>
      </c>
      <c r="AG1382">
        <v>0</v>
      </c>
      <c r="AH1382">
        <v>1.345</v>
      </c>
      <c r="AI1382">
        <v>1.345</v>
      </c>
      <c r="AJ1382">
        <v>0.08</v>
      </c>
      <c r="AK1382" t="s">
        <v>990</v>
      </c>
      <c r="AL1382" t="s">
        <v>1281</v>
      </c>
      <c r="AN1382">
        <v>34</v>
      </c>
      <c r="AO1382">
        <f>Source1718[[#This Row],[TotalFTES]]*525/Source1718[[#This Row],[TotalScheduledHours]]</f>
        <v>20.768382352941178</v>
      </c>
    </row>
    <row r="1383" spans="1:41" x14ac:dyDescent="0.25">
      <c r="A1383" t="s">
        <v>1770</v>
      </c>
      <c r="B1383" t="s">
        <v>32</v>
      </c>
      <c r="C1383" t="s">
        <v>125</v>
      </c>
      <c r="D1383" t="s">
        <v>132</v>
      </c>
      <c r="E1383">
        <v>40739</v>
      </c>
      <c r="F1383" t="s">
        <v>133</v>
      </c>
      <c r="G1383">
        <v>5122</v>
      </c>
      <c r="H1383">
        <v>206</v>
      </c>
      <c r="I1383" t="s">
        <v>1272</v>
      </c>
      <c r="J1383" t="s">
        <v>35</v>
      </c>
      <c r="K1383" t="s">
        <v>44</v>
      </c>
      <c r="L1383" t="s">
        <v>613</v>
      </c>
      <c r="M1383" t="s">
        <v>558</v>
      </c>
      <c r="N1383" t="s">
        <v>559</v>
      </c>
      <c r="O1383" t="s">
        <v>1282</v>
      </c>
      <c r="Q1383" t="s">
        <v>47</v>
      </c>
      <c r="R1383">
        <v>1</v>
      </c>
      <c r="S1383" s="1">
        <v>43116</v>
      </c>
      <c r="T1383" s="1">
        <v>43243</v>
      </c>
      <c r="U1383" t="s">
        <v>1276</v>
      </c>
      <c r="V1383" t="s">
        <v>39</v>
      </c>
      <c r="W1383">
        <v>139</v>
      </c>
      <c r="X1383">
        <v>139</v>
      </c>
      <c r="Y1383">
        <v>150</v>
      </c>
      <c r="Z1383">
        <v>92.666700000000006</v>
      </c>
      <c r="AD1383">
        <v>0</v>
      </c>
      <c r="AE1383">
        <v>92.666700000000006</v>
      </c>
      <c r="AF1383">
        <v>0</v>
      </c>
      <c r="AG1383">
        <v>0</v>
      </c>
      <c r="AH1383">
        <v>3.9809999999999999</v>
      </c>
      <c r="AI1383">
        <v>3.9809999999999999</v>
      </c>
      <c r="AJ1383">
        <v>0.08</v>
      </c>
      <c r="AK1383" t="s">
        <v>1122</v>
      </c>
      <c r="AL1383" t="s">
        <v>1283</v>
      </c>
      <c r="AN1383">
        <v>34</v>
      </c>
      <c r="AO1383">
        <f>Source1718[[#This Row],[TotalFTES]]*525/Source1718[[#This Row],[TotalScheduledHours]]</f>
        <v>61.471323529411769</v>
      </c>
    </row>
    <row r="1384" spans="1:41" x14ac:dyDescent="0.25">
      <c r="A1384" t="s">
        <v>1770</v>
      </c>
      <c r="B1384" t="s">
        <v>32</v>
      </c>
      <c r="C1384" t="s">
        <v>125</v>
      </c>
      <c r="D1384" t="s">
        <v>132</v>
      </c>
      <c r="E1384">
        <v>40724</v>
      </c>
      <c r="F1384" t="s">
        <v>133</v>
      </c>
      <c r="G1384">
        <v>5122</v>
      </c>
      <c r="H1384">
        <v>207</v>
      </c>
      <c r="I1384" t="s">
        <v>1272</v>
      </c>
      <c r="J1384" t="s">
        <v>35</v>
      </c>
      <c r="K1384" t="s">
        <v>44</v>
      </c>
      <c r="L1384" t="s">
        <v>75</v>
      </c>
      <c r="M1384">
        <v>1000</v>
      </c>
      <c r="N1384">
        <v>1150</v>
      </c>
      <c r="O1384" t="s">
        <v>196</v>
      </c>
      <c r="Q1384" t="s">
        <v>65</v>
      </c>
      <c r="R1384">
        <v>1</v>
      </c>
      <c r="S1384" s="1">
        <v>43116</v>
      </c>
      <c r="T1384" s="1">
        <v>43243</v>
      </c>
      <c r="U1384" t="s">
        <v>626</v>
      </c>
      <c r="V1384" t="s">
        <v>39</v>
      </c>
      <c r="W1384">
        <v>89</v>
      </c>
      <c r="X1384">
        <v>89</v>
      </c>
      <c r="Y1384">
        <v>100</v>
      </c>
      <c r="Z1384">
        <v>89</v>
      </c>
      <c r="AD1384">
        <v>0</v>
      </c>
      <c r="AE1384">
        <v>89</v>
      </c>
      <c r="AF1384">
        <v>0</v>
      </c>
      <c r="AG1384">
        <v>0</v>
      </c>
      <c r="AH1384">
        <v>1.9119999999999999</v>
      </c>
      <c r="AI1384">
        <v>1.9119999999999999</v>
      </c>
      <c r="AJ1384">
        <v>0.08</v>
      </c>
      <c r="AK1384" t="s">
        <v>883</v>
      </c>
      <c r="AL1384" t="s">
        <v>1284</v>
      </c>
      <c r="AN1384">
        <v>34</v>
      </c>
      <c r="AO1384">
        <f>Source1718[[#This Row],[TotalFTES]]*525/Source1718[[#This Row],[TotalScheduledHours]]</f>
        <v>29.523529411764706</v>
      </c>
    </row>
    <row r="1385" spans="1:41" x14ac:dyDescent="0.25">
      <c r="A1385" t="s">
        <v>1770</v>
      </c>
      <c r="B1385" t="s">
        <v>32</v>
      </c>
      <c r="C1385" t="s">
        <v>125</v>
      </c>
      <c r="D1385" t="s">
        <v>132</v>
      </c>
      <c r="E1385">
        <v>40704</v>
      </c>
      <c r="F1385" t="s">
        <v>133</v>
      </c>
      <c r="G1385">
        <v>5122</v>
      </c>
      <c r="H1385">
        <v>208</v>
      </c>
      <c r="I1385" t="s">
        <v>1272</v>
      </c>
      <c r="J1385" t="s">
        <v>35</v>
      </c>
      <c r="K1385" t="s">
        <v>44</v>
      </c>
      <c r="L1385" t="s">
        <v>75</v>
      </c>
      <c r="M1385">
        <v>1100</v>
      </c>
      <c r="N1385">
        <v>1250</v>
      </c>
      <c r="O1385" t="s">
        <v>197</v>
      </c>
      <c r="Q1385" t="s">
        <v>47</v>
      </c>
      <c r="R1385">
        <v>1</v>
      </c>
      <c r="S1385" s="1">
        <v>43116</v>
      </c>
      <c r="T1385" s="1">
        <v>43243</v>
      </c>
      <c r="U1385" t="s">
        <v>624</v>
      </c>
      <c r="V1385" t="s">
        <v>39</v>
      </c>
      <c r="W1385">
        <v>60</v>
      </c>
      <c r="X1385">
        <v>59</v>
      </c>
      <c r="Y1385">
        <v>175</v>
      </c>
      <c r="Z1385">
        <v>33.714300000000001</v>
      </c>
      <c r="AD1385">
        <v>0</v>
      </c>
      <c r="AE1385">
        <v>33.714300000000001</v>
      </c>
      <c r="AF1385">
        <v>0</v>
      </c>
      <c r="AG1385">
        <v>0</v>
      </c>
      <c r="AH1385">
        <v>1.371</v>
      </c>
      <c r="AI1385">
        <v>1.371</v>
      </c>
      <c r="AJ1385">
        <v>0.08</v>
      </c>
      <c r="AK1385" t="s">
        <v>1285</v>
      </c>
      <c r="AL1385" t="s">
        <v>1286</v>
      </c>
      <c r="AN1385">
        <v>34</v>
      </c>
      <c r="AO1385">
        <f>Source1718[[#This Row],[TotalFTES]]*525/Source1718[[#This Row],[TotalScheduledHours]]</f>
        <v>21.169852941176469</v>
      </c>
    </row>
    <row r="1386" spans="1:41" x14ac:dyDescent="0.25">
      <c r="A1386" t="s">
        <v>1770</v>
      </c>
      <c r="B1386" t="s">
        <v>32</v>
      </c>
      <c r="C1386" t="s">
        <v>125</v>
      </c>
      <c r="D1386" t="s">
        <v>132</v>
      </c>
      <c r="E1386">
        <v>48059</v>
      </c>
      <c r="F1386" t="s">
        <v>133</v>
      </c>
      <c r="G1386">
        <v>5122</v>
      </c>
      <c r="H1386">
        <v>209</v>
      </c>
      <c r="I1386" t="s">
        <v>1272</v>
      </c>
      <c r="J1386" t="s">
        <v>35</v>
      </c>
      <c r="K1386" t="s">
        <v>44</v>
      </c>
      <c r="L1386" t="s">
        <v>613</v>
      </c>
      <c r="M1386" t="s">
        <v>1287</v>
      </c>
      <c r="N1386" t="s">
        <v>735</v>
      </c>
      <c r="O1386" t="s">
        <v>1288</v>
      </c>
      <c r="Q1386" t="s">
        <v>97</v>
      </c>
      <c r="R1386">
        <v>1</v>
      </c>
      <c r="S1386" s="1">
        <v>43116</v>
      </c>
      <c r="T1386" s="1">
        <v>43243</v>
      </c>
      <c r="U1386" t="s">
        <v>1289</v>
      </c>
      <c r="V1386" t="s">
        <v>39</v>
      </c>
      <c r="W1386">
        <v>107</v>
      </c>
      <c r="X1386">
        <v>106</v>
      </c>
      <c r="Y1386">
        <v>100</v>
      </c>
      <c r="Z1386">
        <v>106</v>
      </c>
      <c r="AD1386">
        <v>0</v>
      </c>
      <c r="AE1386">
        <v>106</v>
      </c>
      <c r="AF1386">
        <v>0</v>
      </c>
      <c r="AG1386">
        <v>0</v>
      </c>
      <c r="AH1386">
        <v>2.206</v>
      </c>
      <c r="AI1386">
        <v>2.206</v>
      </c>
      <c r="AJ1386">
        <v>0.08</v>
      </c>
      <c r="AK1386" t="s">
        <v>1290</v>
      </c>
      <c r="AL1386" t="s">
        <v>1291</v>
      </c>
      <c r="AN1386">
        <v>34</v>
      </c>
      <c r="AO1386">
        <f>Source1718[[#This Row],[TotalFTES]]*525/Source1718[[#This Row],[TotalScheduledHours]]</f>
        <v>34.063235294117646</v>
      </c>
    </row>
    <row r="1387" spans="1:41" x14ac:dyDescent="0.25">
      <c r="A1387" t="s">
        <v>1770</v>
      </c>
      <c r="B1387" t="s">
        <v>32</v>
      </c>
      <c r="C1387" t="s">
        <v>125</v>
      </c>
      <c r="D1387" t="s">
        <v>132</v>
      </c>
      <c r="E1387">
        <v>40737</v>
      </c>
      <c r="F1387" t="s">
        <v>133</v>
      </c>
      <c r="G1387">
        <v>5122</v>
      </c>
      <c r="H1387">
        <v>210</v>
      </c>
      <c r="I1387" t="s">
        <v>1272</v>
      </c>
      <c r="J1387" t="s">
        <v>35</v>
      </c>
      <c r="K1387" t="s">
        <v>44</v>
      </c>
      <c r="L1387" t="s">
        <v>73</v>
      </c>
      <c r="M1387">
        <v>1000</v>
      </c>
      <c r="N1387">
        <v>1150</v>
      </c>
      <c r="O1387" t="s">
        <v>170</v>
      </c>
      <c r="Q1387" t="s">
        <v>47</v>
      </c>
      <c r="R1387">
        <v>1</v>
      </c>
      <c r="S1387" s="1">
        <v>43116</v>
      </c>
      <c r="T1387" s="1">
        <v>43243</v>
      </c>
      <c r="U1387" t="s">
        <v>626</v>
      </c>
      <c r="V1387" t="s">
        <v>39</v>
      </c>
      <c r="W1387">
        <v>73</v>
      </c>
      <c r="X1387">
        <v>73</v>
      </c>
      <c r="Y1387">
        <v>250</v>
      </c>
      <c r="Z1387">
        <v>29.2</v>
      </c>
      <c r="AD1387">
        <v>0</v>
      </c>
      <c r="AE1387">
        <v>29.2</v>
      </c>
      <c r="AF1387">
        <v>0</v>
      </c>
      <c r="AG1387">
        <v>0</v>
      </c>
      <c r="AH1387">
        <v>1.6</v>
      </c>
      <c r="AI1387">
        <v>1.6</v>
      </c>
      <c r="AJ1387">
        <v>0.08</v>
      </c>
      <c r="AK1387" t="s">
        <v>883</v>
      </c>
      <c r="AL1387" t="s">
        <v>1292</v>
      </c>
      <c r="AN1387">
        <v>36</v>
      </c>
      <c r="AO1387">
        <f>Source1718[[#This Row],[TotalFTES]]*525/Source1718[[#This Row],[TotalScheduledHours]]</f>
        <v>23.333333333333332</v>
      </c>
    </row>
    <row r="1388" spans="1:41" x14ac:dyDescent="0.25">
      <c r="A1388" t="s">
        <v>1770</v>
      </c>
      <c r="B1388" t="s">
        <v>32</v>
      </c>
      <c r="C1388" t="s">
        <v>125</v>
      </c>
      <c r="D1388" t="s">
        <v>132</v>
      </c>
      <c r="E1388">
        <v>40746</v>
      </c>
      <c r="F1388" t="s">
        <v>133</v>
      </c>
      <c r="G1388">
        <v>5122</v>
      </c>
      <c r="H1388">
        <v>211</v>
      </c>
      <c r="I1388" t="s">
        <v>1272</v>
      </c>
      <c r="J1388" t="s">
        <v>35</v>
      </c>
      <c r="K1388" t="s">
        <v>44</v>
      </c>
      <c r="L1388" t="s">
        <v>73</v>
      </c>
      <c r="M1388">
        <v>1000</v>
      </c>
      <c r="N1388">
        <v>1150</v>
      </c>
      <c r="O1388" t="s">
        <v>267</v>
      </c>
      <c r="Q1388" t="s">
        <v>47</v>
      </c>
      <c r="R1388">
        <v>1</v>
      </c>
      <c r="S1388" s="1">
        <v>43116</v>
      </c>
      <c r="T1388" s="1">
        <v>43243</v>
      </c>
      <c r="U1388" t="s">
        <v>624</v>
      </c>
      <c r="V1388" t="s">
        <v>39</v>
      </c>
      <c r="W1388">
        <v>57</v>
      </c>
      <c r="X1388">
        <v>56</v>
      </c>
      <c r="Y1388">
        <v>100</v>
      </c>
      <c r="Z1388">
        <v>56</v>
      </c>
      <c r="AD1388">
        <v>0</v>
      </c>
      <c r="AE1388">
        <v>56</v>
      </c>
      <c r="AF1388">
        <v>0</v>
      </c>
      <c r="AG1388">
        <v>0</v>
      </c>
      <c r="AH1388">
        <v>1.3140000000000001</v>
      </c>
      <c r="AI1388">
        <v>1.3140000000000001</v>
      </c>
      <c r="AJ1388">
        <v>0.08</v>
      </c>
      <c r="AK1388" t="s">
        <v>883</v>
      </c>
      <c r="AL1388" t="s">
        <v>1293</v>
      </c>
      <c r="AN1388">
        <v>36</v>
      </c>
      <c r="AO1388">
        <f>Source1718[[#This Row],[TotalFTES]]*525/Source1718[[#This Row],[TotalScheduledHours]]</f>
        <v>19.162500000000001</v>
      </c>
    </row>
    <row r="1389" spans="1:41" x14ac:dyDescent="0.25">
      <c r="A1389" t="s">
        <v>1770</v>
      </c>
      <c r="B1389" t="s">
        <v>32</v>
      </c>
      <c r="C1389" t="s">
        <v>125</v>
      </c>
      <c r="D1389" t="s">
        <v>132</v>
      </c>
      <c r="E1389">
        <v>40730</v>
      </c>
      <c r="F1389" t="s">
        <v>133</v>
      </c>
      <c r="G1389">
        <v>5122</v>
      </c>
      <c r="H1389">
        <v>212</v>
      </c>
      <c r="I1389" t="s">
        <v>1272</v>
      </c>
      <c r="J1389" t="s">
        <v>35</v>
      </c>
      <c r="K1389" t="s">
        <v>44</v>
      </c>
      <c r="L1389" t="s">
        <v>676</v>
      </c>
      <c r="M1389" t="s">
        <v>558</v>
      </c>
      <c r="N1389" t="s">
        <v>559</v>
      </c>
      <c r="O1389" t="s">
        <v>1294</v>
      </c>
      <c r="Q1389" t="s">
        <v>65</v>
      </c>
      <c r="R1389">
        <v>1</v>
      </c>
      <c r="S1389" s="1">
        <v>43116</v>
      </c>
      <c r="T1389" s="1">
        <v>43243</v>
      </c>
      <c r="U1389" t="s">
        <v>1276</v>
      </c>
      <c r="V1389" t="s">
        <v>39</v>
      </c>
      <c r="W1389">
        <v>109</v>
      </c>
      <c r="X1389">
        <v>89</v>
      </c>
      <c r="Y1389">
        <v>80</v>
      </c>
      <c r="Z1389">
        <v>111.25</v>
      </c>
      <c r="AD1389">
        <v>0</v>
      </c>
      <c r="AE1389">
        <v>111.25</v>
      </c>
      <c r="AF1389">
        <v>0</v>
      </c>
      <c r="AG1389">
        <v>0</v>
      </c>
      <c r="AH1389">
        <v>2.202</v>
      </c>
      <c r="AI1389">
        <v>2.202</v>
      </c>
      <c r="AJ1389">
        <v>0.08</v>
      </c>
      <c r="AK1389" t="s">
        <v>1122</v>
      </c>
      <c r="AL1389" t="s">
        <v>1295</v>
      </c>
      <c r="AN1389">
        <v>36</v>
      </c>
      <c r="AO1389">
        <f>Source1718[[#This Row],[TotalFTES]]*525/Source1718[[#This Row],[TotalScheduledHours]]</f>
        <v>32.112499999999997</v>
      </c>
    </row>
    <row r="1390" spans="1:41" x14ac:dyDescent="0.25">
      <c r="A1390" t="s">
        <v>1770</v>
      </c>
      <c r="B1390" t="s">
        <v>32</v>
      </c>
      <c r="C1390" t="s">
        <v>125</v>
      </c>
      <c r="D1390" t="s">
        <v>132</v>
      </c>
      <c r="E1390">
        <v>47909</v>
      </c>
      <c r="F1390" t="s">
        <v>133</v>
      </c>
      <c r="G1390">
        <v>5122</v>
      </c>
      <c r="H1390">
        <v>213</v>
      </c>
      <c r="I1390" t="s">
        <v>1272</v>
      </c>
      <c r="J1390" t="s">
        <v>35</v>
      </c>
      <c r="K1390" t="s">
        <v>44</v>
      </c>
      <c r="L1390" t="s">
        <v>678</v>
      </c>
      <c r="M1390" t="s">
        <v>1296</v>
      </c>
      <c r="N1390" t="s">
        <v>1297</v>
      </c>
      <c r="O1390" t="s">
        <v>1298</v>
      </c>
      <c r="Q1390" t="s">
        <v>65</v>
      </c>
      <c r="R1390">
        <v>1</v>
      </c>
      <c r="S1390" s="1">
        <v>43116</v>
      </c>
      <c r="T1390" s="1">
        <v>43243</v>
      </c>
      <c r="U1390" t="s">
        <v>1276</v>
      </c>
      <c r="V1390" t="s">
        <v>39</v>
      </c>
      <c r="W1390">
        <v>151</v>
      </c>
      <c r="X1390">
        <v>150</v>
      </c>
      <c r="Y1390">
        <v>45</v>
      </c>
      <c r="Z1390">
        <v>333.33330000000001</v>
      </c>
      <c r="AD1390">
        <v>0</v>
      </c>
      <c r="AE1390">
        <v>333.33330000000001</v>
      </c>
      <c r="AF1390">
        <v>0</v>
      </c>
      <c r="AG1390">
        <v>0</v>
      </c>
      <c r="AH1390">
        <v>3.8319999999999999</v>
      </c>
      <c r="AI1390">
        <v>3.8319999999999999</v>
      </c>
      <c r="AJ1390">
        <v>0.08</v>
      </c>
      <c r="AK1390" t="s">
        <v>1299</v>
      </c>
      <c r="AL1390" t="s">
        <v>1300</v>
      </c>
      <c r="AN1390">
        <v>36</v>
      </c>
      <c r="AO1390">
        <f>Source1718[[#This Row],[TotalFTES]]*525/Source1718[[#This Row],[TotalScheduledHours]]</f>
        <v>55.883333333333333</v>
      </c>
    </row>
    <row r="1391" spans="1:41" x14ac:dyDescent="0.25">
      <c r="A1391" t="s">
        <v>1770</v>
      </c>
      <c r="B1391" t="s">
        <v>32</v>
      </c>
      <c r="C1391" t="s">
        <v>125</v>
      </c>
      <c r="D1391" t="s">
        <v>132</v>
      </c>
      <c r="E1391">
        <v>40715</v>
      </c>
      <c r="F1391" t="s">
        <v>133</v>
      </c>
      <c r="G1391">
        <v>5122</v>
      </c>
      <c r="H1391">
        <v>215</v>
      </c>
      <c r="I1391" t="s">
        <v>1272</v>
      </c>
      <c r="J1391" t="s">
        <v>35</v>
      </c>
      <c r="K1391" t="s">
        <v>44</v>
      </c>
      <c r="L1391" t="s">
        <v>67</v>
      </c>
      <c r="M1391">
        <v>1000</v>
      </c>
      <c r="N1391">
        <v>1150</v>
      </c>
      <c r="O1391" t="s">
        <v>268</v>
      </c>
      <c r="Q1391" t="s">
        <v>47</v>
      </c>
      <c r="R1391">
        <v>1</v>
      </c>
      <c r="S1391" s="1">
        <v>43116</v>
      </c>
      <c r="T1391" s="1">
        <v>43243</v>
      </c>
      <c r="U1391" t="s">
        <v>627</v>
      </c>
      <c r="V1391" t="s">
        <v>39</v>
      </c>
      <c r="W1391">
        <v>124</v>
      </c>
      <c r="X1391">
        <v>124</v>
      </c>
      <c r="Y1391">
        <v>150</v>
      </c>
      <c r="Z1391">
        <v>82.666700000000006</v>
      </c>
      <c r="AD1391">
        <v>0</v>
      </c>
      <c r="AE1391">
        <v>82.666700000000006</v>
      </c>
      <c r="AF1391">
        <v>0</v>
      </c>
      <c r="AG1391">
        <v>0</v>
      </c>
      <c r="AH1391">
        <v>1.867</v>
      </c>
      <c r="AI1391">
        <v>1.867</v>
      </c>
      <c r="AJ1391">
        <v>0.08</v>
      </c>
      <c r="AK1391" t="s">
        <v>883</v>
      </c>
      <c r="AL1391" t="s">
        <v>1301</v>
      </c>
      <c r="AN1391">
        <v>34</v>
      </c>
      <c r="AO1391">
        <f>Source1718[[#This Row],[TotalFTES]]*525/Source1718[[#This Row],[TotalScheduledHours]]</f>
        <v>28.828676470588235</v>
      </c>
    </row>
    <row r="1392" spans="1:41" x14ac:dyDescent="0.25">
      <c r="A1392" t="s">
        <v>1770</v>
      </c>
      <c r="B1392" t="s">
        <v>32</v>
      </c>
      <c r="C1392" t="s">
        <v>125</v>
      </c>
      <c r="D1392" t="s">
        <v>132</v>
      </c>
      <c r="E1392">
        <v>40719</v>
      </c>
      <c r="F1392" t="s">
        <v>133</v>
      </c>
      <c r="G1392">
        <v>5122</v>
      </c>
      <c r="H1392">
        <v>216</v>
      </c>
      <c r="I1392" t="s">
        <v>1272</v>
      </c>
      <c r="J1392" t="s">
        <v>35</v>
      </c>
      <c r="K1392" t="s">
        <v>44</v>
      </c>
      <c r="L1392" t="s">
        <v>54</v>
      </c>
      <c r="M1392">
        <v>1000</v>
      </c>
      <c r="N1392">
        <v>1150</v>
      </c>
      <c r="O1392" t="s">
        <v>135</v>
      </c>
      <c r="Q1392" t="s">
        <v>47</v>
      </c>
      <c r="R1392">
        <v>1</v>
      </c>
      <c r="S1392" s="1">
        <v>43116</v>
      </c>
      <c r="T1392" s="1">
        <v>43243</v>
      </c>
      <c r="U1392" t="s">
        <v>626</v>
      </c>
      <c r="V1392" t="s">
        <v>39</v>
      </c>
      <c r="W1392">
        <v>53</v>
      </c>
      <c r="X1392">
        <v>53</v>
      </c>
      <c r="Y1392">
        <v>50</v>
      </c>
      <c r="Z1392">
        <v>106</v>
      </c>
      <c r="AD1392">
        <v>0</v>
      </c>
      <c r="AE1392">
        <v>106</v>
      </c>
      <c r="AF1392">
        <v>0</v>
      </c>
      <c r="AG1392">
        <v>0</v>
      </c>
      <c r="AH1392">
        <v>3.238</v>
      </c>
      <c r="AI1392">
        <v>3.238</v>
      </c>
      <c r="AJ1392">
        <v>0.08</v>
      </c>
      <c r="AK1392" t="s">
        <v>883</v>
      </c>
      <c r="AL1392" t="s">
        <v>1302</v>
      </c>
      <c r="AN1392">
        <v>32</v>
      </c>
      <c r="AO1392">
        <f>Source1718[[#This Row],[TotalFTES]]*525/Source1718[[#This Row],[TotalScheduledHours]]</f>
        <v>53.123437500000001</v>
      </c>
    </row>
    <row r="1393" spans="1:41" x14ac:dyDescent="0.25">
      <c r="A1393" t="s">
        <v>1770</v>
      </c>
      <c r="B1393" t="s">
        <v>32</v>
      </c>
      <c r="C1393" t="s">
        <v>125</v>
      </c>
      <c r="D1393" t="s">
        <v>132</v>
      </c>
      <c r="E1393">
        <v>40708</v>
      </c>
      <c r="F1393" t="s">
        <v>133</v>
      </c>
      <c r="G1393">
        <v>5122</v>
      </c>
      <c r="H1393">
        <v>217</v>
      </c>
      <c r="I1393" t="s">
        <v>1272</v>
      </c>
      <c r="J1393" t="s">
        <v>35</v>
      </c>
      <c r="K1393" t="s">
        <v>44</v>
      </c>
      <c r="L1393" t="s">
        <v>54</v>
      </c>
      <c r="M1393">
        <v>1000</v>
      </c>
      <c r="N1393">
        <v>1150</v>
      </c>
      <c r="O1393" t="s">
        <v>146</v>
      </c>
      <c r="Q1393" t="s">
        <v>47</v>
      </c>
      <c r="R1393">
        <v>1</v>
      </c>
      <c r="S1393" s="1">
        <v>43116</v>
      </c>
      <c r="T1393" s="1">
        <v>43243</v>
      </c>
      <c r="U1393" t="s">
        <v>741</v>
      </c>
      <c r="V1393" t="s">
        <v>39</v>
      </c>
      <c r="W1393">
        <v>46</v>
      </c>
      <c r="X1393">
        <v>46</v>
      </c>
      <c r="Y1393">
        <v>200</v>
      </c>
      <c r="Z1393">
        <v>23</v>
      </c>
      <c r="AD1393">
        <v>0</v>
      </c>
      <c r="AE1393">
        <v>23</v>
      </c>
      <c r="AF1393">
        <v>0</v>
      </c>
      <c r="AG1393">
        <v>0</v>
      </c>
      <c r="AH1393">
        <v>0.97499999999999998</v>
      </c>
      <c r="AI1393">
        <v>0.97499999999999998</v>
      </c>
      <c r="AJ1393">
        <v>0.08</v>
      </c>
      <c r="AK1393" t="s">
        <v>883</v>
      </c>
      <c r="AL1393" t="s">
        <v>1303</v>
      </c>
      <c r="AN1393">
        <v>32</v>
      </c>
      <c r="AO1393">
        <f>Source1718[[#This Row],[TotalFTES]]*525/Source1718[[#This Row],[TotalScheduledHours]]</f>
        <v>15.99609375</v>
      </c>
    </row>
    <row r="1394" spans="1:41" x14ac:dyDescent="0.25">
      <c r="A1394" t="s">
        <v>1770</v>
      </c>
      <c r="B1394" t="s">
        <v>32</v>
      </c>
      <c r="C1394" t="s">
        <v>125</v>
      </c>
      <c r="D1394" t="s">
        <v>132</v>
      </c>
      <c r="E1394">
        <v>48060</v>
      </c>
      <c r="F1394" t="s">
        <v>133</v>
      </c>
      <c r="G1394">
        <v>5122</v>
      </c>
      <c r="H1394">
        <v>218</v>
      </c>
      <c r="I1394" t="s">
        <v>1272</v>
      </c>
      <c r="J1394" t="s">
        <v>35</v>
      </c>
      <c r="K1394" t="s">
        <v>44</v>
      </c>
      <c r="L1394" t="s">
        <v>679</v>
      </c>
      <c r="M1394" t="s">
        <v>558</v>
      </c>
      <c r="N1394" t="s">
        <v>559</v>
      </c>
      <c r="O1394" t="s">
        <v>1304</v>
      </c>
      <c r="Q1394" t="s">
        <v>97</v>
      </c>
      <c r="R1394">
        <v>1</v>
      </c>
      <c r="S1394" s="1">
        <v>43116</v>
      </c>
      <c r="T1394" s="1">
        <v>43243</v>
      </c>
      <c r="U1394" t="s">
        <v>1289</v>
      </c>
      <c r="V1394" t="s">
        <v>39</v>
      </c>
      <c r="W1394">
        <v>146</v>
      </c>
      <c r="X1394">
        <v>146</v>
      </c>
      <c r="Y1394">
        <v>100</v>
      </c>
      <c r="Z1394">
        <v>146</v>
      </c>
      <c r="AD1394">
        <v>0</v>
      </c>
      <c r="AE1394">
        <v>146</v>
      </c>
      <c r="AF1394">
        <v>0</v>
      </c>
      <c r="AG1394">
        <v>0</v>
      </c>
      <c r="AH1394">
        <v>2.7120000000000002</v>
      </c>
      <c r="AI1394">
        <v>2.7120000000000002</v>
      </c>
      <c r="AJ1394">
        <v>0.08</v>
      </c>
      <c r="AK1394" t="s">
        <v>1122</v>
      </c>
      <c r="AL1394" t="s">
        <v>1305</v>
      </c>
      <c r="AN1394">
        <v>32</v>
      </c>
      <c r="AO1394">
        <f>Source1718[[#This Row],[TotalFTES]]*525/Source1718[[#This Row],[TotalScheduledHours]]</f>
        <v>44.493750000000006</v>
      </c>
    </row>
    <row r="1395" spans="1:41" x14ac:dyDescent="0.25">
      <c r="A1395" t="s">
        <v>1770</v>
      </c>
      <c r="B1395" t="s">
        <v>32</v>
      </c>
      <c r="C1395" t="s">
        <v>125</v>
      </c>
      <c r="D1395" t="s">
        <v>132</v>
      </c>
      <c r="E1395">
        <v>40735</v>
      </c>
      <c r="F1395" t="s">
        <v>133</v>
      </c>
      <c r="G1395">
        <v>5122</v>
      </c>
      <c r="H1395">
        <v>219</v>
      </c>
      <c r="I1395" t="s">
        <v>1272</v>
      </c>
      <c r="J1395" t="s">
        <v>35</v>
      </c>
      <c r="K1395" t="s">
        <v>44</v>
      </c>
      <c r="L1395" t="s">
        <v>679</v>
      </c>
      <c r="M1395" t="s">
        <v>492</v>
      </c>
      <c r="N1395" t="s">
        <v>493</v>
      </c>
      <c r="O1395" t="s">
        <v>1306</v>
      </c>
      <c r="Q1395" t="s">
        <v>47</v>
      </c>
      <c r="R1395">
        <v>1</v>
      </c>
      <c r="S1395" s="1">
        <v>43116</v>
      </c>
      <c r="T1395" s="1">
        <v>43243</v>
      </c>
      <c r="U1395" t="s">
        <v>1276</v>
      </c>
      <c r="V1395" t="s">
        <v>39</v>
      </c>
      <c r="W1395">
        <v>59</v>
      </c>
      <c r="X1395">
        <v>59</v>
      </c>
      <c r="Y1395">
        <v>100</v>
      </c>
      <c r="Z1395">
        <v>59</v>
      </c>
      <c r="AD1395">
        <v>0</v>
      </c>
      <c r="AE1395">
        <v>59</v>
      </c>
      <c r="AF1395">
        <v>0</v>
      </c>
      <c r="AG1395">
        <v>0</v>
      </c>
      <c r="AH1395">
        <v>1.966</v>
      </c>
      <c r="AI1395">
        <v>1.966</v>
      </c>
      <c r="AJ1395">
        <v>0.08</v>
      </c>
      <c r="AK1395" t="s">
        <v>928</v>
      </c>
      <c r="AL1395" t="s">
        <v>1307</v>
      </c>
      <c r="AN1395">
        <v>32</v>
      </c>
      <c r="AO1395">
        <f>Source1718[[#This Row],[TotalFTES]]*525/Source1718[[#This Row],[TotalScheduledHours]]</f>
        <v>32.254687500000003</v>
      </c>
    </row>
    <row r="1396" spans="1:41" x14ac:dyDescent="0.25">
      <c r="A1396" t="s">
        <v>1770</v>
      </c>
      <c r="B1396" t="s">
        <v>32</v>
      </c>
      <c r="C1396" t="s">
        <v>125</v>
      </c>
      <c r="D1396" t="s">
        <v>132</v>
      </c>
      <c r="E1396">
        <v>47547</v>
      </c>
      <c r="F1396" t="s">
        <v>133</v>
      </c>
      <c r="G1396">
        <v>5123</v>
      </c>
      <c r="H1396">
        <v>201</v>
      </c>
      <c r="I1396" t="s">
        <v>628</v>
      </c>
      <c r="J1396" t="s">
        <v>73</v>
      </c>
      <c r="K1396" t="s">
        <v>44</v>
      </c>
      <c r="L1396" t="s">
        <v>703</v>
      </c>
      <c r="M1396" t="s">
        <v>1308</v>
      </c>
      <c r="N1396" t="s">
        <v>850</v>
      </c>
      <c r="O1396" t="s">
        <v>1309</v>
      </c>
      <c r="Q1396" t="s">
        <v>47</v>
      </c>
      <c r="R1396" t="s">
        <v>38</v>
      </c>
      <c r="S1396" s="1">
        <v>43120</v>
      </c>
      <c r="T1396" s="1">
        <v>43162</v>
      </c>
      <c r="U1396" t="s">
        <v>1276</v>
      </c>
      <c r="V1396" t="s">
        <v>39</v>
      </c>
      <c r="W1396">
        <v>118</v>
      </c>
      <c r="X1396">
        <v>117</v>
      </c>
      <c r="Y1396">
        <v>45</v>
      </c>
      <c r="Z1396">
        <v>260</v>
      </c>
      <c r="AD1396">
        <v>0</v>
      </c>
      <c r="AE1396">
        <v>260</v>
      </c>
      <c r="AF1396">
        <v>0</v>
      </c>
      <c r="AG1396">
        <v>0</v>
      </c>
      <c r="AH1396">
        <v>0.64800000000000002</v>
      </c>
      <c r="AI1396">
        <v>0.64800000000000002</v>
      </c>
      <c r="AJ1396">
        <v>2.7400000000000001E-2</v>
      </c>
      <c r="AK1396" t="s">
        <v>1310</v>
      </c>
      <c r="AL1396" t="s">
        <v>1311</v>
      </c>
      <c r="AN1396">
        <v>12</v>
      </c>
      <c r="AO1396">
        <f>Source1718[[#This Row],[TotalFTES]]*525/Source1718[[#This Row],[TotalScheduledHours]]</f>
        <v>28.349999999999998</v>
      </c>
    </row>
    <row r="1397" spans="1:41" x14ac:dyDescent="0.25">
      <c r="A1397" t="s">
        <v>1770</v>
      </c>
      <c r="B1397" t="s">
        <v>32</v>
      </c>
      <c r="C1397" t="s">
        <v>125</v>
      </c>
      <c r="D1397" t="s">
        <v>132</v>
      </c>
      <c r="E1397">
        <v>47910</v>
      </c>
      <c r="F1397" t="s">
        <v>133</v>
      </c>
      <c r="G1397">
        <v>5123</v>
      </c>
      <c r="H1397">
        <v>202</v>
      </c>
      <c r="I1397" t="s">
        <v>628</v>
      </c>
      <c r="J1397" t="s">
        <v>73</v>
      </c>
      <c r="K1397" t="s">
        <v>44</v>
      </c>
      <c r="L1397" t="s">
        <v>74</v>
      </c>
      <c r="M1397">
        <v>1000</v>
      </c>
      <c r="N1397">
        <v>1150</v>
      </c>
      <c r="O1397" t="s">
        <v>138</v>
      </c>
      <c r="Q1397" t="s">
        <v>47</v>
      </c>
      <c r="R1397" t="s">
        <v>38</v>
      </c>
      <c r="S1397" s="1">
        <v>43169</v>
      </c>
      <c r="T1397" s="1">
        <v>43211</v>
      </c>
      <c r="U1397" t="s">
        <v>626</v>
      </c>
      <c r="V1397" t="s">
        <v>39</v>
      </c>
      <c r="W1397">
        <v>116</v>
      </c>
      <c r="X1397">
        <v>116</v>
      </c>
      <c r="Y1397">
        <v>45</v>
      </c>
      <c r="Z1397">
        <v>257.77780000000001</v>
      </c>
      <c r="AD1397">
        <v>0</v>
      </c>
      <c r="AE1397">
        <v>257.77780000000001</v>
      </c>
      <c r="AF1397">
        <v>0</v>
      </c>
      <c r="AG1397">
        <v>0</v>
      </c>
      <c r="AH1397">
        <v>0.57099999999999995</v>
      </c>
      <c r="AI1397">
        <v>0.57099999999999995</v>
      </c>
      <c r="AJ1397">
        <v>2.7400000000000001E-2</v>
      </c>
      <c r="AK1397" t="s">
        <v>883</v>
      </c>
      <c r="AL1397" t="s">
        <v>1312</v>
      </c>
      <c r="AN1397">
        <v>12</v>
      </c>
      <c r="AO1397">
        <f>Source1718[[#This Row],[TotalFTES]]*525/Source1718[[#This Row],[TotalScheduledHours]]</f>
        <v>24.981249999999999</v>
      </c>
    </row>
    <row r="1398" spans="1:41" x14ac:dyDescent="0.25">
      <c r="A1398" t="s">
        <v>1770</v>
      </c>
      <c r="B1398" t="s">
        <v>32</v>
      </c>
      <c r="C1398" t="s">
        <v>125</v>
      </c>
      <c r="D1398" t="s">
        <v>270</v>
      </c>
      <c r="E1398">
        <v>41517</v>
      </c>
      <c r="F1398" t="s">
        <v>271</v>
      </c>
      <c r="G1398">
        <v>9200</v>
      </c>
      <c r="H1398">
        <v>201</v>
      </c>
      <c r="I1398" t="s">
        <v>272</v>
      </c>
      <c r="J1398" t="s">
        <v>35</v>
      </c>
      <c r="K1398" t="s">
        <v>44</v>
      </c>
      <c r="L1398" t="s">
        <v>1313</v>
      </c>
      <c r="M1398" t="s">
        <v>1314</v>
      </c>
      <c r="N1398" t="s">
        <v>1315</v>
      </c>
      <c r="O1398" t="s">
        <v>1316</v>
      </c>
      <c r="P1398" t="s">
        <v>1317</v>
      </c>
      <c r="Q1398" t="s">
        <v>47</v>
      </c>
      <c r="R1398" t="s">
        <v>38</v>
      </c>
      <c r="S1398" s="1">
        <v>43122</v>
      </c>
      <c r="T1398" s="1">
        <v>43243</v>
      </c>
      <c r="U1398" t="s">
        <v>1318</v>
      </c>
      <c r="V1398" t="s">
        <v>39</v>
      </c>
      <c r="W1398">
        <v>17</v>
      </c>
      <c r="X1398">
        <v>17</v>
      </c>
      <c r="Y1398">
        <v>30</v>
      </c>
      <c r="Z1398">
        <v>56.666699999999999</v>
      </c>
      <c r="AD1398">
        <v>0</v>
      </c>
      <c r="AE1398">
        <v>56.666699999999999</v>
      </c>
      <c r="AF1398">
        <v>0</v>
      </c>
      <c r="AG1398">
        <v>0</v>
      </c>
      <c r="AH1398">
        <v>8.9830000000000005</v>
      </c>
      <c r="AI1398">
        <v>8.9830000000000005</v>
      </c>
      <c r="AJ1398">
        <v>0.78290000000000004</v>
      </c>
      <c r="AK1398" t="s">
        <v>1319</v>
      </c>
      <c r="AL1398" t="s">
        <v>1320</v>
      </c>
      <c r="AN1398">
        <v>907.9</v>
      </c>
      <c r="AO1398">
        <f>Source1718[[#This Row],[TotalFTES]]*525/Source1718[[#This Row],[TotalScheduledHours]]</f>
        <v>5.194487278334619</v>
      </c>
    </row>
    <row r="1399" spans="1:41" x14ac:dyDescent="0.25">
      <c r="A1399" t="s">
        <v>1770</v>
      </c>
      <c r="B1399" t="s">
        <v>32</v>
      </c>
      <c r="C1399" t="s">
        <v>125</v>
      </c>
      <c r="D1399" t="s">
        <v>139</v>
      </c>
      <c r="E1399">
        <v>47975</v>
      </c>
      <c r="F1399" t="s">
        <v>140</v>
      </c>
      <c r="G1399">
        <v>7003</v>
      </c>
      <c r="H1399">
        <v>501</v>
      </c>
      <c r="I1399" t="s">
        <v>141</v>
      </c>
      <c r="J1399" t="s">
        <v>35</v>
      </c>
      <c r="K1399" t="s">
        <v>44</v>
      </c>
      <c r="L1399" t="s">
        <v>86</v>
      </c>
      <c r="M1399">
        <v>1300</v>
      </c>
      <c r="N1399">
        <v>1450</v>
      </c>
      <c r="O1399" t="s">
        <v>49</v>
      </c>
      <c r="P1399">
        <v>619</v>
      </c>
      <c r="Q1399" t="s">
        <v>51</v>
      </c>
      <c r="R1399" t="s">
        <v>38</v>
      </c>
      <c r="S1399" s="1">
        <v>43122</v>
      </c>
      <c r="T1399" s="1">
        <v>43164</v>
      </c>
      <c r="U1399" t="s">
        <v>649</v>
      </c>
      <c r="V1399" t="s">
        <v>39</v>
      </c>
      <c r="W1399">
        <v>30</v>
      </c>
      <c r="X1399">
        <v>30</v>
      </c>
      <c r="Y1399">
        <v>100</v>
      </c>
      <c r="Z1399">
        <v>30</v>
      </c>
      <c r="AD1399">
        <v>0</v>
      </c>
      <c r="AE1399">
        <v>30</v>
      </c>
      <c r="AF1399">
        <v>0</v>
      </c>
      <c r="AG1399">
        <v>0</v>
      </c>
      <c r="AH1399">
        <v>0.309</v>
      </c>
      <c r="AI1399">
        <v>0.309</v>
      </c>
      <c r="AJ1399">
        <v>2.7400000000000001E-2</v>
      </c>
      <c r="AK1399" t="s">
        <v>1321</v>
      </c>
      <c r="AL1399" t="s">
        <v>1029</v>
      </c>
      <c r="AN1399">
        <v>12</v>
      </c>
      <c r="AO1399">
        <f>Source1718[[#This Row],[TotalFTES]]*525/Source1718[[#This Row],[TotalScheduledHours]]</f>
        <v>13.518749999999999</v>
      </c>
    </row>
    <row r="1400" spans="1:41" x14ac:dyDescent="0.25">
      <c r="A1400" t="s">
        <v>1770</v>
      </c>
      <c r="B1400" t="s">
        <v>32</v>
      </c>
      <c r="C1400" t="s">
        <v>125</v>
      </c>
      <c r="D1400" t="s">
        <v>139</v>
      </c>
      <c r="E1400">
        <v>47827</v>
      </c>
      <c r="F1400" t="s">
        <v>140</v>
      </c>
      <c r="G1400">
        <v>7004</v>
      </c>
      <c r="H1400">
        <v>702</v>
      </c>
      <c r="I1400" t="s">
        <v>141</v>
      </c>
      <c r="J1400" t="s">
        <v>35</v>
      </c>
      <c r="K1400" t="s">
        <v>44</v>
      </c>
      <c r="L1400" t="s">
        <v>75</v>
      </c>
      <c r="M1400">
        <v>1330</v>
      </c>
      <c r="N1400">
        <v>1520</v>
      </c>
      <c r="O1400" t="s">
        <v>142</v>
      </c>
      <c r="Q1400" t="s">
        <v>65</v>
      </c>
      <c r="R1400" t="s">
        <v>38</v>
      </c>
      <c r="S1400" s="1">
        <v>43151</v>
      </c>
      <c r="T1400" s="1">
        <v>43221</v>
      </c>
      <c r="U1400" t="s">
        <v>649</v>
      </c>
      <c r="V1400" t="s">
        <v>39</v>
      </c>
      <c r="W1400">
        <v>51</v>
      </c>
      <c r="X1400">
        <v>51</v>
      </c>
      <c r="Y1400">
        <v>100</v>
      </c>
      <c r="Z1400">
        <v>51</v>
      </c>
      <c r="AD1400">
        <v>0</v>
      </c>
      <c r="AE1400">
        <v>51</v>
      </c>
      <c r="AF1400">
        <v>0</v>
      </c>
      <c r="AG1400">
        <v>10</v>
      </c>
      <c r="AH1400">
        <v>0.46500000000000002</v>
      </c>
      <c r="AI1400">
        <v>0.46500000000000002</v>
      </c>
      <c r="AJ1400">
        <v>4.1099999999999998E-2</v>
      </c>
      <c r="AK1400" t="s">
        <v>1279</v>
      </c>
      <c r="AL1400" t="s">
        <v>1322</v>
      </c>
      <c r="AN1400">
        <v>18</v>
      </c>
      <c r="AO1400">
        <f>Source1718[[#This Row],[TotalFTES]]*525/Source1718[[#This Row],[TotalScheduledHours]]</f>
        <v>13.5625</v>
      </c>
    </row>
    <row r="1401" spans="1:41" x14ac:dyDescent="0.25">
      <c r="A1401" t="s">
        <v>1770</v>
      </c>
      <c r="B1401" t="s">
        <v>32</v>
      </c>
      <c r="C1401" t="s">
        <v>125</v>
      </c>
      <c r="D1401" t="s">
        <v>139</v>
      </c>
      <c r="E1401">
        <v>48047</v>
      </c>
      <c r="F1401" t="s">
        <v>140</v>
      </c>
      <c r="G1401">
        <v>7005</v>
      </c>
      <c r="H1401">
        <v>701</v>
      </c>
      <c r="I1401" t="s">
        <v>629</v>
      </c>
      <c r="J1401" t="s">
        <v>35</v>
      </c>
      <c r="K1401" t="s">
        <v>44</v>
      </c>
      <c r="L1401" t="s">
        <v>75</v>
      </c>
      <c r="M1401">
        <v>1250</v>
      </c>
      <c r="N1401">
        <v>1340</v>
      </c>
      <c r="O1401" t="s">
        <v>173</v>
      </c>
      <c r="Q1401" t="s">
        <v>65</v>
      </c>
      <c r="R1401">
        <v>1</v>
      </c>
      <c r="S1401" s="1">
        <v>43116</v>
      </c>
      <c r="T1401" s="1">
        <v>43243</v>
      </c>
      <c r="U1401" t="s">
        <v>380</v>
      </c>
      <c r="V1401" t="s">
        <v>39</v>
      </c>
      <c r="W1401">
        <v>67</v>
      </c>
      <c r="X1401">
        <v>55</v>
      </c>
      <c r="Y1401">
        <v>100</v>
      </c>
      <c r="Z1401">
        <v>55</v>
      </c>
      <c r="AD1401">
        <v>0</v>
      </c>
      <c r="AE1401">
        <v>55</v>
      </c>
      <c r="AF1401">
        <v>0</v>
      </c>
      <c r="AG1401">
        <v>0</v>
      </c>
      <c r="AH1401">
        <v>1.3240000000000001</v>
      </c>
      <c r="AI1401">
        <v>1.3240000000000001</v>
      </c>
      <c r="AJ1401">
        <v>4.1099999999999998E-2</v>
      </c>
      <c r="AK1401" t="s">
        <v>1323</v>
      </c>
      <c r="AL1401" t="s">
        <v>1324</v>
      </c>
      <c r="AN1401">
        <v>17</v>
      </c>
      <c r="AO1401">
        <f>Source1718[[#This Row],[TotalFTES]]*525/Source1718[[#This Row],[TotalScheduledHours]]</f>
        <v>40.888235294117649</v>
      </c>
    </row>
    <row r="1402" spans="1:41" x14ac:dyDescent="0.25">
      <c r="A1402" t="s">
        <v>1770</v>
      </c>
      <c r="B1402" t="s">
        <v>32</v>
      </c>
      <c r="C1402" t="s">
        <v>125</v>
      </c>
      <c r="D1402" t="s">
        <v>139</v>
      </c>
      <c r="E1402">
        <v>48045</v>
      </c>
      <c r="F1402" t="s">
        <v>140</v>
      </c>
      <c r="G1402">
        <v>7005</v>
      </c>
      <c r="H1402">
        <v>702</v>
      </c>
      <c r="I1402" t="s">
        <v>629</v>
      </c>
      <c r="J1402" t="s">
        <v>35</v>
      </c>
      <c r="K1402" t="s">
        <v>44</v>
      </c>
      <c r="L1402" t="s">
        <v>67</v>
      </c>
      <c r="M1402">
        <v>1100</v>
      </c>
      <c r="N1402">
        <v>1150</v>
      </c>
      <c r="O1402" t="s">
        <v>156</v>
      </c>
      <c r="Q1402" t="s">
        <v>65</v>
      </c>
      <c r="R1402">
        <v>1</v>
      </c>
      <c r="S1402" s="1">
        <v>43116</v>
      </c>
      <c r="T1402" s="1">
        <v>43243</v>
      </c>
      <c r="U1402" t="s">
        <v>380</v>
      </c>
      <c r="V1402" t="s">
        <v>39</v>
      </c>
      <c r="W1402">
        <v>64</v>
      </c>
      <c r="X1402">
        <v>64</v>
      </c>
      <c r="Y1402">
        <v>50</v>
      </c>
      <c r="Z1402">
        <v>128</v>
      </c>
      <c r="AD1402">
        <v>0</v>
      </c>
      <c r="AE1402">
        <v>128</v>
      </c>
      <c r="AF1402">
        <v>0</v>
      </c>
      <c r="AG1402">
        <v>0</v>
      </c>
      <c r="AH1402">
        <v>1.3979999999999999</v>
      </c>
      <c r="AI1402">
        <v>1.3979999999999999</v>
      </c>
      <c r="AJ1402">
        <v>4.1099999999999998E-2</v>
      </c>
      <c r="AK1402" t="s">
        <v>1325</v>
      </c>
      <c r="AL1402" t="s">
        <v>1326</v>
      </c>
      <c r="AN1402">
        <v>17</v>
      </c>
      <c r="AO1402">
        <f>Source1718[[#This Row],[TotalFTES]]*525/Source1718[[#This Row],[TotalScheduledHours]]</f>
        <v>43.173529411764704</v>
      </c>
    </row>
    <row r="1403" spans="1:41" x14ac:dyDescent="0.25">
      <c r="A1403" t="s">
        <v>1770</v>
      </c>
      <c r="B1403" t="s">
        <v>32</v>
      </c>
      <c r="C1403" t="s">
        <v>125</v>
      </c>
      <c r="D1403" t="s">
        <v>139</v>
      </c>
      <c r="E1403">
        <v>48048</v>
      </c>
      <c r="F1403" t="s">
        <v>140</v>
      </c>
      <c r="G1403">
        <v>7005</v>
      </c>
      <c r="H1403">
        <v>703</v>
      </c>
      <c r="I1403" t="s">
        <v>629</v>
      </c>
      <c r="J1403" t="s">
        <v>35</v>
      </c>
      <c r="K1403" t="s">
        <v>44</v>
      </c>
      <c r="L1403" t="s">
        <v>86</v>
      </c>
      <c r="M1403">
        <v>1000</v>
      </c>
      <c r="N1403">
        <v>1050</v>
      </c>
      <c r="O1403" t="s">
        <v>177</v>
      </c>
      <c r="Q1403" t="s">
        <v>65</v>
      </c>
      <c r="R1403">
        <v>1</v>
      </c>
      <c r="S1403" s="1">
        <v>43116</v>
      </c>
      <c r="T1403" s="1">
        <v>43243</v>
      </c>
      <c r="U1403" t="s">
        <v>380</v>
      </c>
      <c r="V1403" t="s">
        <v>39</v>
      </c>
      <c r="W1403">
        <v>75</v>
      </c>
      <c r="X1403">
        <v>33</v>
      </c>
      <c r="Y1403">
        <v>100</v>
      </c>
      <c r="Z1403">
        <v>33</v>
      </c>
      <c r="AD1403">
        <v>0</v>
      </c>
      <c r="AE1403">
        <v>33</v>
      </c>
      <c r="AF1403">
        <v>0</v>
      </c>
      <c r="AG1403">
        <v>0</v>
      </c>
      <c r="AH1403">
        <v>0.89300000000000002</v>
      </c>
      <c r="AI1403">
        <v>0.89300000000000002</v>
      </c>
      <c r="AJ1403">
        <v>4.1099999999999998E-2</v>
      </c>
      <c r="AK1403" t="s">
        <v>1327</v>
      </c>
      <c r="AL1403" t="s">
        <v>1328</v>
      </c>
      <c r="AN1403">
        <v>16</v>
      </c>
      <c r="AO1403">
        <f>Source1718[[#This Row],[TotalFTES]]*525/Source1718[[#This Row],[TotalScheduledHours]]</f>
        <v>29.301562499999999</v>
      </c>
    </row>
    <row r="1404" spans="1:41" x14ac:dyDescent="0.25">
      <c r="A1404" t="s">
        <v>1770</v>
      </c>
      <c r="B1404" t="s">
        <v>32</v>
      </c>
      <c r="C1404" t="s">
        <v>125</v>
      </c>
      <c r="D1404" t="s">
        <v>139</v>
      </c>
      <c r="E1404">
        <v>47485</v>
      </c>
      <c r="F1404" t="s">
        <v>140</v>
      </c>
      <c r="G1404">
        <v>7005</v>
      </c>
      <c r="H1404">
        <v>704</v>
      </c>
      <c r="I1404" t="s">
        <v>629</v>
      </c>
      <c r="J1404" t="s">
        <v>35</v>
      </c>
      <c r="K1404" t="s">
        <v>44</v>
      </c>
      <c r="L1404" t="s">
        <v>73</v>
      </c>
      <c r="M1404">
        <v>1300</v>
      </c>
      <c r="N1404">
        <v>1350</v>
      </c>
      <c r="O1404" t="s">
        <v>273</v>
      </c>
      <c r="Q1404" t="s">
        <v>65</v>
      </c>
      <c r="R1404">
        <v>1</v>
      </c>
      <c r="S1404" s="1">
        <v>43116</v>
      </c>
      <c r="T1404" s="1">
        <v>43243</v>
      </c>
      <c r="U1404" t="s">
        <v>631</v>
      </c>
      <c r="V1404" t="s">
        <v>39</v>
      </c>
      <c r="W1404">
        <v>90</v>
      </c>
      <c r="X1404">
        <v>68</v>
      </c>
      <c r="Y1404">
        <v>100</v>
      </c>
      <c r="Z1404">
        <v>68</v>
      </c>
      <c r="AD1404">
        <v>0</v>
      </c>
      <c r="AE1404">
        <v>68</v>
      </c>
      <c r="AF1404">
        <v>0</v>
      </c>
      <c r="AG1404">
        <v>10</v>
      </c>
      <c r="AH1404">
        <v>1.482</v>
      </c>
      <c r="AI1404">
        <v>1.482</v>
      </c>
      <c r="AJ1404">
        <v>4.1099999999999998E-2</v>
      </c>
      <c r="AK1404" t="s">
        <v>1329</v>
      </c>
      <c r="AL1404" t="s">
        <v>1330</v>
      </c>
      <c r="AN1404">
        <v>18</v>
      </c>
      <c r="AO1404">
        <f>Source1718[[#This Row],[TotalFTES]]*525/Source1718[[#This Row],[TotalScheduledHours]]</f>
        <v>43.224999999999994</v>
      </c>
    </row>
    <row r="1405" spans="1:41" x14ac:dyDescent="0.25">
      <c r="A1405" t="s">
        <v>1770</v>
      </c>
      <c r="B1405" t="s">
        <v>32</v>
      </c>
      <c r="C1405" t="s">
        <v>125</v>
      </c>
      <c r="D1405" t="s">
        <v>139</v>
      </c>
      <c r="E1405">
        <v>47483</v>
      </c>
      <c r="F1405" t="s">
        <v>140</v>
      </c>
      <c r="G1405">
        <v>7005</v>
      </c>
      <c r="H1405">
        <v>705</v>
      </c>
      <c r="I1405" t="s">
        <v>629</v>
      </c>
      <c r="J1405" t="s">
        <v>35</v>
      </c>
      <c r="K1405" t="s">
        <v>44</v>
      </c>
      <c r="L1405" t="s">
        <v>73</v>
      </c>
      <c r="M1405">
        <v>1300</v>
      </c>
      <c r="N1405">
        <v>1450</v>
      </c>
      <c r="O1405" t="s">
        <v>64</v>
      </c>
      <c r="P1405">
        <v>109</v>
      </c>
      <c r="Q1405" t="s">
        <v>65</v>
      </c>
      <c r="R1405" t="s">
        <v>38</v>
      </c>
      <c r="S1405" s="1">
        <v>43117</v>
      </c>
      <c r="T1405" s="1">
        <v>43173</v>
      </c>
      <c r="U1405" t="s">
        <v>409</v>
      </c>
      <c r="V1405" t="s">
        <v>39</v>
      </c>
      <c r="W1405">
        <v>16</v>
      </c>
      <c r="X1405">
        <v>16</v>
      </c>
      <c r="Y1405">
        <v>100</v>
      </c>
      <c r="Z1405">
        <v>16</v>
      </c>
      <c r="AD1405">
        <v>0</v>
      </c>
      <c r="AE1405">
        <v>16</v>
      </c>
      <c r="AF1405">
        <v>0</v>
      </c>
      <c r="AG1405">
        <v>10</v>
      </c>
      <c r="AH1405">
        <v>0.23200000000000001</v>
      </c>
      <c r="AI1405">
        <v>0.23200000000000001</v>
      </c>
      <c r="AJ1405">
        <v>4.1099999999999998E-2</v>
      </c>
      <c r="AK1405" t="s">
        <v>1321</v>
      </c>
      <c r="AL1405" t="s">
        <v>761</v>
      </c>
      <c r="AN1405">
        <v>18</v>
      </c>
      <c r="AO1405">
        <f>Source1718[[#This Row],[TotalFTES]]*525/Source1718[[#This Row],[TotalScheduledHours]]</f>
        <v>6.7666666666666675</v>
      </c>
    </row>
    <row r="1406" spans="1:41" x14ac:dyDescent="0.25">
      <c r="A1406" t="s">
        <v>1770</v>
      </c>
      <c r="B1406" t="s">
        <v>32</v>
      </c>
      <c r="C1406" t="s">
        <v>125</v>
      </c>
      <c r="D1406" t="s">
        <v>139</v>
      </c>
      <c r="E1406">
        <v>47902</v>
      </c>
      <c r="F1406" t="s">
        <v>140</v>
      </c>
      <c r="G1406">
        <v>7005</v>
      </c>
      <c r="H1406">
        <v>706</v>
      </c>
      <c r="I1406" t="s">
        <v>629</v>
      </c>
      <c r="J1406" t="s">
        <v>35</v>
      </c>
      <c r="K1406" t="s">
        <v>44</v>
      </c>
      <c r="L1406" t="s">
        <v>67</v>
      </c>
      <c r="M1406">
        <v>1010</v>
      </c>
      <c r="N1406">
        <v>1100</v>
      </c>
      <c r="O1406" t="s">
        <v>269</v>
      </c>
      <c r="Q1406" t="s">
        <v>65</v>
      </c>
      <c r="R1406">
        <v>1</v>
      </c>
      <c r="S1406" s="1">
        <v>43116</v>
      </c>
      <c r="T1406" s="1">
        <v>43243</v>
      </c>
      <c r="U1406" t="s">
        <v>380</v>
      </c>
      <c r="V1406" t="s">
        <v>39</v>
      </c>
      <c r="W1406">
        <v>83</v>
      </c>
      <c r="X1406">
        <v>64</v>
      </c>
      <c r="Y1406">
        <v>100</v>
      </c>
      <c r="Z1406">
        <v>64</v>
      </c>
      <c r="AD1406">
        <v>0</v>
      </c>
      <c r="AE1406">
        <v>64</v>
      </c>
      <c r="AF1406">
        <v>0</v>
      </c>
      <c r="AG1406">
        <v>10</v>
      </c>
      <c r="AH1406">
        <v>0.78700000000000003</v>
      </c>
      <c r="AI1406">
        <v>0.78700000000000003</v>
      </c>
      <c r="AJ1406">
        <v>4.1099999999999998E-2</v>
      </c>
      <c r="AK1406" t="s">
        <v>1331</v>
      </c>
      <c r="AL1406" t="s">
        <v>1332</v>
      </c>
      <c r="AN1406">
        <v>17</v>
      </c>
      <c r="AO1406">
        <f>Source1718[[#This Row],[TotalFTES]]*525/Source1718[[#This Row],[TotalScheduledHours]]</f>
        <v>24.304411764705883</v>
      </c>
    </row>
    <row r="1407" spans="1:41" x14ac:dyDescent="0.25">
      <c r="A1407" t="s">
        <v>1770</v>
      </c>
      <c r="B1407" t="s">
        <v>32</v>
      </c>
      <c r="C1407" t="s">
        <v>125</v>
      </c>
      <c r="D1407" t="s">
        <v>139</v>
      </c>
      <c r="E1407">
        <v>47878</v>
      </c>
      <c r="F1407" t="s">
        <v>140</v>
      </c>
      <c r="G1407">
        <v>7005</v>
      </c>
      <c r="H1407">
        <v>707</v>
      </c>
      <c r="I1407" t="s">
        <v>629</v>
      </c>
      <c r="J1407" t="s">
        <v>35</v>
      </c>
      <c r="K1407" t="s">
        <v>44</v>
      </c>
      <c r="L1407" t="s">
        <v>86</v>
      </c>
      <c r="M1407">
        <v>1100</v>
      </c>
      <c r="N1407">
        <v>1150</v>
      </c>
      <c r="O1407" t="s">
        <v>636</v>
      </c>
      <c r="Q1407" t="s">
        <v>65</v>
      </c>
      <c r="R1407">
        <v>1</v>
      </c>
      <c r="S1407" s="1">
        <v>43116</v>
      </c>
      <c r="T1407" s="1">
        <v>43243</v>
      </c>
      <c r="U1407" t="s">
        <v>631</v>
      </c>
      <c r="V1407" t="s">
        <v>39</v>
      </c>
      <c r="W1407">
        <v>31</v>
      </c>
      <c r="X1407">
        <v>31</v>
      </c>
      <c r="Y1407">
        <v>100</v>
      </c>
      <c r="Z1407">
        <v>31</v>
      </c>
      <c r="AD1407">
        <v>0</v>
      </c>
      <c r="AE1407">
        <v>31</v>
      </c>
      <c r="AF1407">
        <v>0</v>
      </c>
      <c r="AG1407">
        <v>0</v>
      </c>
      <c r="AH1407">
        <v>0.55000000000000004</v>
      </c>
      <c r="AI1407">
        <v>0.55000000000000004</v>
      </c>
      <c r="AJ1407">
        <v>4.1099999999999998E-2</v>
      </c>
      <c r="AK1407" t="s">
        <v>1325</v>
      </c>
      <c r="AL1407" t="s">
        <v>1333</v>
      </c>
      <c r="AN1407">
        <v>16</v>
      </c>
      <c r="AO1407">
        <f>Source1718[[#This Row],[TotalFTES]]*525/Source1718[[#This Row],[TotalScheduledHours]]</f>
        <v>18.046875</v>
      </c>
    </row>
    <row r="1408" spans="1:41" x14ac:dyDescent="0.25">
      <c r="A1408" t="s">
        <v>1770</v>
      </c>
      <c r="B1408" t="s">
        <v>32</v>
      </c>
      <c r="C1408" t="s">
        <v>125</v>
      </c>
      <c r="D1408" t="s">
        <v>139</v>
      </c>
      <c r="E1408">
        <v>47825</v>
      </c>
      <c r="F1408" t="s">
        <v>140</v>
      </c>
      <c r="G1408">
        <v>7005</v>
      </c>
      <c r="H1408">
        <v>708</v>
      </c>
      <c r="I1408" t="s">
        <v>629</v>
      </c>
      <c r="J1408" t="s">
        <v>35</v>
      </c>
      <c r="K1408" t="s">
        <v>44</v>
      </c>
      <c r="L1408" t="s">
        <v>73</v>
      </c>
      <c r="M1408">
        <v>1230</v>
      </c>
      <c r="N1408">
        <v>1420</v>
      </c>
      <c r="O1408" t="s">
        <v>64</v>
      </c>
      <c r="P1408">
        <v>109</v>
      </c>
      <c r="Q1408" t="s">
        <v>65</v>
      </c>
      <c r="R1408" t="s">
        <v>38</v>
      </c>
      <c r="S1408" s="1">
        <v>43180</v>
      </c>
      <c r="T1408" s="1">
        <v>43243</v>
      </c>
      <c r="U1408" t="s">
        <v>743</v>
      </c>
      <c r="V1408" t="s">
        <v>39</v>
      </c>
      <c r="W1408">
        <v>33</v>
      </c>
      <c r="X1408">
        <v>33</v>
      </c>
      <c r="Y1408">
        <v>100</v>
      </c>
      <c r="Z1408">
        <v>33</v>
      </c>
      <c r="AD1408">
        <v>0</v>
      </c>
      <c r="AE1408">
        <v>33</v>
      </c>
      <c r="AF1408">
        <v>0</v>
      </c>
      <c r="AG1408">
        <v>10</v>
      </c>
      <c r="AH1408">
        <v>0.36199999999999999</v>
      </c>
      <c r="AI1408">
        <v>0.36199999999999999</v>
      </c>
      <c r="AJ1408">
        <v>4.1099999999999998E-2</v>
      </c>
      <c r="AK1408" t="s">
        <v>1002</v>
      </c>
      <c r="AL1408" t="s">
        <v>761</v>
      </c>
      <c r="AN1408">
        <v>18</v>
      </c>
      <c r="AO1408">
        <f>Source1718[[#This Row],[TotalFTES]]*525/Source1718[[#This Row],[TotalScheduledHours]]</f>
        <v>10.558333333333332</v>
      </c>
    </row>
    <row r="1409" spans="1:41" x14ac:dyDescent="0.25">
      <c r="A1409" t="s">
        <v>1770</v>
      </c>
      <c r="B1409" t="s">
        <v>32</v>
      </c>
      <c r="C1409" t="s">
        <v>125</v>
      </c>
      <c r="D1409" t="s">
        <v>139</v>
      </c>
      <c r="E1409">
        <v>47747</v>
      </c>
      <c r="F1409" t="s">
        <v>140</v>
      </c>
      <c r="G1409">
        <v>7005</v>
      </c>
      <c r="H1409">
        <v>709</v>
      </c>
      <c r="I1409" t="s">
        <v>629</v>
      </c>
      <c r="J1409" t="s">
        <v>35</v>
      </c>
      <c r="K1409" t="s">
        <v>44</v>
      </c>
      <c r="L1409" t="s">
        <v>86</v>
      </c>
      <c r="M1409">
        <v>1230</v>
      </c>
      <c r="N1409">
        <v>1320</v>
      </c>
      <c r="O1409" t="s">
        <v>1334</v>
      </c>
      <c r="Q1409" t="s">
        <v>65</v>
      </c>
      <c r="R1409">
        <v>1</v>
      </c>
      <c r="S1409" s="1">
        <v>43116</v>
      </c>
      <c r="T1409" s="1">
        <v>43243</v>
      </c>
      <c r="U1409" t="s">
        <v>631</v>
      </c>
      <c r="V1409" t="s">
        <v>39</v>
      </c>
      <c r="W1409">
        <v>27</v>
      </c>
      <c r="X1409">
        <v>27</v>
      </c>
      <c r="Y1409">
        <v>100</v>
      </c>
      <c r="Z1409">
        <v>27</v>
      </c>
      <c r="AD1409">
        <v>0</v>
      </c>
      <c r="AE1409">
        <v>27</v>
      </c>
      <c r="AF1409">
        <v>0</v>
      </c>
      <c r="AG1409">
        <v>10</v>
      </c>
      <c r="AH1409">
        <v>0.36799999999999999</v>
      </c>
      <c r="AI1409">
        <v>0.36799999999999999</v>
      </c>
      <c r="AJ1409">
        <v>4.1099999999999998E-2</v>
      </c>
      <c r="AK1409" t="s">
        <v>1335</v>
      </c>
      <c r="AL1409" t="s">
        <v>1336</v>
      </c>
      <c r="AN1409">
        <v>16</v>
      </c>
      <c r="AO1409">
        <f>Source1718[[#This Row],[TotalFTES]]*525/Source1718[[#This Row],[TotalScheduledHours]]</f>
        <v>12.074999999999999</v>
      </c>
    </row>
    <row r="1410" spans="1:41" x14ac:dyDescent="0.25">
      <c r="A1410" t="s">
        <v>1770</v>
      </c>
      <c r="B1410" t="s">
        <v>32</v>
      </c>
      <c r="C1410" t="s">
        <v>125</v>
      </c>
      <c r="D1410" t="s">
        <v>139</v>
      </c>
      <c r="E1410">
        <v>47903</v>
      </c>
      <c r="F1410" t="s">
        <v>140</v>
      </c>
      <c r="G1410">
        <v>7005</v>
      </c>
      <c r="H1410">
        <v>710</v>
      </c>
      <c r="I1410" t="s">
        <v>629</v>
      </c>
      <c r="J1410" t="s">
        <v>35</v>
      </c>
      <c r="K1410" t="s">
        <v>44</v>
      </c>
      <c r="L1410" t="s">
        <v>73</v>
      </c>
      <c r="M1410">
        <v>900</v>
      </c>
      <c r="N1410">
        <v>950</v>
      </c>
      <c r="O1410" t="s">
        <v>196</v>
      </c>
      <c r="Q1410" t="s">
        <v>65</v>
      </c>
      <c r="R1410">
        <v>1</v>
      </c>
      <c r="S1410" s="1">
        <v>43116</v>
      </c>
      <c r="T1410" s="1">
        <v>43243</v>
      </c>
      <c r="U1410" t="s">
        <v>631</v>
      </c>
      <c r="V1410" t="s">
        <v>39</v>
      </c>
      <c r="W1410">
        <v>33</v>
      </c>
      <c r="X1410">
        <v>31</v>
      </c>
      <c r="Y1410">
        <v>100</v>
      </c>
      <c r="Z1410">
        <v>31</v>
      </c>
      <c r="AD1410">
        <v>0</v>
      </c>
      <c r="AE1410">
        <v>31</v>
      </c>
      <c r="AF1410">
        <v>0</v>
      </c>
      <c r="AG1410">
        <v>0</v>
      </c>
      <c r="AH1410">
        <v>0.61499999999999999</v>
      </c>
      <c r="AI1410">
        <v>0.61499999999999999</v>
      </c>
      <c r="AJ1410">
        <v>4.1099999999999998E-2</v>
      </c>
      <c r="AK1410" t="s">
        <v>1166</v>
      </c>
      <c r="AL1410" t="s">
        <v>1284</v>
      </c>
      <c r="AN1410">
        <v>18</v>
      </c>
      <c r="AO1410">
        <f>Source1718[[#This Row],[TotalFTES]]*525/Source1718[[#This Row],[TotalScheduledHours]]</f>
        <v>17.9375</v>
      </c>
    </row>
    <row r="1411" spans="1:41" x14ac:dyDescent="0.25">
      <c r="A1411" t="s">
        <v>1770</v>
      </c>
      <c r="B1411" t="s">
        <v>32</v>
      </c>
      <c r="C1411" t="s">
        <v>125</v>
      </c>
      <c r="D1411" t="s">
        <v>139</v>
      </c>
      <c r="E1411">
        <v>48051</v>
      </c>
      <c r="F1411" t="s">
        <v>140</v>
      </c>
      <c r="G1411">
        <v>7005</v>
      </c>
      <c r="H1411">
        <v>711</v>
      </c>
      <c r="I1411" t="s">
        <v>629</v>
      </c>
      <c r="J1411" t="s">
        <v>35</v>
      </c>
      <c r="K1411" t="s">
        <v>44</v>
      </c>
      <c r="L1411" t="s">
        <v>67</v>
      </c>
      <c r="M1411">
        <v>1400</v>
      </c>
      <c r="N1411">
        <v>1450</v>
      </c>
      <c r="O1411" t="s">
        <v>177</v>
      </c>
      <c r="Q1411" t="s">
        <v>65</v>
      </c>
      <c r="R1411">
        <v>1</v>
      </c>
      <c r="S1411" s="1">
        <v>43116</v>
      </c>
      <c r="T1411" s="1">
        <v>43243</v>
      </c>
      <c r="U1411" t="s">
        <v>380</v>
      </c>
      <c r="V1411" t="s">
        <v>39</v>
      </c>
      <c r="W1411">
        <v>76</v>
      </c>
      <c r="X1411">
        <v>53</v>
      </c>
      <c r="Y1411">
        <v>100</v>
      </c>
      <c r="Z1411">
        <v>53</v>
      </c>
      <c r="AD1411">
        <v>0</v>
      </c>
      <c r="AE1411">
        <v>53</v>
      </c>
      <c r="AF1411">
        <v>0</v>
      </c>
      <c r="AG1411">
        <v>10</v>
      </c>
      <c r="AH1411">
        <v>0.77100000000000002</v>
      </c>
      <c r="AI1411">
        <v>0.77100000000000002</v>
      </c>
      <c r="AJ1411">
        <v>4.1099999999999998E-2</v>
      </c>
      <c r="AK1411" t="s">
        <v>1337</v>
      </c>
      <c r="AL1411" t="s">
        <v>1328</v>
      </c>
      <c r="AN1411">
        <v>17</v>
      </c>
      <c r="AO1411">
        <f>Source1718[[#This Row],[TotalFTES]]*525/Source1718[[#This Row],[TotalScheduledHours]]</f>
        <v>23.810294117647061</v>
      </c>
    </row>
    <row r="1412" spans="1:41" x14ac:dyDescent="0.25">
      <c r="A1412" t="s">
        <v>1770</v>
      </c>
      <c r="B1412" t="s">
        <v>32</v>
      </c>
      <c r="C1412" t="s">
        <v>125</v>
      </c>
      <c r="D1412" t="s">
        <v>139</v>
      </c>
      <c r="E1412">
        <v>48061</v>
      </c>
      <c r="F1412" t="s">
        <v>140</v>
      </c>
      <c r="G1412">
        <v>7005</v>
      </c>
      <c r="H1412">
        <v>712</v>
      </c>
      <c r="I1412" t="s">
        <v>629</v>
      </c>
      <c r="J1412" t="s">
        <v>35</v>
      </c>
      <c r="K1412" t="s">
        <v>44</v>
      </c>
      <c r="L1412" t="s">
        <v>86</v>
      </c>
      <c r="M1412">
        <v>1300</v>
      </c>
      <c r="N1412">
        <v>1350</v>
      </c>
      <c r="O1412" t="s">
        <v>273</v>
      </c>
      <c r="Q1412" t="s">
        <v>65</v>
      </c>
      <c r="R1412" t="s">
        <v>38</v>
      </c>
      <c r="S1412" s="1">
        <v>43122</v>
      </c>
      <c r="T1412" s="1">
        <v>43241</v>
      </c>
      <c r="U1412" t="s">
        <v>380</v>
      </c>
      <c r="V1412" t="s">
        <v>39</v>
      </c>
      <c r="W1412">
        <v>83</v>
      </c>
      <c r="X1412">
        <v>59</v>
      </c>
      <c r="Y1412">
        <v>100</v>
      </c>
      <c r="Z1412">
        <v>59</v>
      </c>
      <c r="AD1412">
        <v>0</v>
      </c>
      <c r="AE1412">
        <v>59</v>
      </c>
      <c r="AF1412">
        <v>0</v>
      </c>
      <c r="AG1412">
        <v>0</v>
      </c>
      <c r="AH1412">
        <v>1.3959999999999999</v>
      </c>
      <c r="AI1412">
        <v>1.3959999999999999</v>
      </c>
      <c r="AJ1412">
        <v>4.1099999999999998E-2</v>
      </c>
      <c r="AK1412" t="s">
        <v>1329</v>
      </c>
      <c r="AL1412" t="s">
        <v>1330</v>
      </c>
      <c r="AN1412">
        <v>16</v>
      </c>
      <c r="AO1412">
        <f>Source1718[[#This Row],[TotalFTES]]*525/Source1718[[#This Row],[TotalScheduledHours]]</f>
        <v>45.806249999999999</v>
      </c>
    </row>
    <row r="1413" spans="1:41" x14ac:dyDescent="0.25">
      <c r="A1413" t="s">
        <v>1770</v>
      </c>
      <c r="B1413" t="s">
        <v>32</v>
      </c>
      <c r="C1413" t="s">
        <v>125</v>
      </c>
      <c r="D1413" t="s">
        <v>139</v>
      </c>
      <c r="E1413">
        <v>48062</v>
      </c>
      <c r="F1413" t="s">
        <v>140</v>
      </c>
      <c r="G1413">
        <v>7005</v>
      </c>
      <c r="H1413">
        <v>713</v>
      </c>
      <c r="I1413" t="s">
        <v>629</v>
      </c>
      <c r="J1413" t="s">
        <v>35</v>
      </c>
      <c r="K1413" t="s">
        <v>44</v>
      </c>
      <c r="L1413" t="s">
        <v>54</v>
      </c>
      <c r="M1413">
        <v>1110</v>
      </c>
      <c r="N1413">
        <v>1200</v>
      </c>
      <c r="O1413" t="s">
        <v>173</v>
      </c>
      <c r="Q1413" t="s">
        <v>65</v>
      </c>
      <c r="R1413" t="s">
        <v>38</v>
      </c>
      <c r="S1413" s="1">
        <v>43116</v>
      </c>
      <c r="T1413" s="1">
        <v>43236</v>
      </c>
      <c r="U1413" t="s">
        <v>380</v>
      </c>
      <c r="V1413" t="s">
        <v>39</v>
      </c>
      <c r="W1413">
        <v>70</v>
      </c>
      <c r="X1413">
        <v>52</v>
      </c>
      <c r="Y1413">
        <v>100</v>
      </c>
      <c r="Z1413">
        <v>52</v>
      </c>
      <c r="AD1413">
        <v>0</v>
      </c>
      <c r="AE1413">
        <v>52</v>
      </c>
      <c r="AF1413">
        <v>0</v>
      </c>
      <c r="AG1413">
        <v>0</v>
      </c>
      <c r="AH1413">
        <v>1.2230000000000001</v>
      </c>
      <c r="AI1413">
        <v>1.2230000000000001</v>
      </c>
      <c r="AJ1413">
        <v>4.1099999999999998E-2</v>
      </c>
      <c r="AK1413" t="s">
        <v>1338</v>
      </c>
      <c r="AL1413" t="s">
        <v>1324</v>
      </c>
      <c r="AN1413">
        <v>15</v>
      </c>
      <c r="AO1413">
        <f>Source1718[[#This Row],[TotalFTES]]*525/Source1718[[#This Row],[TotalScheduledHours]]</f>
        <v>42.805</v>
      </c>
    </row>
    <row r="1414" spans="1:41" x14ac:dyDescent="0.25">
      <c r="A1414" t="s">
        <v>1770</v>
      </c>
      <c r="B1414" t="s">
        <v>32</v>
      </c>
      <c r="C1414" t="s">
        <v>125</v>
      </c>
      <c r="D1414" t="s">
        <v>139</v>
      </c>
      <c r="E1414">
        <v>47488</v>
      </c>
      <c r="F1414" t="s">
        <v>140</v>
      </c>
      <c r="G1414">
        <v>7007</v>
      </c>
      <c r="H1414">
        <v>701</v>
      </c>
      <c r="I1414" t="s">
        <v>632</v>
      </c>
      <c r="J1414" t="s">
        <v>35</v>
      </c>
      <c r="K1414" t="s">
        <v>44</v>
      </c>
      <c r="L1414" t="s">
        <v>86</v>
      </c>
      <c r="M1414">
        <v>1000</v>
      </c>
      <c r="N1414">
        <v>1150</v>
      </c>
      <c r="O1414" t="s">
        <v>268</v>
      </c>
      <c r="Q1414" t="s">
        <v>65</v>
      </c>
      <c r="R1414">
        <v>1</v>
      </c>
      <c r="S1414" s="1">
        <v>43116</v>
      </c>
      <c r="T1414" s="1">
        <v>43243</v>
      </c>
      <c r="U1414" t="s">
        <v>633</v>
      </c>
      <c r="V1414" t="s">
        <v>39</v>
      </c>
      <c r="W1414">
        <v>86</v>
      </c>
      <c r="X1414">
        <v>81</v>
      </c>
      <c r="Y1414">
        <v>50</v>
      </c>
      <c r="Z1414">
        <v>162</v>
      </c>
      <c r="AD1414">
        <v>0</v>
      </c>
      <c r="AE1414">
        <v>162</v>
      </c>
      <c r="AF1414">
        <v>0</v>
      </c>
      <c r="AG1414">
        <v>10</v>
      </c>
      <c r="AH1414">
        <v>1.962</v>
      </c>
      <c r="AI1414">
        <v>1.962</v>
      </c>
      <c r="AJ1414">
        <v>8.2299999999999998E-2</v>
      </c>
      <c r="AK1414" t="s">
        <v>883</v>
      </c>
      <c r="AL1414" t="s">
        <v>1301</v>
      </c>
      <c r="AN1414">
        <v>32</v>
      </c>
      <c r="AO1414">
        <f>Source1718[[#This Row],[TotalFTES]]*525/Source1718[[#This Row],[TotalScheduledHours]]</f>
        <v>32.189062499999999</v>
      </c>
    </row>
    <row r="1415" spans="1:41" x14ac:dyDescent="0.25">
      <c r="A1415" t="s">
        <v>1770</v>
      </c>
      <c r="B1415" t="s">
        <v>32</v>
      </c>
      <c r="C1415" t="s">
        <v>125</v>
      </c>
      <c r="D1415" t="s">
        <v>139</v>
      </c>
      <c r="E1415">
        <v>47489</v>
      </c>
      <c r="F1415" t="s">
        <v>140</v>
      </c>
      <c r="G1415">
        <v>7007</v>
      </c>
      <c r="H1415">
        <v>702</v>
      </c>
      <c r="I1415" t="s">
        <v>632</v>
      </c>
      <c r="J1415" t="s">
        <v>35</v>
      </c>
      <c r="K1415" t="s">
        <v>44</v>
      </c>
      <c r="L1415" t="s">
        <v>75</v>
      </c>
      <c r="M1415">
        <v>1000</v>
      </c>
      <c r="N1415">
        <v>1150</v>
      </c>
      <c r="O1415" t="s">
        <v>268</v>
      </c>
      <c r="Q1415" t="s">
        <v>65</v>
      </c>
      <c r="R1415">
        <v>1</v>
      </c>
      <c r="S1415" s="1">
        <v>43116</v>
      </c>
      <c r="T1415" s="1">
        <v>43243</v>
      </c>
      <c r="U1415" t="s">
        <v>631</v>
      </c>
      <c r="V1415" t="s">
        <v>39</v>
      </c>
      <c r="W1415">
        <v>42</v>
      </c>
      <c r="X1415">
        <v>41</v>
      </c>
      <c r="Y1415">
        <v>50</v>
      </c>
      <c r="Z1415">
        <v>82</v>
      </c>
      <c r="AD1415">
        <v>0</v>
      </c>
      <c r="AE1415">
        <v>82</v>
      </c>
      <c r="AF1415">
        <v>0</v>
      </c>
      <c r="AG1415">
        <v>10</v>
      </c>
      <c r="AH1415">
        <v>1.131</v>
      </c>
      <c r="AI1415">
        <v>1.131</v>
      </c>
      <c r="AJ1415">
        <v>8.2299999999999998E-2</v>
      </c>
      <c r="AK1415" t="s">
        <v>883</v>
      </c>
      <c r="AL1415" t="s">
        <v>1301</v>
      </c>
      <c r="AN1415">
        <v>34</v>
      </c>
      <c r="AO1415">
        <f>Source1718[[#This Row],[TotalFTES]]*525/Source1718[[#This Row],[TotalScheduledHours]]</f>
        <v>17.463970588235295</v>
      </c>
    </row>
    <row r="1416" spans="1:41" x14ac:dyDescent="0.25">
      <c r="A1416" t="s">
        <v>1770</v>
      </c>
      <c r="B1416" t="s">
        <v>32</v>
      </c>
      <c r="C1416" t="s">
        <v>125</v>
      </c>
      <c r="D1416" t="s">
        <v>139</v>
      </c>
      <c r="E1416">
        <v>47490</v>
      </c>
      <c r="F1416" t="s">
        <v>140</v>
      </c>
      <c r="G1416">
        <v>7007</v>
      </c>
      <c r="H1416">
        <v>703</v>
      </c>
      <c r="I1416" t="s">
        <v>632</v>
      </c>
      <c r="J1416" t="s">
        <v>35</v>
      </c>
      <c r="K1416" t="s">
        <v>44</v>
      </c>
      <c r="L1416" t="s">
        <v>73</v>
      </c>
      <c r="M1416">
        <v>1000</v>
      </c>
      <c r="N1416">
        <v>1150</v>
      </c>
      <c r="O1416" t="s">
        <v>268</v>
      </c>
      <c r="Q1416" t="s">
        <v>65</v>
      </c>
      <c r="R1416">
        <v>1</v>
      </c>
      <c r="S1416" s="1">
        <v>43116</v>
      </c>
      <c r="T1416" s="1">
        <v>43243</v>
      </c>
      <c r="U1416" t="s">
        <v>633</v>
      </c>
      <c r="V1416" t="s">
        <v>39</v>
      </c>
      <c r="W1416">
        <v>85</v>
      </c>
      <c r="X1416">
        <v>82</v>
      </c>
      <c r="Y1416">
        <v>100</v>
      </c>
      <c r="Z1416">
        <v>82</v>
      </c>
      <c r="AD1416">
        <v>0</v>
      </c>
      <c r="AE1416">
        <v>82</v>
      </c>
      <c r="AF1416">
        <v>0</v>
      </c>
      <c r="AG1416">
        <v>10</v>
      </c>
      <c r="AH1416">
        <v>2.141</v>
      </c>
      <c r="AI1416">
        <v>2.141</v>
      </c>
      <c r="AJ1416">
        <v>8.2299999999999998E-2</v>
      </c>
      <c r="AK1416" t="s">
        <v>883</v>
      </c>
      <c r="AL1416" t="s">
        <v>1301</v>
      </c>
      <c r="AN1416">
        <v>36</v>
      </c>
      <c r="AO1416">
        <f>Source1718[[#This Row],[TotalFTES]]*525/Source1718[[#This Row],[TotalScheduledHours]]</f>
        <v>31.22291666666667</v>
      </c>
    </row>
    <row r="1417" spans="1:41" x14ac:dyDescent="0.25">
      <c r="A1417" t="s">
        <v>1770</v>
      </c>
      <c r="B1417" t="s">
        <v>32</v>
      </c>
      <c r="C1417" t="s">
        <v>125</v>
      </c>
      <c r="D1417" t="s">
        <v>139</v>
      </c>
      <c r="E1417">
        <v>47491</v>
      </c>
      <c r="F1417" t="s">
        <v>140</v>
      </c>
      <c r="G1417">
        <v>7007</v>
      </c>
      <c r="H1417">
        <v>704</v>
      </c>
      <c r="I1417" t="s">
        <v>632</v>
      </c>
      <c r="J1417" t="s">
        <v>35</v>
      </c>
      <c r="K1417" t="s">
        <v>44</v>
      </c>
      <c r="L1417" t="s">
        <v>73</v>
      </c>
      <c r="M1417">
        <v>1100</v>
      </c>
      <c r="N1417">
        <v>1250</v>
      </c>
      <c r="O1417" t="s">
        <v>1339</v>
      </c>
      <c r="Q1417" t="s">
        <v>103</v>
      </c>
      <c r="R1417">
        <v>1</v>
      </c>
      <c r="S1417" s="1">
        <v>43116</v>
      </c>
      <c r="T1417" s="1">
        <v>43243</v>
      </c>
      <c r="U1417" t="s">
        <v>630</v>
      </c>
      <c r="V1417" t="s">
        <v>39</v>
      </c>
      <c r="W1417">
        <v>65</v>
      </c>
      <c r="X1417">
        <v>65</v>
      </c>
      <c r="Y1417">
        <v>50</v>
      </c>
      <c r="Z1417">
        <v>130</v>
      </c>
      <c r="AD1417">
        <v>0</v>
      </c>
      <c r="AE1417">
        <v>130</v>
      </c>
      <c r="AF1417">
        <v>0</v>
      </c>
      <c r="AG1417">
        <v>10</v>
      </c>
      <c r="AH1417">
        <v>1.992</v>
      </c>
      <c r="AI1417">
        <v>1.992</v>
      </c>
      <c r="AJ1417">
        <v>8.2299999999999998E-2</v>
      </c>
      <c r="AK1417" t="s">
        <v>1285</v>
      </c>
      <c r="AL1417" t="s">
        <v>1340</v>
      </c>
      <c r="AN1417">
        <v>36</v>
      </c>
      <c r="AO1417">
        <f>Source1718[[#This Row],[TotalFTES]]*525/Source1718[[#This Row],[TotalScheduledHours]]</f>
        <v>29.049999999999997</v>
      </c>
    </row>
    <row r="1418" spans="1:41" x14ac:dyDescent="0.25">
      <c r="A1418" t="s">
        <v>1770</v>
      </c>
      <c r="B1418" t="s">
        <v>32</v>
      </c>
      <c r="C1418" t="s">
        <v>125</v>
      </c>
      <c r="D1418" t="s">
        <v>139</v>
      </c>
      <c r="E1418">
        <v>47904</v>
      </c>
      <c r="F1418" t="s">
        <v>140</v>
      </c>
      <c r="G1418">
        <v>7007</v>
      </c>
      <c r="H1418">
        <v>706</v>
      </c>
      <c r="I1418" t="s">
        <v>632</v>
      </c>
      <c r="J1418" t="s">
        <v>35</v>
      </c>
      <c r="K1418" t="s">
        <v>44</v>
      </c>
      <c r="L1418" t="s">
        <v>54</v>
      </c>
      <c r="M1418">
        <v>1000</v>
      </c>
      <c r="N1418">
        <v>1150</v>
      </c>
      <c r="O1418" t="s">
        <v>268</v>
      </c>
      <c r="Q1418" t="s">
        <v>103</v>
      </c>
      <c r="R1418">
        <v>1</v>
      </c>
      <c r="S1418" s="1">
        <v>43116</v>
      </c>
      <c r="T1418" s="1">
        <v>43243</v>
      </c>
      <c r="U1418" t="s">
        <v>633</v>
      </c>
      <c r="V1418" t="s">
        <v>39</v>
      </c>
      <c r="W1418">
        <v>85</v>
      </c>
      <c r="X1418">
        <v>78</v>
      </c>
      <c r="Y1418">
        <v>50</v>
      </c>
      <c r="Z1418">
        <v>156</v>
      </c>
      <c r="AD1418">
        <v>0</v>
      </c>
      <c r="AE1418">
        <v>156</v>
      </c>
      <c r="AF1418">
        <v>0</v>
      </c>
      <c r="AG1418">
        <v>10</v>
      </c>
      <c r="AH1418">
        <v>1.5580000000000001</v>
      </c>
      <c r="AI1418">
        <v>1.5580000000000001</v>
      </c>
      <c r="AJ1418">
        <v>8.2299999999999998E-2</v>
      </c>
      <c r="AK1418" t="s">
        <v>883</v>
      </c>
      <c r="AL1418" t="s">
        <v>1301</v>
      </c>
      <c r="AN1418">
        <v>32</v>
      </c>
      <c r="AO1418">
        <f>Source1718[[#This Row],[TotalFTES]]*525/Source1718[[#This Row],[TotalScheduledHours]]</f>
        <v>25.560937500000001</v>
      </c>
    </row>
    <row r="1419" spans="1:41" x14ac:dyDescent="0.25">
      <c r="A1419" t="s">
        <v>1770</v>
      </c>
      <c r="B1419" t="s">
        <v>32</v>
      </c>
      <c r="C1419" t="s">
        <v>125</v>
      </c>
      <c r="D1419" t="s">
        <v>139</v>
      </c>
      <c r="E1419">
        <v>47495</v>
      </c>
      <c r="F1419" t="s">
        <v>140</v>
      </c>
      <c r="G1419">
        <v>7007</v>
      </c>
      <c r="H1419">
        <v>708</v>
      </c>
      <c r="I1419" t="s">
        <v>632</v>
      </c>
      <c r="J1419" t="s">
        <v>35</v>
      </c>
      <c r="K1419" t="s">
        <v>44</v>
      </c>
      <c r="L1419" t="s">
        <v>73</v>
      </c>
      <c r="M1419">
        <v>900</v>
      </c>
      <c r="N1419">
        <v>1050</v>
      </c>
      <c r="O1419" t="s">
        <v>143</v>
      </c>
      <c r="Q1419" t="s">
        <v>65</v>
      </c>
      <c r="R1419">
        <v>1</v>
      </c>
      <c r="S1419" s="1">
        <v>43116</v>
      </c>
      <c r="T1419" s="1">
        <v>43243</v>
      </c>
      <c r="U1419" t="s">
        <v>630</v>
      </c>
      <c r="V1419" t="s">
        <v>39</v>
      </c>
      <c r="W1419">
        <v>54</v>
      </c>
      <c r="X1419">
        <v>48</v>
      </c>
      <c r="Y1419">
        <v>50</v>
      </c>
      <c r="Z1419">
        <v>96</v>
      </c>
      <c r="AD1419">
        <v>0</v>
      </c>
      <c r="AE1419">
        <v>96</v>
      </c>
      <c r="AF1419">
        <v>0</v>
      </c>
      <c r="AG1419">
        <v>10</v>
      </c>
      <c r="AH1419">
        <v>2.2930000000000001</v>
      </c>
      <c r="AI1419">
        <v>2.2930000000000001</v>
      </c>
      <c r="AJ1419">
        <v>8.2299999999999998E-2</v>
      </c>
      <c r="AK1419" t="s">
        <v>1341</v>
      </c>
      <c r="AL1419" t="s">
        <v>1342</v>
      </c>
      <c r="AN1419">
        <v>36</v>
      </c>
      <c r="AO1419">
        <f>Source1718[[#This Row],[TotalFTES]]*525/Source1718[[#This Row],[TotalScheduledHours]]</f>
        <v>33.439583333333331</v>
      </c>
    </row>
    <row r="1420" spans="1:41" x14ac:dyDescent="0.25">
      <c r="A1420" t="s">
        <v>1770</v>
      </c>
      <c r="B1420" t="s">
        <v>32</v>
      </c>
      <c r="C1420" t="s">
        <v>125</v>
      </c>
      <c r="D1420" t="s">
        <v>139</v>
      </c>
      <c r="E1420">
        <v>47496</v>
      </c>
      <c r="F1420" t="s">
        <v>140</v>
      </c>
      <c r="G1420">
        <v>7007</v>
      </c>
      <c r="H1420">
        <v>709</v>
      </c>
      <c r="I1420" t="s">
        <v>632</v>
      </c>
      <c r="J1420" t="s">
        <v>35</v>
      </c>
      <c r="K1420" t="s">
        <v>44</v>
      </c>
      <c r="L1420" t="s">
        <v>67</v>
      </c>
      <c r="M1420">
        <v>1000</v>
      </c>
      <c r="N1420">
        <v>1150</v>
      </c>
      <c r="O1420" t="s">
        <v>268</v>
      </c>
      <c r="Q1420" t="s">
        <v>65</v>
      </c>
      <c r="R1420">
        <v>1</v>
      </c>
      <c r="S1420" s="1">
        <v>43116</v>
      </c>
      <c r="T1420" s="1">
        <v>43243</v>
      </c>
      <c r="U1420" t="s">
        <v>631</v>
      </c>
      <c r="V1420" t="s">
        <v>39</v>
      </c>
      <c r="W1420">
        <v>38</v>
      </c>
      <c r="X1420">
        <v>37</v>
      </c>
      <c r="Y1420">
        <v>60</v>
      </c>
      <c r="Z1420">
        <v>61.666699999999999</v>
      </c>
      <c r="AD1420">
        <v>0</v>
      </c>
      <c r="AE1420">
        <v>61.666699999999999</v>
      </c>
      <c r="AF1420">
        <v>0</v>
      </c>
      <c r="AG1420">
        <v>10</v>
      </c>
      <c r="AH1420">
        <v>1.0129999999999999</v>
      </c>
      <c r="AI1420">
        <v>1.0129999999999999</v>
      </c>
      <c r="AJ1420">
        <v>8.2299999999999998E-2</v>
      </c>
      <c r="AK1420" t="s">
        <v>883</v>
      </c>
      <c r="AL1420" t="s">
        <v>1301</v>
      </c>
      <c r="AN1420">
        <v>34</v>
      </c>
      <c r="AO1420">
        <f>Source1718[[#This Row],[TotalFTES]]*525/Source1718[[#This Row],[TotalScheduledHours]]</f>
        <v>15.641911764705881</v>
      </c>
    </row>
    <row r="1421" spans="1:41" x14ac:dyDescent="0.25">
      <c r="A1421" t="s">
        <v>1770</v>
      </c>
      <c r="B1421" t="s">
        <v>32</v>
      </c>
      <c r="C1421" t="s">
        <v>125</v>
      </c>
      <c r="D1421" t="s">
        <v>139</v>
      </c>
      <c r="E1421">
        <v>47497</v>
      </c>
      <c r="F1421" t="s">
        <v>140</v>
      </c>
      <c r="G1421">
        <v>7203</v>
      </c>
      <c r="H1421">
        <v>701</v>
      </c>
      <c r="I1421" t="s">
        <v>634</v>
      </c>
      <c r="J1421" t="s">
        <v>35</v>
      </c>
      <c r="K1421" t="s">
        <v>44</v>
      </c>
      <c r="L1421" t="s">
        <v>86</v>
      </c>
      <c r="M1421">
        <v>1600</v>
      </c>
      <c r="N1421">
        <v>1650</v>
      </c>
      <c r="O1421" t="s">
        <v>144</v>
      </c>
      <c r="Q1421" t="s">
        <v>65</v>
      </c>
      <c r="R1421">
        <v>1</v>
      </c>
      <c r="S1421" s="1">
        <v>43116</v>
      </c>
      <c r="T1421" s="1">
        <v>43243</v>
      </c>
      <c r="U1421" t="s">
        <v>635</v>
      </c>
      <c r="V1421" t="s">
        <v>39</v>
      </c>
      <c r="W1421">
        <v>55</v>
      </c>
      <c r="X1421">
        <v>55</v>
      </c>
      <c r="Y1421">
        <v>50</v>
      </c>
      <c r="Z1421">
        <v>110</v>
      </c>
      <c r="AD1421">
        <v>0</v>
      </c>
      <c r="AE1421">
        <v>110</v>
      </c>
      <c r="AF1421">
        <v>0</v>
      </c>
      <c r="AG1421">
        <v>10</v>
      </c>
      <c r="AH1421">
        <v>0.77</v>
      </c>
      <c r="AI1421">
        <v>0.77</v>
      </c>
      <c r="AJ1421">
        <v>4.1099999999999998E-2</v>
      </c>
      <c r="AK1421" t="s">
        <v>1343</v>
      </c>
      <c r="AL1421" t="s">
        <v>1280</v>
      </c>
      <c r="AN1421">
        <v>16</v>
      </c>
      <c r="AO1421">
        <f>Source1718[[#This Row],[TotalFTES]]*525/Source1718[[#This Row],[TotalScheduledHours]]</f>
        <v>25.265625</v>
      </c>
    </row>
    <row r="1422" spans="1:41" x14ac:dyDescent="0.25">
      <c r="A1422" t="s">
        <v>1770</v>
      </c>
      <c r="B1422" t="s">
        <v>32</v>
      </c>
      <c r="C1422" t="s">
        <v>125</v>
      </c>
      <c r="D1422" t="s">
        <v>139</v>
      </c>
      <c r="E1422">
        <v>47498</v>
      </c>
      <c r="F1422" t="s">
        <v>140</v>
      </c>
      <c r="G1422">
        <v>7203</v>
      </c>
      <c r="H1422">
        <v>702</v>
      </c>
      <c r="I1422" t="s">
        <v>634</v>
      </c>
      <c r="J1422" t="s">
        <v>35</v>
      </c>
      <c r="K1422" t="s">
        <v>44</v>
      </c>
      <c r="L1422" t="s">
        <v>73</v>
      </c>
      <c r="M1422">
        <v>1030</v>
      </c>
      <c r="N1422">
        <v>1120</v>
      </c>
      <c r="O1422" t="s">
        <v>145</v>
      </c>
      <c r="Q1422" t="s">
        <v>65</v>
      </c>
      <c r="R1422">
        <v>1</v>
      </c>
      <c r="S1422" s="1">
        <v>43116</v>
      </c>
      <c r="T1422" s="1">
        <v>43243</v>
      </c>
      <c r="U1422" t="s">
        <v>635</v>
      </c>
      <c r="V1422" t="s">
        <v>39</v>
      </c>
      <c r="W1422">
        <v>54</v>
      </c>
      <c r="X1422">
        <v>42</v>
      </c>
      <c r="Y1422">
        <v>50</v>
      </c>
      <c r="Z1422">
        <v>84</v>
      </c>
      <c r="AD1422">
        <v>0</v>
      </c>
      <c r="AE1422">
        <v>84</v>
      </c>
      <c r="AF1422">
        <v>0</v>
      </c>
      <c r="AG1422">
        <v>10</v>
      </c>
      <c r="AH1422">
        <v>0.88200000000000001</v>
      </c>
      <c r="AI1422">
        <v>0.88200000000000001</v>
      </c>
      <c r="AJ1422">
        <v>4.1099999999999998E-2</v>
      </c>
      <c r="AK1422" t="s">
        <v>1344</v>
      </c>
      <c r="AL1422" t="s">
        <v>1345</v>
      </c>
      <c r="AN1422">
        <v>18</v>
      </c>
      <c r="AO1422">
        <f>Source1718[[#This Row],[TotalFTES]]*525/Source1718[[#This Row],[TotalScheduledHours]]</f>
        <v>25.725000000000001</v>
      </c>
    </row>
    <row r="1423" spans="1:41" x14ac:dyDescent="0.25">
      <c r="A1423" t="s">
        <v>1770</v>
      </c>
      <c r="B1423" t="s">
        <v>32</v>
      </c>
      <c r="C1423" t="s">
        <v>125</v>
      </c>
      <c r="D1423" t="s">
        <v>139</v>
      </c>
      <c r="E1423">
        <v>47499</v>
      </c>
      <c r="F1423" t="s">
        <v>140</v>
      </c>
      <c r="G1423">
        <v>7203</v>
      </c>
      <c r="H1423">
        <v>703</v>
      </c>
      <c r="I1423" t="s">
        <v>634</v>
      </c>
      <c r="J1423" t="s">
        <v>35</v>
      </c>
      <c r="K1423" t="s">
        <v>44</v>
      </c>
      <c r="L1423" t="s">
        <v>73</v>
      </c>
      <c r="M1423">
        <v>1400</v>
      </c>
      <c r="N1423">
        <v>1450</v>
      </c>
      <c r="O1423" t="s">
        <v>144</v>
      </c>
      <c r="Q1423" t="s">
        <v>65</v>
      </c>
      <c r="R1423">
        <v>1</v>
      </c>
      <c r="S1423" s="1">
        <v>43116</v>
      </c>
      <c r="T1423" s="1">
        <v>43243</v>
      </c>
      <c r="U1423" t="s">
        <v>635</v>
      </c>
      <c r="V1423" t="s">
        <v>39</v>
      </c>
      <c r="W1423">
        <v>67</v>
      </c>
      <c r="X1423">
        <v>67</v>
      </c>
      <c r="Y1423">
        <v>50</v>
      </c>
      <c r="Z1423">
        <v>134</v>
      </c>
      <c r="AD1423">
        <v>0</v>
      </c>
      <c r="AE1423">
        <v>134</v>
      </c>
      <c r="AF1423">
        <v>0</v>
      </c>
      <c r="AG1423">
        <v>10</v>
      </c>
      <c r="AH1423">
        <v>1.3009999999999999</v>
      </c>
      <c r="AI1423">
        <v>1.3009999999999999</v>
      </c>
      <c r="AJ1423">
        <v>4.1099999999999998E-2</v>
      </c>
      <c r="AK1423" t="s">
        <v>1337</v>
      </c>
      <c r="AL1423" t="s">
        <v>1280</v>
      </c>
      <c r="AN1423">
        <v>18</v>
      </c>
      <c r="AO1423">
        <f>Source1718[[#This Row],[TotalFTES]]*525/Source1718[[#This Row],[TotalScheduledHours]]</f>
        <v>37.945833333333333</v>
      </c>
    </row>
    <row r="1424" spans="1:41" x14ac:dyDescent="0.25">
      <c r="A1424" t="s">
        <v>1770</v>
      </c>
      <c r="B1424" t="s">
        <v>32</v>
      </c>
      <c r="C1424" t="s">
        <v>125</v>
      </c>
      <c r="D1424" t="s">
        <v>139</v>
      </c>
      <c r="E1424">
        <v>47500</v>
      </c>
      <c r="F1424" t="s">
        <v>140</v>
      </c>
      <c r="G1424">
        <v>7203</v>
      </c>
      <c r="H1424">
        <v>704</v>
      </c>
      <c r="I1424" t="s">
        <v>634</v>
      </c>
      <c r="J1424" t="s">
        <v>35</v>
      </c>
      <c r="K1424" t="s">
        <v>44</v>
      </c>
      <c r="L1424" t="s">
        <v>67</v>
      </c>
      <c r="M1424">
        <v>1000</v>
      </c>
      <c r="N1424">
        <v>1050</v>
      </c>
      <c r="O1424" t="s">
        <v>146</v>
      </c>
      <c r="Q1424" t="s">
        <v>65</v>
      </c>
      <c r="R1424">
        <v>1</v>
      </c>
      <c r="S1424" s="1">
        <v>43116</v>
      </c>
      <c r="T1424" s="1">
        <v>43243</v>
      </c>
      <c r="U1424" t="s">
        <v>635</v>
      </c>
      <c r="V1424" t="s">
        <v>39</v>
      </c>
      <c r="W1424">
        <v>35</v>
      </c>
      <c r="X1424">
        <v>30</v>
      </c>
      <c r="Y1424">
        <v>50</v>
      </c>
      <c r="Z1424">
        <v>60</v>
      </c>
      <c r="AD1424">
        <v>0</v>
      </c>
      <c r="AE1424">
        <v>60</v>
      </c>
      <c r="AF1424">
        <v>0</v>
      </c>
      <c r="AG1424">
        <v>10</v>
      </c>
      <c r="AH1424">
        <v>0.73899999999999999</v>
      </c>
      <c r="AI1424">
        <v>0.73899999999999999</v>
      </c>
      <c r="AJ1424">
        <v>4.1099999999999998E-2</v>
      </c>
      <c r="AK1424" t="s">
        <v>1327</v>
      </c>
      <c r="AL1424" t="s">
        <v>1303</v>
      </c>
      <c r="AN1424">
        <v>17</v>
      </c>
      <c r="AO1424">
        <f>Source1718[[#This Row],[TotalFTES]]*525/Source1718[[#This Row],[TotalScheduledHours]]</f>
        <v>22.822058823529414</v>
      </c>
    </row>
    <row r="1425" spans="1:41" x14ac:dyDescent="0.25">
      <c r="A1425" t="s">
        <v>1770</v>
      </c>
      <c r="B1425" t="s">
        <v>32</v>
      </c>
      <c r="C1425" t="s">
        <v>125</v>
      </c>
      <c r="D1425" t="s">
        <v>139</v>
      </c>
      <c r="E1425">
        <v>47501</v>
      </c>
      <c r="F1425" t="s">
        <v>140</v>
      </c>
      <c r="G1425">
        <v>7203</v>
      </c>
      <c r="H1425">
        <v>705</v>
      </c>
      <c r="I1425" t="s">
        <v>634</v>
      </c>
      <c r="J1425" t="s">
        <v>35</v>
      </c>
      <c r="K1425" t="s">
        <v>44</v>
      </c>
      <c r="L1425" t="s">
        <v>67</v>
      </c>
      <c r="M1425">
        <v>1500</v>
      </c>
      <c r="N1425">
        <v>1550</v>
      </c>
      <c r="O1425" t="s">
        <v>147</v>
      </c>
      <c r="Q1425" t="s">
        <v>65</v>
      </c>
      <c r="R1425">
        <v>1</v>
      </c>
      <c r="S1425" s="1">
        <v>43116</v>
      </c>
      <c r="T1425" s="1">
        <v>43243</v>
      </c>
      <c r="U1425" t="s">
        <v>635</v>
      </c>
      <c r="V1425" t="s">
        <v>39</v>
      </c>
      <c r="W1425">
        <v>66</v>
      </c>
      <c r="X1425">
        <v>65</v>
      </c>
      <c r="Y1425">
        <v>50</v>
      </c>
      <c r="Z1425">
        <v>130</v>
      </c>
      <c r="AD1425">
        <v>0</v>
      </c>
      <c r="AE1425">
        <v>130</v>
      </c>
      <c r="AF1425">
        <v>0</v>
      </c>
      <c r="AG1425">
        <v>10</v>
      </c>
      <c r="AH1425">
        <v>0.92800000000000005</v>
      </c>
      <c r="AI1425">
        <v>0.92800000000000005</v>
      </c>
      <c r="AJ1425">
        <v>4.1099999999999998E-2</v>
      </c>
      <c r="AK1425" t="s">
        <v>1346</v>
      </c>
      <c r="AL1425" t="s">
        <v>1278</v>
      </c>
      <c r="AN1425">
        <v>17</v>
      </c>
      <c r="AO1425">
        <f>Source1718[[#This Row],[TotalFTES]]*525/Source1718[[#This Row],[TotalScheduledHours]]</f>
        <v>28.658823529411766</v>
      </c>
    </row>
    <row r="1426" spans="1:41" x14ac:dyDescent="0.25">
      <c r="A1426" t="s">
        <v>1770</v>
      </c>
      <c r="B1426" t="s">
        <v>32</v>
      </c>
      <c r="C1426" t="s">
        <v>125</v>
      </c>
      <c r="D1426" t="s">
        <v>139</v>
      </c>
      <c r="E1426">
        <v>47502</v>
      </c>
      <c r="F1426" t="s">
        <v>140</v>
      </c>
      <c r="G1426">
        <v>7203</v>
      </c>
      <c r="H1426">
        <v>706</v>
      </c>
      <c r="I1426" t="s">
        <v>634</v>
      </c>
      <c r="J1426" t="s">
        <v>35</v>
      </c>
      <c r="K1426" t="s">
        <v>44</v>
      </c>
      <c r="L1426" t="s">
        <v>86</v>
      </c>
      <c r="M1426">
        <v>1110</v>
      </c>
      <c r="N1426">
        <v>1200</v>
      </c>
      <c r="O1426" t="s">
        <v>171</v>
      </c>
      <c r="Q1426" t="s">
        <v>65</v>
      </c>
      <c r="R1426">
        <v>1</v>
      </c>
      <c r="S1426" s="1">
        <v>43116</v>
      </c>
      <c r="T1426" s="1">
        <v>43243</v>
      </c>
      <c r="U1426" t="s">
        <v>635</v>
      </c>
      <c r="V1426" t="s">
        <v>39</v>
      </c>
      <c r="W1426">
        <v>61</v>
      </c>
      <c r="X1426">
        <v>61</v>
      </c>
      <c r="Y1426">
        <v>50</v>
      </c>
      <c r="Z1426">
        <v>122</v>
      </c>
      <c r="AD1426">
        <v>0</v>
      </c>
      <c r="AE1426">
        <v>122</v>
      </c>
      <c r="AF1426">
        <v>0</v>
      </c>
      <c r="AG1426">
        <v>10</v>
      </c>
      <c r="AH1426">
        <v>0.81299999999999994</v>
      </c>
      <c r="AI1426">
        <v>0.81299999999999994</v>
      </c>
      <c r="AJ1426">
        <v>4.1099999999999998E-2</v>
      </c>
      <c r="AK1426" t="s">
        <v>1338</v>
      </c>
      <c r="AL1426" t="s">
        <v>1347</v>
      </c>
      <c r="AN1426">
        <v>16</v>
      </c>
      <c r="AO1426">
        <f>Source1718[[#This Row],[TotalFTES]]*525/Source1718[[#This Row],[TotalScheduledHours]]</f>
        <v>26.676562499999999</v>
      </c>
    </row>
    <row r="1427" spans="1:41" x14ac:dyDescent="0.25">
      <c r="A1427" t="s">
        <v>1770</v>
      </c>
      <c r="B1427" t="s">
        <v>32</v>
      </c>
      <c r="C1427" t="s">
        <v>125</v>
      </c>
      <c r="D1427" t="s">
        <v>139</v>
      </c>
      <c r="E1427">
        <v>47504</v>
      </c>
      <c r="F1427" t="s">
        <v>140</v>
      </c>
      <c r="G1427">
        <v>7203</v>
      </c>
      <c r="H1427">
        <v>708</v>
      </c>
      <c r="I1427" t="s">
        <v>634</v>
      </c>
      <c r="J1427" t="s">
        <v>35</v>
      </c>
      <c r="K1427" t="s">
        <v>44</v>
      </c>
      <c r="L1427" t="s">
        <v>67</v>
      </c>
      <c r="M1427">
        <v>1115</v>
      </c>
      <c r="N1427">
        <v>1205</v>
      </c>
      <c r="O1427" t="s">
        <v>171</v>
      </c>
      <c r="Q1427" t="s">
        <v>65</v>
      </c>
      <c r="R1427">
        <v>1</v>
      </c>
      <c r="S1427" s="1">
        <v>43116</v>
      </c>
      <c r="T1427" s="1">
        <v>43243</v>
      </c>
      <c r="U1427" t="s">
        <v>635</v>
      </c>
      <c r="V1427" t="s">
        <v>39</v>
      </c>
      <c r="W1427">
        <v>29</v>
      </c>
      <c r="X1427">
        <v>29</v>
      </c>
      <c r="Y1427">
        <v>50</v>
      </c>
      <c r="Z1427">
        <v>58</v>
      </c>
      <c r="AD1427">
        <v>0</v>
      </c>
      <c r="AE1427">
        <v>58</v>
      </c>
      <c r="AF1427">
        <v>0</v>
      </c>
      <c r="AG1427">
        <v>10</v>
      </c>
      <c r="AH1427">
        <v>0.59399999999999997</v>
      </c>
      <c r="AI1427">
        <v>0.59399999999999997</v>
      </c>
      <c r="AJ1427">
        <v>4.1099999999999998E-2</v>
      </c>
      <c r="AK1427" t="s">
        <v>1348</v>
      </c>
      <c r="AL1427" t="s">
        <v>1347</v>
      </c>
      <c r="AN1427">
        <v>17</v>
      </c>
      <c r="AO1427">
        <f>Source1718[[#This Row],[TotalFTES]]*525/Source1718[[#This Row],[TotalScheduledHours]]</f>
        <v>18.344117647058823</v>
      </c>
    </row>
    <row r="1428" spans="1:41" x14ac:dyDescent="0.25">
      <c r="A1428" t="s">
        <v>1770</v>
      </c>
      <c r="B1428" t="s">
        <v>32</v>
      </c>
      <c r="C1428" t="s">
        <v>125</v>
      </c>
      <c r="D1428" t="s">
        <v>139</v>
      </c>
      <c r="E1428">
        <v>47505</v>
      </c>
      <c r="F1428" t="s">
        <v>140</v>
      </c>
      <c r="G1428">
        <v>7203</v>
      </c>
      <c r="H1428">
        <v>709</v>
      </c>
      <c r="I1428" t="s">
        <v>634</v>
      </c>
      <c r="J1428" t="s">
        <v>35</v>
      </c>
      <c r="K1428" t="s">
        <v>44</v>
      </c>
      <c r="L1428" t="s">
        <v>86</v>
      </c>
      <c r="M1428">
        <v>1000</v>
      </c>
      <c r="N1428">
        <v>1050</v>
      </c>
      <c r="O1428" t="s">
        <v>174</v>
      </c>
      <c r="Q1428" t="s">
        <v>65</v>
      </c>
      <c r="R1428">
        <v>1</v>
      </c>
      <c r="S1428" s="1">
        <v>43116</v>
      </c>
      <c r="T1428" s="1">
        <v>43243</v>
      </c>
      <c r="U1428" t="s">
        <v>635</v>
      </c>
      <c r="V1428" t="s">
        <v>39</v>
      </c>
      <c r="W1428">
        <v>81</v>
      </c>
      <c r="X1428">
        <v>81</v>
      </c>
      <c r="Y1428">
        <v>50</v>
      </c>
      <c r="Z1428">
        <v>162</v>
      </c>
      <c r="AD1428">
        <v>0</v>
      </c>
      <c r="AE1428">
        <v>162</v>
      </c>
      <c r="AF1428">
        <v>0</v>
      </c>
      <c r="AG1428">
        <v>10</v>
      </c>
      <c r="AH1428">
        <v>1.2989999999999999</v>
      </c>
      <c r="AI1428">
        <v>1.2989999999999999</v>
      </c>
      <c r="AJ1428">
        <v>4.1099999999999998E-2</v>
      </c>
      <c r="AK1428" t="s">
        <v>1327</v>
      </c>
      <c r="AL1428" t="s">
        <v>1349</v>
      </c>
      <c r="AN1428">
        <v>16</v>
      </c>
      <c r="AO1428">
        <f>Source1718[[#This Row],[TotalFTES]]*525/Source1718[[#This Row],[TotalScheduledHours]]</f>
        <v>42.623437499999994</v>
      </c>
    </row>
    <row r="1429" spans="1:41" x14ac:dyDescent="0.25">
      <c r="A1429" t="s">
        <v>1770</v>
      </c>
      <c r="B1429" t="s">
        <v>32</v>
      </c>
      <c r="C1429" t="s">
        <v>125</v>
      </c>
      <c r="D1429" t="s">
        <v>139</v>
      </c>
      <c r="E1429">
        <v>47506</v>
      </c>
      <c r="F1429" t="s">
        <v>140</v>
      </c>
      <c r="G1429">
        <v>7204</v>
      </c>
      <c r="H1429">
        <v>701</v>
      </c>
      <c r="I1429" t="s">
        <v>637</v>
      </c>
      <c r="J1429" t="s">
        <v>35</v>
      </c>
      <c r="K1429" t="s">
        <v>44</v>
      </c>
      <c r="L1429" t="s">
        <v>86</v>
      </c>
      <c r="M1429">
        <v>1500</v>
      </c>
      <c r="N1429">
        <v>1550</v>
      </c>
      <c r="O1429" t="s">
        <v>144</v>
      </c>
      <c r="Q1429" t="s">
        <v>65</v>
      </c>
      <c r="R1429">
        <v>1</v>
      </c>
      <c r="S1429" s="1">
        <v>43116</v>
      </c>
      <c r="T1429" s="1">
        <v>43243</v>
      </c>
      <c r="U1429" t="s">
        <v>635</v>
      </c>
      <c r="V1429" t="s">
        <v>39</v>
      </c>
      <c r="W1429">
        <v>90</v>
      </c>
      <c r="X1429">
        <v>89</v>
      </c>
      <c r="Y1429">
        <v>50</v>
      </c>
      <c r="Z1429">
        <v>178</v>
      </c>
      <c r="AD1429">
        <v>0</v>
      </c>
      <c r="AE1429">
        <v>178</v>
      </c>
      <c r="AF1429">
        <v>0</v>
      </c>
      <c r="AG1429">
        <v>10</v>
      </c>
      <c r="AH1429">
        <v>1.4910000000000001</v>
      </c>
      <c r="AI1429">
        <v>1.4910000000000001</v>
      </c>
      <c r="AJ1429">
        <v>4.1099999999999998E-2</v>
      </c>
      <c r="AK1429" t="s">
        <v>1346</v>
      </c>
      <c r="AL1429" t="s">
        <v>1280</v>
      </c>
      <c r="AN1429">
        <v>16</v>
      </c>
      <c r="AO1429">
        <f>Source1718[[#This Row],[TotalFTES]]*525/Source1718[[#This Row],[TotalScheduledHours]]</f>
        <v>48.923437500000006</v>
      </c>
    </row>
    <row r="1430" spans="1:41" x14ac:dyDescent="0.25">
      <c r="A1430" t="s">
        <v>1770</v>
      </c>
      <c r="B1430" t="s">
        <v>32</v>
      </c>
      <c r="C1430" t="s">
        <v>125</v>
      </c>
      <c r="D1430" t="s">
        <v>139</v>
      </c>
      <c r="E1430">
        <v>47507</v>
      </c>
      <c r="F1430" t="s">
        <v>140</v>
      </c>
      <c r="G1430">
        <v>7204</v>
      </c>
      <c r="H1430">
        <v>702</v>
      </c>
      <c r="I1430" t="s">
        <v>637</v>
      </c>
      <c r="J1430" t="s">
        <v>35</v>
      </c>
      <c r="K1430" t="s">
        <v>44</v>
      </c>
      <c r="L1430" t="s">
        <v>73</v>
      </c>
      <c r="M1430">
        <v>930</v>
      </c>
      <c r="N1430">
        <v>1020</v>
      </c>
      <c r="O1430" t="s">
        <v>145</v>
      </c>
      <c r="Q1430" t="s">
        <v>65</v>
      </c>
      <c r="R1430">
        <v>1</v>
      </c>
      <c r="S1430" s="1">
        <v>43116</v>
      </c>
      <c r="T1430" s="1">
        <v>43243</v>
      </c>
      <c r="U1430" t="s">
        <v>635</v>
      </c>
      <c r="V1430" t="s">
        <v>39</v>
      </c>
      <c r="W1430">
        <v>55</v>
      </c>
      <c r="X1430">
        <v>43</v>
      </c>
      <c r="Y1430">
        <v>50</v>
      </c>
      <c r="Z1430">
        <v>86</v>
      </c>
      <c r="AD1430">
        <v>0</v>
      </c>
      <c r="AE1430">
        <v>86</v>
      </c>
      <c r="AF1430">
        <v>0</v>
      </c>
      <c r="AG1430">
        <v>10</v>
      </c>
      <c r="AH1430">
        <v>0.90500000000000003</v>
      </c>
      <c r="AI1430">
        <v>0.90500000000000003</v>
      </c>
      <c r="AJ1430">
        <v>4.1099999999999998E-2</v>
      </c>
      <c r="AK1430" t="s">
        <v>1350</v>
      </c>
      <c r="AL1430" t="s">
        <v>1345</v>
      </c>
      <c r="AN1430">
        <v>18</v>
      </c>
      <c r="AO1430">
        <f>Source1718[[#This Row],[TotalFTES]]*525/Source1718[[#This Row],[TotalScheduledHours]]</f>
        <v>26.395833333333332</v>
      </c>
    </row>
    <row r="1431" spans="1:41" x14ac:dyDescent="0.25">
      <c r="A1431" t="s">
        <v>1770</v>
      </c>
      <c r="B1431" t="s">
        <v>32</v>
      </c>
      <c r="C1431" t="s">
        <v>125</v>
      </c>
      <c r="D1431" t="s">
        <v>139</v>
      </c>
      <c r="E1431">
        <v>47508</v>
      </c>
      <c r="F1431" t="s">
        <v>140</v>
      </c>
      <c r="G1431">
        <v>7204</v>
      </c>
      <c r="H1431">
        <v>703</v>
      </c>
      <c r="I1431" t="s">
        <v>637</v>
      </c>
      <c r="J1431" t="s">
        <v>35</v>
      </c>
      <c r="K1431" t="s">
        <v>44</v>
      </c>
      <c r="L1431" t="s">
        <v>73</v>
      </c>
      <c r="M1431">
        <v>1300</v>
      </c>
      <c r="N1431">
        <v>1350</v>
      </c>
      <c r="O1431" t="s">
        <v>144</v>
      </c>
      <c r="Q1431" t="s">
        <v>65</v>
      </c>
      <c r="R1431">
        <v>1</v>
      </c>
      <c r="S1431" s="1">
        <v>43116</v>
      </c>
      <c r="T1431" s="1">
        <v>43243</v>
      </c>
      <c r="U1431" t="s">
        <v>635</v>
      </c>
      <c r="V1431" t="s">
        <v>39</v>
      </c>
      <c r="W1431">
        <v>79</v>
      </c>
      <c r="X1431">
        <v>78</v>
      </c>
      <c r="Y1431">
        <v>50</v>
      </c>
      <c r="Z1431">
        <v>156</v>
      </c>
      <c r="AD1431">
        <v>0</v>
      </c>
      <c r="AE1431">
        <v>156</v>
      </c>
      <c r="AF1431">
        <v>0</v>
      </c>
      <c r="AG1431">
        <v>10</v>
      </c>
      <c r="AH1431">
        <v>1.4650000000000001</v>
      </c>
      <c r="AI1431">
        <v>1.4650000000000001</v>
      </c>
      <c r="AJ1431">
        <v>4.1099999999999998E-2</v>
      </c>
      <c r="AK1431" t="s">
        <v>1329</v>
      </c>
      <c r="AL1431" t="s">
        <v>1280</v>
      </c>
      <c r="AN1431">
        <v>18</v>
      </c>
      <c r="AO1431">
        <f>Source1718[[#This Row],[TotalFTES]]*525/Source1718[[#This Row],[TotalScheduledHours]]</f>
        <v>42.729166666666664</v>
      </c>
    </row>
    <row r="1432" spans="1:41" x14ac:dyDescent="0.25">
      <c r="A1432" t="s">
        <v>1770</v>
      </c>
      <c r="B1432" t="s">
        <v>32</v>
      </c>
      <c r="C1432" t="s">
        <v>125</v>
      </c>
      <c r="D1432" t="s">
        <v>139</v>
      </c>
      <c r="E1432">
        <v>47509</v>
      </c>
      <c r="F1432" t="s">
        <v>140</v>
      </c>
      <c r="G1432">
        <v>7204</v>
      </c>
      <c r="H1432">
        <v>704</v>
      </c>
      <c r="I1432" t="s">
        <v>637</v>
      </c>
      <c r="J1432" t="s">
        <v>35</v>
      </c>
      <c r="K1432" t="s">
        <v>44</v>
      </c>
      <c r="L1432" t="s">
        <v>67</v>
      </c>
      <c r="M1432">
        <v>900</v>
      </c>
      <c r="N1432">
        <v>950</v>
      </c>
      <c r="O1432" t="s">
        <v>146</v>
      </c>
      <c r="Q1432" t="s">
        <v>65</v>
      </c>
      <c r="R1432">
        <v>1</v>
      </c>
      <c r="S1432" s="1">
        <v>43116</v>
      </c>
      <c r="T1432" s="1">
        <v>43243</v>
      </c>
      <c r="U1432" t="s">
        <v>635</v>
      </c>
      <c r="V1432" t="s">
        <v>39</v>
      </c>
      <c r="W1432">
        <v>35</v>
      </c>
      <c r="X1432">
        <v>30</v>
      </c>
      <c r="Y1432">
        <v>50</v>
      </c>
      <c r="Z1432">
        <v>60</v>
      </c>
      <c r="AD1432">
        <v>0</v>
      </c>
      <c r="AE1432">
        <v>60</v>
      </c>
      <c r="AF1432">
        <v>0</v>
      </c>
      <c r="AG1432">
        <v>10</v>
      </c>
      <c r="AH1432">
        <v>0.72199999999999998</v>
      </c>
      <c r="AI1432">
        <v>0.72199999999999998</v>
      </c>
      <c r="AJ1432">
        <v>4.1099999999999998E-2</v>
      </c>
      <c r="AK1432" t="s">
        <v>1166</v>
      </c>
      <c r="AL1432" t="s">
        <v>1303</v>
      </c>
      <c r="AN1432">
        <v>17</v>
      </c>
      <c r="AO1432">
        <f>Source1718[[#This Row],[TotalFTES]]*525/Source1718[[#This Row],[TotalScheduledHours]]</f>
        <v>22.297058823529412</v>
      </c>
    </row>
    <row r="1433" spans="1:41" x14ac:dyDescent="0.25">
      <c r="A1433" t="s">
        <v>1770</v>
      </c>
      <c r="B1433" t="s">
        <v>32</v>
      </c>
      <c r="C1433" t="s">
        <v>125</v>
      </c>
      <c r="D1433" t="s">
        <v>139</v>
      </c>
      <c r="E1433">
        <v>47511</v>
      </c>
      <c r="F1433" t="s">
        <v>140</v>
      </c>
      <c r="G1433">
        <v>7204</v>
      </c>
      <c r="H1433">
        <v>705</v>
      </c>
      <c r="I1433" t="s">
        <v>637</v>
      </c>
      <c r="J1433" t="s">
        <v>35</v>
      </c>
      <c r="K1433" t="s">
        <v>44</v>
      </c>
      <c r="L1433" t="s">
        <v>67</v>
      </c>
      <c r="M1433">
        <v>1300</v>
      </c>
      <c r="N1433">
        <v>1350</v>
      </c>
      <c r="O1433" t="s">
        <v>147</v>
      </c>
      <c r="Q1433" t="s">
        <v>65</v>
      </c>
      <c r="R1433">
        <v>1</v>
      </c>
      <c r="S1433" s="1">
        <v>43116</v>
      </c>
      <c r="T1433" s="1">
        <v>43243</v>
      </c>
      <c r="U1433" t="s">
        <v>635</v>
      </c>
      <c r="V1433" t="s">
        <v>39</v>
      </c>
      <c r="W1433">
        <v>57</v>
      </c>
      <c r="X1433">
        <v>57</v>
      </c>
      <c r="Y1433">
        <v>50</v>
      </c>
      <c r="Z1433">
        <v>114</v>
      </c>
      <c r="AD1433">
        <v>0</v>
      </c>
      <c r="AE1433">
        <v>114</v>
      </c>
      <c r="AF1433">
        <v>0</v>
      </c>
      <c r="AG1433">
        <v>10</v>
      </c>
      <c r="AH1433">
        <v>1.0529999999999999</v>
      </c>
      <c r="AI1433">
        <v>1.0529999999999999</v>
      </c>
      <c r="AJ1433">
        <v>4.1099999999999998E-2</v>
      </c>
      <c r="AK1433" t="s">
        <v>1329</v>
      </c>
      <c r="AL1433" t="s">
        <v>1278</v>
      </c>
      <c r="AN1433">
        <v>17</v>
      </c>
      <c r="AO1433">
        <f>Source1718[[#This Row],[TotalFTES]]*525/Source1718[[#This Row],[TotalScheduledHours]]</f>
        <v>32.51911764705882</v>
      </c>
    </row>
    <row r="1434" spans="1:41" x14ac:dyDescent="0.25">
      <c r="A1434" t="s">
        <v>1770</v>
      </c>
      <c r="B1434" t="s">
        <v>32</v>
      </c>
      <c r="C1434" t="s">
        <v>125</v>
      </c>
      <c r="D1434" t="s">
        <v>139</v>
      </c>
      <c r="E1434">
        <v>47512</v>
      </c>
      <c r="F1434" t="s">
        <v>140</v>
      </c>
      <c r="G1434">
        <v>7204</v>
      </c>
      <c r="H1434">
        <v>706</v>
      </c>
      <c r="I1434" t="s">
        <v>637</v>
      </c>
      <c r="J1434" t="s">
        <v>35</v>
      </c>
      <c r="K1434" t="s">
        <v>44</v>
      </c>
      <c r="L1434" t="s">
        <v>67</v>
      </c>
      <c r="M1434">
        <v>1400</v>
      </c>
      <c r="N1434">
        <v>1450</v>
      </c>
      <c r="O1434" t="s">
        <v>147</v>
      </c>
      <c r="Q1434" t="s">
        <v>65</v>
      </c>
      <c r="R1434">
        <v>1</v>
      </c>
      <c r="S1434" s="1">
        <v>43116</v>
      </c>
      <c r="T1434" s="1">
        <v>43243</v>
      </c>
      <c r="U1434" t="s">
        <v>635</v>
      </c>
      <c r="V1434" t="s">
        <v>39</v>
      </c>
      <c r="W1434">
        <v>41</v>
      </c>
      <c r="X1434">
        <v>41</v>
      </c>
      <c r="Y1434">
        <v>50</v>
      </c>
      <c r="Z1434">
        <v>82</v>
      </c>
      <c r="AD1434">
        <v>0</v>
      </c>
      <c r="AE1434">
        <v>82</v>
      </c>
      <c r="AF1434">
        <v>0</v>
      </c>
      <c r="AG1434">
        <v>10</v>
      </c>
      <c r="AH1434">
        <v>0.69899999999999995</v>
      </c>
      <c r="AI1434">
        <v>0.69899999999999995</v>
      </c>
      <c r="AJ1434">
        <v>4.1099999999999998E-2</v>
      </c>
      <c r="AK1434" t="s">
        <v>1337</v>
      </c>
      <c r="AL1434" t="s">
        <v>1278</v>
      </c>
      <c r="AN1434">
        <v>17</v>
      </c>
      <c r="AO1434">
        <f>Source1718[[#This Row],[TotalFTES]]*525/Source1718[[#This Row],[TotalScheduledHours]]</f>
        <v>21.586764705882352</v>
      </c>
    </row>
    <row r="1435" spans="1:41" x14ac:dyDescent="0.25">
      <c r="A1435" t="s">
        <v>1770</v>
      </c>
      <c r="B1435" t="s">
        <v>32</v>
      </c>
      <c r="C1435" t="s">
        <v>125</v>
      </c>
      <c r="D1435" t="s">
        <v>139</v>
      </c>
      <c r="E1435">
        <v>48050</v>
      </c>
      <c r="F1435" t="s">
        <v>140</v>
      </c>
      <c r="G1435">
        <v>7209</v>
      </c>
      <c r="H1435">
        <v>401</v>
      </c>
      <c r="I1435" t="s">
        <v>274</v>
      </c>
      <c r="J1435" t="s">
        <v>35</v>
      </c>
      <c r="K1435" t="s">
        <v>44</v>
      </c>
      <c r="L1435" t="s">
        <v>73</v>
      </c>
      <c r="M1435">
        <v>1000</v>
      </c>
      <c r="N1435">
        <v>1150</v>
      </c>
      <c r="O1435" t="s">
        <v>55</v>
      </c>
      <c r="P1435">
        <v>402</v>
      </c>
      <c r="Q1435" t="s">
        <v>56</v>
      </c>
      <c r="R1435">
        <v>1</v>
      </c>
      <c r="S1435" s="1">
        <v>43116</v>
      </c>
      <c r="T1435" s="1">
        <v>43243</v>
      </c>
      <c r="U1435" t="s">
        <v>380</v>
      </c>
      <c r="V1435" t="s">
        <v>39</v>
      </c>
      <c r="W1435">
        <v>63</v>
      </c>
      <c r="X1435">
        <v>61</v>
      </c>
      <c r="Y1435">
        <v>50</v>
      </c>
      <c r="Z1435">
        <v>122</v>
      </c>
      <c r="AD1435">
        <v>0</v>
      </c>
      <c r="AE1435">
        <v>122</v>
      </c>
      <c r="AF1435">
        <v>0</v>
      </c>
      <c r="AG1435">
        <v>10</v>
      </c>
      <c r="AH1435">
        <v>1.3520000000000001</v>
      </c>
      <c r="AI1435">
        <v>1.3520000000000001</v>
      </c>
      <c r="AJ1435">
        <v>0.08</v>
      </c>
      <c r="AK1435" t="s">
        <v>883</v>
      </c>
      <c r="AL1435" t="s">
        <v>1271</v>
      </c>
      <c r="AN1435">
        <v>36</v>
      </c>
      <c r="AO1435">
        <f>Source1718[[#This Row],[TotalFTES]]*525/Source1718[[#This Row],[TotalScheduledHours]]</f>
        <v>19.716666666666669</v>
      </c>
    </row>
    <row r="1436" spans="1:41" x14ac:dyDescent="0.25">
      <c r="A1436" t="s">
        <v>1770</v>
      </c>
      <c r="B1436" t="s">
        <v>32</v>
      </c>
      <c r="C1436" t="s">
        <v>125</v>
      </c>
      <c r="D1436" t="s">
        <v>139</v>
      </c>
      <c r="E1436">
        <v>47047</v>
      </c>
      <c r="F1436" t="s">
        <v>140</v>
      </c>
      <c r="G1436">
        <v>7209</v>
      </c>
      <c r="H1436">
        <v>701</v>
      </c>
      <c r="I1436" t="s">
        <v>274</v>
      </c>
      <c r="J1436" t="s">
        <v>35</v>
      </c>
      <c r="K1436" t="s">
        <v>44</v>
      </c>
      <c r="L1436" t="s">
        <v>86</v>
      </c>
      <c r="M1436">
        <v>930</v>
      </c>
      <c r="N1436">
        <v>1120</v>
      </c>
      <c r="O1436" t="s">
        <v>196</v>
      </c>
      <c r="Q1436" t="s">
        <v>65</v>
      </c>
      <c r="R1436">
        <v>1</v>
      </c>
      <c r="S1436" s="1">
        <v>43116</v>
      </c>
      <c r="T1436" s="1">
        <v>43243</v>
      </c>
      <c r="U1436" t="s">
        <v>743</v>
      </c>
      <c r="V1436" t="s">
        <v>39</v>
      </c>
      <c r="W1436">
        <v>67</v>
      </c>
      <c r="X1436">
        <v>67</v>
      </c>
      <c r="Y1436">
        <v>50</v>
      </c>
      <c r="Z1436">
        <v>134</v>
      </c>
      <c r="AD1436">
        <v>0</v>
      </c>
      <c r="AE1436">
        <v>134</v>
      </c>
      <c r="AF1436">
        <v>0</v>
      </c>
      <c r="AG1436">
        <v>10</v>
      </c>
      <c r="AH1436">
        <v>1.6839999999999999</v>
      </c>
      <c r="AI1436">
        <v>1.6839999999999999</v>
      </c>
      <c r="AJ1436">
        <v>0.08</v>
      </c>
      <c r="AK1436" t="s">
        <v>1351</v>
      </c>
      <c r="AL1436" t="s">
        <v>1284</v>
      </c>
      <c r="AN1436">
        <v>32</v>
      </c>
      <c r="AO1436">
        <f>Source1718[[#This Row],[TotalFTES]]*525/Source1718[[#This Row],[TotalScheduledHours]]</f>
        <v>27.628125000000001</v>
      </c>
    </row>
    <row r="1437" spans="1:41" x14ac:dyDescent="0.25">
      <c r="A1437" t="s">
        <v>1770</v>
      </c>
      <c r="B1437" t="s">
        <v>32</v>
      </c>
      <c r="C1437" t="s">
        <v>125</v>
      </c>
      <c r="D1437" t="s">
        <v>139</v>
      </c>
      <c r="E1437">
        <v>47049</v>
      </c>
      <c r="F1437" t="s">
        <v>140</v>
      </c>
      <c r="G1437">
        <v>7209</v>
      </c>
      <c r="H1437">
        <v>702</v>
      </c>
      <c r="I1437" t="s">
        <v>274</v>
      </c>
      <c r="J1437" t="s">
        <v>35</v>
      </c>
      <c r="K1437" t="s">
        <v>44</v>
      </c>
      <c r="L1437" t="s">
        <v>86</v>
      </c>
      <c r="M1437">
        <v>1330</v>
      </c>
      <c r="N1437">
        <v>1520</v>
      </c>
      <c r="O1437" t="s">
        <v>147</v>
      </c>
      <c r="Q1437" t="s">
        <v>65</v>
      </c>
      <c r="R1437">
        <v>1</v>
      </c>
      <c r="S1437" s="1">
        <v>43116</v>
      </c>
      <c r="T1437" s="1">
        <v>43243</v>
      </c>
      <c r="U1437" t="s">
        <v>409</v>
      </c>
      <c r="V1437" t="s">
        <v>39</v>
      </c>
      <c r="W1437">
        <v>41</v>
      </c>
      <c r="X1437">
        <v>41</v>
      </c>
      <c r="Y1437">
        <v>50</v>
      </c>
      <c r="Z1437">
        <v>82</v>
      </c>
      <c r="AD1437">
        <v>0</v>
      </c>
      <c r="AE1437">
        <v>82</v>
      </c>
      <c r="AF1437">
        <v>0</v>
      </c>
      <c r="AG1437">
        <v>10</v>
      </c>
      <c r="AH1437">
        <v>0.92200000000000004</v>
      </c>
      <c r="AI1437">
        <v>0.92200000000000004</v>
      </c>
      <c r="AJ1437">
        <v>0.08</v>
      </c>
      <c r="AK1437" t="s">
        <v>1279</v>
      </c>
      <c r="AL1437" t="s">
        <v>1278</v>
      </c>
      <c r="AN1437">
        <v>32</v>
      </c>
      <c r="AO1437">
        <f>Source1718[[#This Row],[TotalFTES]]*525/Source1718[[#This Row],[TotalScheduledHours]]</f>
        <v>15.1265625</v>
      </c>
    </row>
    <row r="1438" spans="1:41" x14ac:dyDescent="0.25">
      <c r="A1438" t="s">
        <v>1770</v>
      </c>
      <c r="B1438" t="s">
        <v>32</v>
      </c>
      <c r="C1438" t="s">
        <v>125</v>
      </c>
      <c r="D1438" t="s">
        <v>139</v>
      </c>
      <c r="E1438">
        <v>47684</v>
      </c>
      <c r="F1438" t="s">
        <v>140</v>
      </c>
      <c r="G1438">
        <v>7209</v>
      </c>
      <c r="H1438">
        <v>703</v>
      </c>
      <c r="I1438" t="s">
        <v>274</v>
      </c>
      <c r="J1438" t="s">
        <v>35</v>
      </c>
      <c r="K1438" t="s">
        <v>44</v>
      </c>
      <c r="L1438" t="s">
        <v>75</v>
      </c>
      <c r="M1438">
        <v>930</v>
      </c>
      <c r="N1438">
        <v>1120</v>
      </c>
      <c r="O1438" t="s">
        <v>269</v>
      </c>
      <c r="Q1438" t="s">
        <v>65</v>
      </c>
      <c r="R1438">
        <v>1</v>
      </c>
      <c r="S1438" s="1">
        <v>43116</v>
      </c>
      <c r="T1438" s="1">
        <v>43243</v>
      </c>
      <c r="U1438" t="s">
        <v>743</v>
      </c>
      <c r="V1438" t="s">
        <v>39</v>
      </c>
      <c r="W1438">
        <v>103</v>
      </c>
      <c r="X1438">
        <v>102</v>
      </c>
      <c r="Y1438">
        <v>50</v>
      </c>
      <c r="Z1438">
        <v>204</v>
      </c>
      <c r="AD1438">
        <v>0</v>
      </c>
      <c r="AE1438">
        <v>204</v>
      </c>
      <c r="AF1438">
        <v>0</v>
      </c>
      <c r="AG1438">
        <v>10</v>
      </c>
      <c r="AH1438">
        <v>2.141</v>
      </c>
      <c r="AI1438">
        <v>2.141</v>
      </c>
      <c r="AJ1438">
        <v>0.08</v>
      </c>
      <c r="AK1438" t="s">
        <v>1351</v>
      </c>
      <c r="AL1438" t="s">
        <v>1332</v>
      </c>
      <c r="AN1438">
        <v>34</v>
      </c>
      <c r="AO1438">
        <f>Source1718[[#This Row],[TotalFTES]]*525/Source1718[[#This Row],[TotalScheduledHours]]</f>
        <v>33.059558823529414</v>
      </c>
    </row>
    <row r="1439" spans="1:41" x14ac:dyDescent="0.25">
      <c r="A1439" t="s">
        <v>1770</v>
      </c>
      <c r="B1439" t="s">
        <v>32</v>
      </c>
      <c r="C1439" t="s">
        <v>125</v>
      </c>
      <c r="D1439" t="s">
        <v>139</v>
      </c>
      <c r="E1439">
        <v>47824</v>
      </c>
      <c r="F1439" t="s">
        <v>140</v>
      </c>
      <c r="G1439">
        <v>7214</v>
      </c>
      <c r="H1439">
        <v>701</v>
      </c>
      <c r="I1439" t="s">
        <v>1352</v>
      </c>
      <c r="J1439" t="s">
        <v>35</v>
      </c>
      <c r="K1439" t="s">
        <v>44</v>
      </c>
      <c r="L1439" t="s">
        <v>86</v>
      </c>
      <c r="M1439">
        <v>1330</v>
      </c>
      <c r="N1439">
        <v>1545</v>
      </c>
      <c r="O1439" t="s">
        <v>49</v>
      </c>
      <c r="P1439">
        <v>619</v>
      </c>
      <c r="Q1439" t="s">
        <v>51</v>
      </c>
      <c r="R1439" t="s">
        <v>38</v>
      </c>
      <c r="S1439" s="1">
        <v>43171</v>
      </c>
      <c r="T1439" s="1">
        <v>43213</v>
      </c>
      <c r="U1439" t="s">
        <v>649</v>
      </c>
      <c r="V1439" t="s">
        <v>39</v>
      </c>
      <c r="W1439">
        <v>10</v>
      </c>
      <c r="X1439">
        <v>10</v>
      </c>
      <c r="Y1439">
        <v>50</v>
      </c>
      <c r="Z1439">
        <v>20</v>
      </c>
      <c r="AD1439">
        <v>0</v>
      </c>
      <c r="AE1439">
        <v>20</v>
      </c>
      <c r="AF1439">
        <v>0</v>
      </c>
      <c r="AG1439">
        <v>10</v>
      </c>
      <c r="AH1439">
        <v>0.16700000000000001</v>
      </c>
      <c r="AI1439">
        <v>0.16700000000000001</v>
      </c>
      <c r="AJ1439">
        <v>3.4299999999999997E-2</v>
      </c>
      <c r="AK1439" t="s">
        <v>924</v>
      </c>
      <c r="AL1439" t="s">
        <v>1029</v>
      </c>
      <c r="AN1439">
        <v>15</v>
      </c>
      <c r="AO1439">
        <f>Source1718[[#This Row],[TotalFTES]]*525/Source1718[[#This Row],[TotalScheduledHours]]</f>
        <v>5.8450000000000006</v>
      </c>
    </row>
    <row r="1440" spans="1:41" x14ac:dyDescent="0.25">
      <c r="A1440" t="s">
        <v>1770</v>
      </c>
      <c r="B1440" t="s">
        <v>32</v>
      </c>
      <c r="C1440" t="s">
        <v>125</v>
      </c>
      <c r="D1440" t="s">
        <v>139</v>
      </c>
      <c r="E1440">
        <v>48042</v>
      </c>
      <c r="F1440" t="s">
        <v>140</v>
      </c>
      <c r="G1440">
        <v>7300</v>
      </c>
      <c r="H1440">
        <v>1</v>
      </c>
      <c r="I1440" t="s">
        <v>175</v>
      </c>
      <c r="J1440" t="s">
        <v>35</v>
      </c>
      <c r="K1440" t="s">
        <v>44</v>
      </c>
      <c r="L1440" t="s">
        <v>67</v>
      </c>
      <c r="M1440">
        <v>1300</v>
      </c>
      <c r="N1440">
        <v>1515</v>
      </c>
      <c r="O1440" t="s">
        <v>196</v>
      </c>
      <c r="Q1440" t="s">
        <v>65</v>
      </c>
      <c r="R1440">
        <v>1</v>
      </c>
      <c r="S1440" s="1">
        <v>43116</v>
      </c>
      <c r="T1440" s="1">
        <v>43243</v>
      </c>
      <c r="U1440" t="s">
        <v>638</v>
      </c>
      <c r="V1440" t="s">
        <v>39</v>
      </c>
      <c r="W1440">
        <v>70</v>
      </c>
      <c r="X1440">
        <v>70</v>
      </c>
      <c r="Y1440">
        <v>50</v>
      </c>
      <c r="Z1440">
        <v>140</v>
      </c>
      <c r="AD1440">
        <v>0</v>
      </c>
      <c r="AE1440">
        <v>140</v>
      </c>
      <c r="AF1440">
        <v>0</v>
      </c>
      <c r="AG1440">
        <v>0</v>
      </c>
      <c r="AH1440">
        <v>1.0669999999999999</v>
      </c>
      <c r="AI1440">
        <v>1.0669999999999999</v>
      </c>
      <c r="AJ1440">
        <v>0.1</v>
      </c>
      <c r="AK1440" t="s">
        <v>779</v>
      </c>
      <c r="AL1440" t="s">
        <v>1284</v>
      </c>
      <c r="AN1440">
        <v>42.5</v>
      </c>
      <c r="AO1440">
        <f>Source1718[[#This Row],[TotalFTES]]*525/Source1718[[#This Row],[TotalScheduledHours]]</f>
        <v>13.180588235294117</v>
      </c>
    </row>
    <row r="1441" spans="1:41" x14ac:dyDescent="0.25">
      <c r="A1441" t="s">
        <v>1770</v>
      </c>
      <c r="B1441" t="s">
        <v>32</v>
      </c>
      <c r="C1441" t="s">
        <v>125</v>
      </c>
      <c r="D1441" t="s">
        <v>139</v>
      </c>
      <c r="E1441">
        <v>47992</v>
      </c>
      <c r="F1441" t="s">
        <v>140</v>
      </c>
      <c r="G1441">
        <v>7300</v>
      </c>
      <c r="H1441">
        <v>401</v>
      </c>
      <c r="I1441" t="s">
        <v>175</v>
      </c>
      <c r="J1441" t="s">
        <v>35</v>
      </c>
      <c r="K1441" t="s">
        <v>44</v>
      </c>
      <c r="L1441" t="s">
        <v>54</v>
      </c>
      <c r="M1441">
        <v>1300</v>
      </c>
      <c r="N1441">
        <v>1515</v>
      </c>
      <c r="O1441" t="s">
        <v>55</v>
      </c>
      <c r="Q1441" t="s">
        <v>56</v>
      </c>
      <c r="R1441">
        <v>1</v>
      </c>
      <c r="S1441" s="1">
        <v>43116</v>
      </c>
      <c r="T1441" s="1">
        <v>43243</v>
      </c>
      <c r="U1441" t="s">
        <v>641</v>
      </c>
      <c r="V1441" t="s">
        <v>39</v>
      </c>
      <c r="W1441">
        <v>54</v>
      </c>
      <c r="X1441">
        <v>54</v>
      </c>
      <c r="Y1441">
        <v>100</v>
      </c>
      <c r="Z1441">
        <v>54</v>
      </c>
      <c r="AD1441">
        <v>0</v>
      </c>
      <c r="AE1441">
        <v>54</v>
      </c>
      <c r="AF1441">
        <v>0</v>
      </c>
      <c r="AG1441">
        <v>0</v>
      </c>
      <c r="AH1441">
        <v>1.5569999999999999</v>
      </c>
      <c r="AI1441">
        <v>1.5569999999999999</v>
      </c>
      <c r="AJ1441">
        <v>0.1</v>
      </c>
      <c r="AK1441" t="s">
        <v>779</v>
      </c>
      <c r="AL1441" t="s">
        <v>829</v>
      </c>
      <c r="AN1441">
        <v>40</v>
      </c>
      <c r="AO1441">
        <f>Source1718[[#This Row],[TotalFTES]]*525/Source1718[[#This Row],[TotalScheduledHours]]</f>
        <v>20.435624999999998</v>
      </c>
    </row>
    <row r="1442" spans="1:41" x14ac:dyDescent="0.25">
      <c r="A1442" t="s">
        <v>1770</v>
      </c>
      <c r="B1442" t="s">
        <v>32</v>
      </c>
      <c r="C1442" t="s">
        <v>125</v>
      </c>
      <c r="D1442" t="s">
        <v>139</v>
      </c>
      <c r="E1442">
        <v>46413</v>
      </c>
      <c r="F1442" t="s">
        <v>140</v>
      </c>
      <c r="G1442">
        <v>7300</v>
      </c>
      <c r="H1442">
        <v>701</v>
      </c>
      <c r="I1442" t="s">
        <v>175</v>
      </c>
      <c r="J1442" t="s">
        <v>35</v>
      </c>
      <c r="K1442" t="s">
        <v>44</v>
      </c>
      <c r="L1442" t="s">
        <v>86</v>
      </c>
      <c r="M1442">
        <v>900</v>
      </c>
      <c r="N1442">
        <v>1115</v>
      </c>
      <c r="O1442" t="s">
        <v>148</v>
      </c>
      <c r="Q1442" t="s">
        <v>65</v>
      </c>
      <c r="R1442">
        <v>1</v>
      </c>
      <c r="S1442" s="1">
        <v>43116</v>
      </c>
      <c r="T1442" s="1">
        <v>43243</v>
      </c>
      <c r="U1442" t="s">
        <v>638</v>
      </c>
      <c r="V1442" t="s">
        <v>39</v>
      </c>
      <c r="W1442">
        <v>31</v>
      </c>
      <c r="X1442">
        <v>30</v>
      </c>
      <c r="Y1442">
        <v>50</v>
      </c>
      <c r="Z1442">
        <v>60</v>
      </c>
      <c r="AD1442">
        <v>0</v>
      </c>
      <c r="AE1442">
        <v>60</v>
      </c>
      <c r="AF1442">
        <v>0</v>
      </c>
      <c r="AG1442">
        <v>0</v>
      </c>
      <c r="AH1442">
        <v>1.6479999999999999</v>
      </c>
      <c r="AI1442">
        <v>1.6479999999999999</v>
      </c>
      <c r="AJ1442">
        <v>0.1</v>
      </c>
      <c r="AK1442" t="s">
        <v>790</v>
      </c>
      <c r="AL1442" t="s">
        <v>1353</v>
      </c>
      <c r="AN1442">
        <v>40</v>
      </c>
      <c r="AO1442">
        <f>Source1718[[#This Row],[TotalFTES]]*525/Source1718[[#This Row],[TotalScheduledHours]]</f>
        <v>21.63</v>
      </c>
    </row>
    <row r="1443" spans="1:41" x14ac:dyDescent="0.25">
      <c r="A1443" t="s">
        <v>1770</v>
      </c>
      <c r="B1443" t="s">
        <v>32</v>
      </c>
      <c r="C1443" t="s">
        <v>125</v>
      </c>
      <c r="D1443" t="s">
        <v>139</v>
      </c>
      <c r="E1443">
        <v>44107</v>
      </c>
      <c r="F1443" t="s">
        <v>140</v>
      </c>
      <c r="G1443">
        <v>7300</v>
      </c>
      <c r="H1443">
        <v>702</v>
      </c>
      <c r="I1443" t="s">
        <v>175</v>
      </c>
      <c r="J1443" t="s">
        <v>35</v>
      </c>
      <c r="K1443" t="s">
        <v>44</v>
      </c>
      <c r="L1443" t="s">
        <v>67</v>
      </c>
      <c r="M1443">
        <v>930</v>
      </c>
      <c r="N1443">
        <v>1145</v>
      </c>
      <c r="O1443" t="s">
        <v>268</v>
      </c>
      <c r="Q1443" t="s">
        <v>65</v>
      </c>
      <c r="R1443">
        <v>1</v>
      </c>
      <c r="S1443" s="1">
        <v>43116</v>
      </c>
      <c r="T1443" s="1">
        <v>43243</v>
      </c>
      <c r="U1443" t="s">
        <v>638</v>
      </c>
      <c r="V1443" t="s">
        <v>39</v>
      </c>
      <c r="W1443">
        <v>35</v>
      </c>
      <c r="X1443">
        <v>30</v>
      </c>
      <c r="Y1443">
        <v>100</v>
      </c>
      <c r="Z1443">
        <v>30</v>
      </c>
      <c r="AD1443">
        <v>0</v>
      </c>
      <c r="AE1443">
        <v>30</v>
      </c>
      <c r="AF1443">
        <v>0</v>
      </c>
      <c r="AG1443">
        <v>0</v>
      </c>
      <c r="AH1443">
        <v>1.7290000000000001</v>
      </c>
      <c r="AI1443">
        <v>1.7290000000000001</v>
      </c>
      <c r="AJ1443">
        <v>0.1</v>
      </c>
      <c r="AK1443" t="s">
        <v>1354</v>
      </c>
      <c r="AL1443" t="s">
        <v>1301</v>
      </c>
      <c r="AN1443">
        <v>42.5</v>
      </c>
      <c r="AO1443">
        <f>Source1718[[#This Row],[TotalFTES]]*525/Source1718[[#This Row],[TotalScheduledHours]]</f>
        <v>21.358235294117648</v>
      </c>
    </row>
    <row r="1444" spans="1:41" x14ac:dyDescent="0.25">
      <c r="A1444" t="s">
        <v>1770</v>
      </c>
      <c r="B1444" t="s">
        <v>32</v>
      </c>
      <c r="C1444" t="s">
        <v>125</v>
      </c>
      <c r="D1444" t="s">
        <v>139</v>
      </c>
      <c r="E1444">
        <v>41180</v>
      </c>
      <c r="F1444" t="s">
        <v>140</v>
      </c>
      <c r="G1444">
        <v>7300</v>
      </c>
      <c r="H1444">
        <v>703</v>
      </c>
      <c r="I1444" t="s">
        <v>175</v>
      </c>
      <c r="J1444" t="s">
        <v>35</v>
      </c>
      <c r="K1444" t="s">
        <v>44</v>
      </c>
      <c r="L1444" t="s">
        <v>73</v>
      </c>
      <c r="M1444">
        <v>1300</v>
      </c>
      <c r="N1444">
        <v>1515</v>
      </c>
      <c r="O1444" t="s">
        <v>144</v>
      </c>
      <c r="Q1444" t="s">
        <v>65</v>
      </c>
      <c r="R1444">
        <v>1</v>
      </c>
      <c r="S1444" s="1">
        <v>43116</v>
      </c>
      <c r="T1444" s="1">
        <v>43243</v>
      </c>
      <c r="U1444" t="s">
        <v>641</v>
      </c>
      <c r="V1444" t="s">
        <v>39</v>
      </c>
      <c r="W1444">
        <v>70</v>
      </c>
      <c r="X1444">
        <v>70</v>
      </c>
      <c r="Y1444">
        <v>100</v>
      </c>
      <c r="Z1444">
        <v>70</v>
      </c>
      <c r="AD1444">
        <v>0</v>
      </c>
      <c r="AE1444">
        <v>70</v>
      </c>
      <c r="AF1444">
        <v>0</v>
      </c>
      <c r="AG1444">
        <v>0</v>
      </c>
      <c r="AH1444">
        <v>2.9</v>
      </c>
      <c r="AI1444">
        <v>2.9</v>
      </c>
      <c r="AJ1444">
        <v>0.1</v>
      </c>
      <c r="AK1444" t="s">
        <v>779</v>
      </c>
      <c r="AL1444" t="s">
        <v>1280</v>
      </c>
      <c r="AN1444">
        <v>45</v>
      </c>
      <c r="AO1444">
        <f>Source1718[[#This Row],[TotalFTES]]*525/Source1718[[#This Row],[TotalScheduledHours]]</f>
        <v>33.833333333333336</v>
      </c>
    </row>
    <row r="1445" spans="1:41" x14ac:dyDescent="0.25">
      <c r="A1445" t="s">
        <v>1770</v>
      </c>
      <c r="B1445" t="s">
        <v>32</v>
      </c>
      <c r="C1445" t="s">
        <v>125</v>
      </c>
      <c r="D1445" t="s">
        <v>139</v>
      </c>
      <c r="E1445">
        <v>42397</v>
      </c>
      <c r="F1445" t="s">
        <v>140</v>
      </c>
      <c r="G1445">
        <v>7300</v>
      </c>
      <c r="H1445">
        <v>706</v>
      </c>
      <c r="I1445" t="s">
        <v>175</v>
      </c>
      <c r="J1445" t="s">
        <v>35</v>
      </c>
      <c r="K1445" t="s">
        <v>44</v>
      </c>
      <c r="L1445" t="s">
        <v>67</v>
      </c>
      <c r="M1445">
        <v>900</v>
      </c>
      <c r="N1445">
        <v>1115</v>
      </c>
      <c r="O1445" t="s">
        <v>145</v>
      </c>
      <c r="Q1445" t="s">
        <v>65</v>
      </c>
      <c r="R1445">
        <v>1</v>
      </c>
      <c r="S1445" s="1">
        <v>43116</v>
      </c>
      <c r="T1445" s="1">
        <v>43243</v>
      </c>
      <c r="U1445" t="s">
        <v>639</v>
      </c>
      <c r="V1445" t="s">
        <v>39</v>
      </c>
      <c r="W1445">
        <v>65</v>
      </c>
      <c r="X1445">
        <v>64</v>
      </c>
      <c r="Y1445">
        <v>50</v>
      </c>
      <c r="Z1445">
        <v>128</v>
      </c>
      <c r="AD1445">
        <v>0</v>
      </c>
      <c r="AE1445">
        <v>128</v>
      </c>
      <c r="AF1445">
        <v>0</v>
      </c>
      <c r="AG1445">
        <v>0</v>
      </c>
      <c r="AH1445">
        <v>2.419</v>
      </c>
      <c r="AI1445">
        <v>2.419</v>
      </c>
      <c r="AJ1445">
        <v>0.1</v>
      </c>
      <c r="AK1445" t="s">
        <v>790</v>
      </c>
      <c r="AL1445" t="s">
        <v>1345</v>
      </c>
      <c r="AN1445">
        <v>42.5</v>
      </c>
      <c r="AO1445">
        <f>Source1718[[#This Row],[TotalFTES]]*525/Source1718[[#This Row],[TotalScheduledHours]]</f>
        <v>29.88176470588235</v>
      </c>
    </row>
    <row r="1446" spans="1:41" x14ac:dyDescent="0.25">
      <c r="A1446" t="s">
        <v>1770</v>
      </c>
      <c r="B1446" t="s">
        <v>32</v>
      </c>
      <c r="C1446" t="s">
        <v>125</v>
      </c>
      <c r="D1446" t="s">
        <v>139</v>
      </c>
      <c r="E1446">
        <v>41181</v>
      </c>
      <c r="F1446" t="s">
        <v>140</v>
      </c>
      <c r="G1446">
        <v>7300</v>
      </c>
      <c r="H1446">
        <v>707</v>
      </c>
      <c r="I1446" t="s">
        <v>175</v>
      </c>
      <c r="J1446" t="s">
        <v>35</v>
      </c>
      <c r="K1446" t="s">
        <v>44</v>
      </c>
      <c r="L1446" t="s">
        <v>67</v>
      </c>
      <c r="M1446">
        <v>1200</v>
      </c>
      <c r="N1446">
        <v>1415</v>
      </c>
      <c r="O1446" t="s">
        <v>145</v>
      </c>
      <c r="Q1446" t="s">
        <v>65</v>
      </c>
      <c r="R1446">
        <v>1</v>
      </c>
      <c r="S1446" s="1">
        <v>43116</v>
      </c>
      <c r="T1446" s="1">
        <v>43243</v>
      </c>
      <c r="U1446" t="s">
        <v>639</v>
      </c>
      <c r="V1446" t="s">
        <v>39</v>
      </c>
      <c r="W1446">
        <v>67</v>
      </c>
      <c r="X1446">
        <v>66</v>
      </c>
      <c r="Y1446">
        <v>100</v>
      </c>
      <c r="Z1446">
        <v>66</v>
      </c>
      <c r="AD1446">
        <v>0</v>
      </c>
      <c r="AE1446">
        <v>66</v>
      </c>
      <c r="AF1446">
        <v>0</v>
      </c>
      <c r="AG1446">
        <v>0</v>
      </c>
      <c r="AH1446">
        <v>2.1429999999999998</v>
      </c>
      <c r="AI1446">
        <v>2.1429999999999998</v>
      </c>
      <c r="AJ1446">
        <v>0.1</v>
      </c>
      <c r="AK1446" t="s">
        <v>833</v>
      </c>
      <c r="AL1446" t="s">
        <v>1345</v>
      </c>
      <c r="AN1446">
        <v>42.5</v>
      </c>
      <c r="AO1446">
        <f>Source1718[[#This Row],[TotalFTES]]*525/Source1718[[#This Row],[TotalScheduledHours]]</f>
        <v>26.472352941176467</v>
      </c>
    </row>
    <row r="1447" spans="1:41" x14ac:dyDescent="0.25">
      <c r="A1447" t="s">
        <v>1770</v>
      </c>
      <c r="B1447" t="s">
        <v>32</v>
      </c>
      <c r="C1447" t="s">
        <v>125</v>
      </c>
      <c r="D1447" t="s">
        <v>139</v>
      </c>
      <c r="E1447">
        <v>41193</v>
      </c>
      <c r="F1447" t="s">
        <v>140</v>
      </c>
      <c r="G1447">
        <v>7301</v>
      </c>
      <c r="H1447">
        <v>702</v>
      </c>
      <c r="I1447" t="s">
        <v>176</v>
      </c>
      <c r="J1447" t="s">
        <v>35</v>
      </c>
      <c r="K1447" t="s">
        <v>44</v>
      </c>
      <c r="L1447" t="s">
        <v>86</v>
      </c>
      <c r="M1447">
        <v>1300</v>
      </c>
      <c r="N1447">
        <v>1515</v>
      </c>
      <c r="O1447" t="s">
        <v>145</v>
      </c>
      <c r="Q1447" t="s">
        <v>65</v>
      </c>
      <c r="R1447">
        <v>1</v>
      </c>
      <c r="S1447" s="1">
        <v>43116</v>
      </c>
      <c r="T1447" s="1">
        <v>43243</v>
      </c>
      <c r="U1447" t="s">
        <v>640</v>
      </c>
      <c r="V1447" t="s">
        <v>39</v>
      </c>
      <c r="W1447">
        <v>64</v>
      </c>
      <c r="X1447">
        <v>49</v>
      </c>
      <c r="Y1447">
        <v>100</v>
      </c>
      <c r="Z1447">
        <v>49</v>
      </c>
      <c r="AD1447">
        <v>0</v>
      </c>
      <c r="AE1447">
        <v>49</v>
      </c>
      <c r="AF1447">
        <v>0</v>
      </c>
      <c r="AG1447">
        <v>0</v>
      </c>
      <c r="AH1447">
        <v>1.8859999999999999</v>
      </c>
      <c r="AI1447">
        <v>1.8859999999999999</v>
      </c>
      <c r="AJ1447">
        <v>0.1</v>
      </c>
      <c r="AK1447" t="s">
        <v>779</v>
      </c>
      <c r="AL1447" t="s">
        <v>1345</v>
      </c>
      <c r="AN1447">
        <v>40</v>
      </c>
      <c r="AO1447">
        <f>Source1718[[#This Row],[TotalFTES]]*525/Source1718[[#This Row],[TotalScheduledHours]]</f>
        <v>24.75375</v>
      </c>
    </row>
    <row r="1448" spans="1:41" x14ac:dyDescent="0.25">
      <c r="A1448" t="s">
        <v>1770</v>
      </c>
      <c r="B1448" t="s">
        <v>32</v>
      </c>
      <c r="C1448" t="s">
        <v>125</v>
      </c>
      <c r="D1448" t="s">
        <v>139</v>
      </c>
      <c r="E1448">
        <v>41192</v>
      </c>
      <c r="F1448" t="s">
        <v>140</v>
      </c>
      <c r="G1448">
        <v>7301</v>
      </c>
      <c r="H1448">
        <v>703</v>
      </c>
      <c r="I1448" t="s">
        <v>176</v>
      </c>
      <c r="J1448" t="s">
        <v>35</v>
      </c>
      <c r="K1448" t="s">
        <v>44</v>
      </c>
      <c r="L1448" t="s">
        <v>86</v>
      </c>
      <c r="M1448">
        <v>1000</v>
      </c>
      <c r="N1448">
        <v>1215</v>
      </c>
      <c r="O1448" t="s">
        <v>145</v>
      </c>
      <c r="Q1448" t="s">
        <v>65</v>
      </c>
      <c r="R1448">
        <v>1</v>
      </c>
      <c r="S1448" s="1">
        <v>43116</v>
      </c>
      <c r="T1448" s="1">
        <v>43243</v>
      </c>
      <c r="U1448" t="s">
        <v>640</v>
      </c>
      <c r="V1448" t="s">
        <v>39</v>
      </c>
      <c r="W1448">
        <v>62</v>
      </c>
      <c r="X1448">
        <v>50</v>
      </c>
      <c r="Y1448">
        <v>100</v>
      </c>
      <c r="Z1448">
        <v>50</v>
      </c>
      <c r="AD1448">
        <v>0</v>
      </c>
      <c r="AE1448">
        <v>50</v>
      </c>
      <c r="AF1448">
        <v>0</v>
      </c>
      <c r="AG1448">
        <v>0</v>
      </c>
      <c r="AH1448">
        <v>1.843</v>
      </c>
      <c r="AI1448">
        <v>1.843</v>
      </c>
      <c r="AJ1448">
        <v>0.1</v>
      </c>
      <c r="AK1448" t="s">
        <v>820</v>
      </c>
      <c r="AL1448" t="s">
        <v>1345</v>
      </c>
      <c r="AN1448">
        <v>40</v>
      </c>
      <c r="AO1448">
        <f>Source1718[[#This Row],[TotalFTES]]*525/Source1718[[#This Row],[TotalScheduledHours]]</f>
        <v>24.189374999999998</v>
      </c>
    </row>
    <row r="1449" spans="1:41" x14ac:dyDescent="0.25">
      <c r="A1449" t="s">
        <v>1770</v>
      </c>
      <c r="B1449" t="s">
        <v>32</v>
      </c>
      <c r="C1449" t="s">
        <v>125</v>
      </c>
      <c r="D1449" t="s">
        <v>139</v>
      </c>
      <c r="E1449">
        <v>41187</v>
      </c>
      <c r="F1449" t="s">
        <v>140</v>
      </c>
      <c r="G1449">
        <v>7301</v>
      </c>
      <c r="H1449">
        <v>704</v>
      </c>
      <c r="I1449" t="s">
        <v>176</v>
      </c>
      <c r="J1449" t="s">
        <v>35</v>
      </c>
      <c r="K1449" t="s">
        <v>44</v>
      </c>
      <c r="L1449" t="s">
        <v>86</v>
      </c>
      <c r="M1449">
        <v>1230</v>
      </c>
      <c r="N1449">
        <v>1445</v>
      </c>
      <c r="O1449" t="s">
        <v>149</v>
      </c>
      <c r="Q1449" t="s">
        <v>65</v>
      </c>
      <c r="R1449">
        <v>1</v>
      </c>
      <c r="S1449" s="1">
        <v>43116</v>
      </c>
      <c r="T1449" s="1">
        <v>43243</v>
      </c>
      <c r="U1449" t="s">
        <v>639</v>
      </c>
      <c r="V1449" t="s">
        <v>39</v>
      </c>
      <c r="W1449">
        <v>46</v>
      </c>
      <c r="X1449">
        <v>46</v>
      </c>
      <c r="Y1449">
        <v>100</v>
      </c>
      <c r="Z1449">
        <v>46</v>
      </c>
      <c r="AD1449">
        <v>0</v>
      </c>
      <c r="AE1449">
        <v>46</v>
      </c>
      <c r="AF1449">
        <v>0</v>
      </c>
      <c r="AG1449">
        <v>0</v>
      </c>
      <c r="AH1449">
        <v>3.1760000000000002</v>
      </c>
      <c r="AI1449">
        <v>3.1760000000000002</v>
      </c>
      <c r="AJ1449">
        <v>0.1</v>
      </c>
      <c r="AK1449" t="s">
        <v>827</v>
      </c>
      <c r="AL1449" t="s">
        <v>1355</v>
      </c>
      <c r="AN1449">
        <v>40</v>
      </c>
      <c r="AO1449">
        <f>Source1718[[#This Row],[TotalFTES]]*525/Source1718[[#This Row],[TotalScheduledHours]]</f>
        <v>41.685000000000002</v>
      </c>
    </row>
    <row r="1450" spans="1:41" x14ac:dyDescent="0.25">
      <c r="A1450" t="s">
        <v>1770</v>
      </c>
      <c r="B1450" t="s">
        <v>32</v>
      </c>
      <c r="C1450" t="s">
        <v>125</v>
      </c>
      <c r="D1450" t="s">
        <v>139</v>
      </c>
      <c r="E1450">
        <v>47686</v>
      </c>
      <c r="F1450" t="s">
        <v>140</v>
      </c>
      <c r="G1450">
        <v>7301</v>
      </c>
      <c r="H1450">
        <v>705</v>
      </c>
      <c r="I1450" t="s">
        <v>176</v>
      </c>
      <c r="J1450" t="s">
        <v>35</v>
      </c>
      <c r="K1450" t="s">
        <v>44</v>
      </c>
      <c r="L1450" t="s">
        <v>54</v>
      </c>
      <c r="M1450">
        <v>1300</v>
      </c>
      <c r="N1450">
        <v>1515</v>
      </c>
      <c r="O1450" t="s">
        <v>268</v>
      </c>
      <c r="Q1450" t="s">
        <v>65</v>
      </c>
      <c r="R1450">
        <v>1</v>
      </c>
      <c r="S1450" s="1">
        <v>43116</v>
      </c>
      <c r="T1450" s="1">
        <v>43243</v>
      </c>
      <c r="U1450" t="s">
        <v>639</v>
      </c>
      <c r="V1450" t="s">
        <v>39</v>
      </c>
      <c r="W1450">
        <v>37</v>
      </c>
      <c r="X1450">
        <v>36</v>
      </c>
      <c r="Y1450">
        <v>100</v>
      </c>
      <c r="Z1450">
        <v>36</v>
      </c>
      <c r="AD1450">
        <v>0</v>
      </c>
      <c r="AE1450">
        <v>36</v>
      </c>
      <c r="AF1450">
        <v>0</v>
      </c>
      <c r="AG1450">
        <v>0</v>
      </c>
      <c r="AH1450">
        <v>2.4900000000000002</v>
      </c>
      <c r="AI1450">
        <v>2.4900000000000002</v>
      </c>
      <c r="AJ1450">
        <v>0.1</v>
      </c>
      <c r="AK1450" t="s">
        <v>779</v>
      </c>
      <c r="AL1450" t="s">
        <v>1301</v>
      </c>
      <c r="AN1450">
        <v>40</v>
      </c>
      <c r="AO1450">
        <f>Source1718[[#This Row],[TotalFTES]]*525/Source1718[[#This Row],[TotalScheduledHours]]</f>
        <v>32.681249999999999</v>
      </c>
    </row>
    <row r="1451" spans="1:41" x14ac:dyDescent="0.25">
      <c r="A1451" t="s">
        <v>1770</v>
      </c>
      <c r="B1451" t="s">
        <v>32</v>
      </c>
      <c r="C1451" t="s">
        <v>125</v>
      </c>
      <c r="D1451" t="s">
        <v>139</v>
      </c>
      <c r="E1451">
        <v>43821</v>
      </c>
      <c r="F1451" t="s">
        <v>140</v>
      </c>
      <c r="G1451">
        <v>7301</v>
      </c>
      <c r="H1451">
        <v>706</v>
      </c>
      <c r="I1451" t="s">
        <v>176</v>
      </c>
      <c r="J1451" t="s">
        <v>35</v>
      </c>
      <c r="K1451" t="s">
        <v>44</v>
      </c>
      <c r="L1451" t="s">
        <v>75</v>
      </c>
      <c r="M1451">
        <v>900</v>
      </c>
      <c r="N1451">
        <v>1115</v>
      </c>
      <c r="O1451" t="s">
        <v>148</v>
      </c>
      <c r="Q1451" t="s">
        <v>65</v>
      </c>
      <c r="R1451">
        <v>1</v>
      </c>
      <c r="S1451" s="1">
        <v>43116</v>
      </c>
      <c r="T1451" s="1">
        <v>43243</v>
      </c>
      <c r="U1451" t="s">
        <v>638</v>
      </c>
      <c r="V1451" t="s">
        <v>39</v>
      </c>
      <c r="W1451">
        <v>27</v>
      </c>
      <c r="X1451">
        <v>26</v>
      </c>
      <c r="Y1451">
        <v>50</v>
      </c>
      <c r="Z1451">
        <v>52</v>
      </c>
      <c r="AD1451">
        <v>0</v>
      </c>
      <c r="AE1451">
        <v>52</v>
      </c>
      <c r="AF1451">
        <v>0</v>
      </c>
      <c r="AG1451">
        <v>0</v>
      </c>
      <c r="AH1451">
        <v>1.629</v>
      </c>
      <c r="AI1451">
        <v>1.629</v>
      </c>
      <c r="AJ1451">
        <v>0.1</v>
      </c>
      <c r="AK1451" t="s">
        <v>790</v>
      </c>
      <c r="AL1451" t="s">
        <v>1353</v>
      </c>
      <c r="AN1451">
        <v>42.5</v>
      </c>
      <c r="AO1451">
        <f>Source1718[[#This Row],[TotalFTES]]*525/Source1718[[#This Row],[TotalScheduledHours]]</f>
        <v>20.12294117647059</v>
      </c>
    </row>
    <row r="1452" spans="1:41" x14ac:dyDescent="0.25">
      <c r="A1452" t="s">
        <v>1770</v>
      </c>
      <c r="B1452" t="s">
        <v>32</v>
      </c>
      <c r="C1452" t="s">
        <v>125</v>
      </c>
      <c r="D1452" t="s">
        <v>139</v>
      </c>
      <c r="E1452">
        <v>47444</v>
      </c>
      <c r="F1452" t="s">
        <v>140</v>
      </c>
      <c r="G1452">
        <v>7301</v>
      </c>
      <c r="H1452">
        <v>707</v>
      </c>
      <c r="I1452" t="s">
        <v>176</v>
      </c>
      <c r="J1452" t="s">
        <v>35</v>
      </c>
      <c r="K1452" t="s">
        <v>44</v>
      </c>
      <c r="L1452" t="s">
        <v>73</v>
      </c>
      <c r="M1452">
        <v>1000</v>
      </c>
      <c r="N1452">
        <v>1215</v>
      </c>
      <c r="O1452" t="s">
        <v>145</v>
      </c>
      <c r="Q1452" t="s">
        <v>65</v>
      </c>
      <c r="R1452">
        <v>1</v>
      </c>
      <c r="S1452" s="1">
        <v>43116</v>
      </c>
      <c r="T1452" s="1">
        <v>43243</v>
      </c>
      <c r="U1452" t="s">
        <v>640</v>
      </c>
      <c r="V1452" t="s">
        <v>39</v>
      </c>
      <c r="W1452">
        <v>60</v>
      </c>
      <c r="X1452">
        <v>48</v>
      </c>
      <c r="Y1452">
        <v>40</v>
      </c>
      <c r="Z1452">
        <v>120</v>
      </c>
      <c r="AD1452">
        <v>0</v>
      </c>
      <c r="AE1452">
        <v>120</v>
      </c>
      <c r="AF1452">
        <v>0</v>
      </c>
      <c r="AG1452">
        <v>0</v>
      </c>
      <c r="AH1452">
        <v>2.41</v>
      </c>
      <c r="AI1452">
        <v>2.41</v>
      </c>
      <c r="AJ1452">
        <v>0.1</v>
      </c>
      <c r="AK1452" t="s">
        <v>820</v>
      </c>
      <c r="AL1452" t="s">
        <v>1345</v>
      </c>
      <c r="AN1452">
        <v>45</v>
      </c>
      <c r="AO1452">
        <f>Source1718[[#This Row],[TotalFTES]]*525/Source1718[[#This Row],[TotalScheduledHours]]</f>
        <v>28.116666666666667</v>
      </c>
    </row>
    <row r="1453" spans="1:41" x14ac:dyDescent="0.25">
      <c r="A1453" t="s">
        <v>1770</v>
      </c>
      <c r="B1453" t="s">
        <v>32</v>
      </c>
      <c r="C1453" t="s">
        <v>125</v>
      </c>
      <c r="D1453" t="s">
        <v>139</v>
      </c>
      <c r="E1453">
        <v>41188</v>
      </c>
      <c r="F1453" t="s">
        <v>140</v>
      </c>
      <c r="G1453">
        <v>7301</v>
      </c>
      <c r="H1453">
        <v>709</v>
      </c>
      <c r="I1453" t="s">
        <v>176</v>
      </c>
      <c r="J1453" t="s">
        <v>35</v>
      </c>
      <c r="K1453" t="s">
        <v>44</v>
      </c>
      <c r="L1453" t="s">
        <v>73</v>
      </c>
      <c r="M1453">
        <v>840</v>
      </c>
      <c r="N1453">
        <v>1055</v>
      </c>
      <c r="O1453" t="s">
        <v>177</v>
      </c>
      <c r="Q1453" t="s">
        <v>65</v>
      </c>
      <c r="R1453">
        <v>1</v>
      </c>
      <c r="S1453" s="1">
        <v>43116</v>
      </c>
      <c r="T1453" s="1">
        <v>43243</v>
      </c>
      <c r="U1453" t="s">
        <v>1356</v>
      </c>
      <c r="V1453" t="s">
        <v>39</v>
      </c>
      <c r="W1453">
        <v>69</v>
      </c>
      <c r="X1453">
        <v>69</v>
      </c>
      <c r="Y1453">
        <v>60</v>
      </c>
      <c r="Z1453">
        <v>115</v>
      </c>
      <c r="AD1453">
        <v>0</v>
      </c>
      <c r="AE1453">
        <v>115</v>
      </c>
      <c r="AF1453">
        <v>0</v>
      </c>
      <c r="AG1453">
        <v>0</v>
      </c>
      <c r="AH1453">
        <v>1.9950000000000001</v>
      </c>
      <c r="AI1453">
        <v>1.9950000000000001</v>
      </c>
      <c r="AJ1453">
        <v>0.1</v>
      </c>
      <c r="AK1453" t="s">
        <v>1357</v>
      </c>
      <c r="AL1453" t="s">
        <v>1328</v>
      </c>
      <c r="AN1453">
        <v>45</v>
      </c>
      <c r="AO1453">
        <f>Source1718[[#This Row],[TotalFTES]]*525/Source1718[[#This Row],[TotalScheduledHours]]</f>
        <v>23.274999999999999</v>
      </c>
    </row>
    <row r="1454" spans="1:41" x14ac:dyDescent="0.25">
      <c r="A1454" t="s">
        <v>1770</v>
      </c>
      <c r="B1454" t="s">
        <v>32</v>
      </c>
      <c r="C1454" t="s">
        <v>125</v>
      </c>
      <c r="D1454" t="s">
        <v>139</v>
      </c>
      <c r="E1454">
        <v>47977</v>
      </c>
      <c r="F1454" t="s">
        <v>140</v>
      </c>
      <c r="G1454">
        <v>7301</v>
      </c>
      <c r="H1454">
        <v>710</v>
      </c>
      <c r="I1454" t="s">
        <v>176</v>
      </c>
      <c r="J1454" t="s">
        <v>35</v>
      </c>
      <c r="K1454" t="s">
        <v>44</v>
      </c>
      <c r="L1454" t="s">
        <v>73</v>
      </c>
      <c r="M1454">
        <v>1300</v>
      </c>
      <c r="N1454">
        <v>1515</v>
      </c>
      <c r="O1454" t="s">
        <v>145</v>
      </c>
      <c r="Q1454" t="s">
        <v>65</v>
      </c>
      <c r="R1454">
        <v>1</v>
      </c>
      <c r="S1454" s="1">
        <v>43116</v>
      </c>
      <c r="T1454" s="1">
        <v>43243</v>
      </c>
      <c r="U1454" t="s">
        <v>640</v>
      </c>
      <c r="V1454" t="s">
        <v>39</v>
      </c>
      <c r="W1454">
        <v>45</v>
      </c>
      <c r="X1454">
        <v>35</v>
      </c>
      <c r="Y1454">
        <v>60</v>
      </c>
      <c r="Z1454">
        <v>58.333300000000001</v>
      </c>
      <c r="AD1454">
        <v>0</v>
      </c>
      <c r="AE1454">
        <v>58.333300000000001</v>
      </c>
      <c r="AF1454">
        <v>0</v>
      </c>
      <c r="AG1454">
        <v>0</v>
      </c>
      <c r="AH1454">
        <v>1.6479999999999999</v>
      </c>
      <c r="AI1454">
        <v>1.6479999999999999</v>
      </c>
      <c r="AJ1454">
        <v>0.1</v>
      </c>
      <c r="AK1454" t="s">
        <v>779</v>
      </c>
      <c r="AL1454" t="s">
        <v>1345</v>
      </c>
      <c r="AN1454">
        <v>45</v>
      </c>
      <c r="AO1454">
        <f>Source1718[[#This Row],[TotalFTES]]*525/Source1718[[#This Row],[TotalScheduledHours]]</f>
        <v>19.226666666666667</v>
      </c>
    </row>
    <row r="1455" spans="1:41" x14ac:dyDescent="0.25">
      <c r="A1455" t="s">
        <v>1770</v>
      </c>
      <c r="B1455" t="s">
        <v>32</v>
      </c>
      <c r="C1455" t="s">
        <v>125</v>
      </c>
      <c r="D1455" t="s">
        <v>139</v>
      </c>
      <c r="E1455">
        <v>47978</v>
      </c>
      <c r="F1455" t="s">
        <v>140</v>
      </c>
      <c r="G1455">
        <v>7301</v>
      </c>
      <c r="H1455">
        <v>711</v>
      </c>
      <c r="I1455" t="s">
        <v>176</v>
      </c>
      <c r="J1455" t="s">
        <v>35</v>
      </c>
      <c r="K1455" t="s">
        <v>44</v>
      </c>
      <c r="L1455" t="s">
        <v>67</v>
      </c>
      <c r="M1455">
        <v>1230</v>
      </c>
      <c r="N1455">
        <v>1445</v>
      </c>
      <c r="O1455" t="s">
        <v>64</v>
      </c>
      <c r="P1455">
        <v>454</v>
      </c>
      <c r="Q1455" t="s">
        <v>65</v>
      </c>
      <c r="R1455">
        <v>1</v>
      </c>
      <c r="S1455" s="1">
        <v>43116</v>
      </c>
      <c r="T1455" s="1">
        <v>43243</v>
      </c>
      <c r="U1455" t="s">
        <v>1358</v>
      </c>
      <c r="V1455" t="s">
        <v>39</v>
      </c>
      <c r="W1455">
        <v>17</v>
      </c>
      <c r="X1455">
        <v>17</v>
      </c>
      <c r="Y1455">
        <v>60</v>
      </c>
      <c r="Z1455">
        <v>28.333300000000001</v>
      </c>
      <c r="AD1455">
        <v>0</v>
      </c>
      <c r="AE1455">
        <v>28.333300000000001</v>
      </c>
      <c r="AF1455">
        <v>0</v>
      </c>
      <c r="AG1455">
        <v>0</v>
      </c>
      <c r="AH1455">
        <v>0.83799999999999997</v>
      </c>
      <c r="AI1455">
        <v>0.83799999999999997</v>
      </c>
      <c r="AJ1455">
        <v>0.1</v>
      </c>
      <c r="AK1455" t="s">
        <v>827</v>
      </c>
      <c r="AL1455" t="s">
        <v>1006</v>
      </c>
      <c r="AN1455">
        <v>42.5</v>
      </c>
      <c r="AO1455">
        <f>Source1718[[#This Row],[TotalFTES]]*525/Source1718[[#This Row],[TotalScheduledHours]]</f>
        <v>10.351764705882353</v>
      </c>
    </row>
    <row r="1456" spans="1:41" x14ac:dyDescent="0.25">
      <c r="A1456" t="s">
        <v>1770</v>
      </c>
      <c r="B1456" t="s">
        <v>32</v>
      </c>
      <c r="C1456" t="s">
        <v>125</v>
      </c>
      <c r="D1456" t="s">
        <v>139</v>
      </c>
      <c r="E1456">
        <v>48063</v>
      </c>
      <c r="F1456" t="s">
        <v>140</v>
      </c>
      <c r="G1456">
        <v>7301</v>
      </c>
      <c r="H1456">
        <v>712</v>
      </c>
      <c r="I1456" t="s">
        <v>176</v>
      </c>
      <c r="J1456" t="s">
        <v>35</v>
      </c>
      <c r="K1456" t="s">
        <v>44</v>
      </c>
      <c r="L1456" t="s">
        <v>74</v>
      </c>
      <c r="M1456">
        <v>1230</v>
      </c>
      <c r="N1456">
        <v>1445</v>
      </c>
      <c r="O1456" t="s">
        <v>269</v>
      </c>
      <c r="Q1456" t="s">
        <v>65</v>
      </c>
      <c r="R1456">
        <v>1</v>
      </c>
      <c r="S1456" s="1">
        <v>43116</v>
      </c>
      <c r="T1456" s="1">
        <v>43243</v>
      </c>
      <c r="U1456" t="s">
        <v>1356</v>
      </c>
      <c r="V1456" t="s">
        <v>39</v>
      </c>
      <c r="W1456">
        <v>100</v>
      </c>
      <c r="X1456">
        <v>100</v>
      </c>
      <c r="Y1456">
        <v>60</v>
      </c>
      <c r="Z1456">
        <v>166.66669999999999</v>
      </c>
      <c r="AD1456">
        <v>0</v>
      </c>
      <c r="AE1456">
        <v>166.66669999999999</v>
      </c>
      <c r="AF1456">
        <v>0</v>
      </c>
      <c r="AG1456">
        <v>0</v>
      </c>
      <c r="AH1456">
        <v>1.6379999999999999</v>
      </c>
      <c r="AI1456">
        <v>1.6379999999999999</v>
      </c>
      <c r="AJ1456">
        <v>0.1</v>
      </c>
      <c r="AK1456" t="s">
        <v>827</v>
      </c>
      <c r="AL1456" t="s">
        <v>1332</v>
      </c>
      <c r="AN1456">
        <v>40</v>
      </c>
      <c r="AO1456">
        <f>Source1718[[#This Row],[TotalFTES]]*525/Source1718[[#This Row],[TotalScheduledHours]]</f>
        <v>21.498749999999998</v>
      </c>
    </row>
    <row r="1457" spans="1:41" x14ac:dyDescent="0.25">
      <c r="A1457" t="s">
        <v>1770</v>
      </c>
      <c r="B1457" t="s">
        <v>32</v>
      </c>
      <c r="C1457" t="s">
        <v>125</v>
      </c>
      <c r="D1457" t="s">
        <v>139</v>
      </c>
      <c r="E1457">
        <v>41197</v>
      </c>
      <c r="F1457" t="s">
        <v>140</v>
      </c>
      <c r="G1457">
        <v>7303</v>
      </c>
      <c r="H1457">
        <v>301</v>
      </c>
      <c r="I1457" t="s">
        <v>275</v>
      </c>
      <c r="J1457" t="s">
        <v>35</v>
      </c>
      <c r="K1457" t="s">
        <v>44</v>
      </c>
      <c r="L1457" t="s">
        <v>54</v>
      </c>
      <c r="M1457">
        <v>1230</v>
      </c>
      <c r="N1457">
        <v>1520</v>
      </c>
      <c r="O1457" t="s">
        <v>150</v>
      </c>
      <c r="P1457" t="s">
        <v>1359</v>
      </c>
      <c r="Q1457" t="s">
        <v>642</v>
      </c>
      <c r="R1457">
        <v>1</v>
      </c>
      <c r="S1457" s="1">
        <v>43116</v>
      </c>
      <c r="T1457" s="1">
        <v>43243</v>
      </c>
      <c r="U1457" t="s">
        <v>747</v>
      </c>
      <c r="V1457" t="s">
        <v>39</v>
      </c>
      <c r="W1457">
        <v>79</v>
      </c>
      <c r="X1457">
        <v>79</v>
      </c>
      <c r="Y1457">
        <v>150</v>
      </c>
      <c r="Z1457">
        <v>52.666699999999999</v>
      </c>
      <c r="AD1457">
        <v>0</v>
      </c>
      <c r="AE1457">
        <v>52.666699999999999</v>
      </c>
      <c r="AF1457">
        <v>0</v>
      </c>
      <c r="AG1457">
        <v>0</v>
      </c>
      <c r="AH1457">
        <v>2.6909999999999998</v>
      </c>
      <c r="AI1457">
        <v>2.6909999999999998</v>
      </c>
      <c r="AJ1457">
        <v>0.12</v>
      </c>
      <c r="AK1457" t="s">
        <v>806</v>
      </c>
      <c r="AL1457" t="s">
        <v>1360</v>
      </c>
      <c r="AN1457">
        <v>48</v>
      </c>
      <c r="AO1457">
        <f>Source1718[[#This Row],[TotalFTES]]*525/Source1718[[#This Row],[TotalScheduledHours]]</f>
        <v>29.432812499999997</v>
      </c>
    </row>
    <row r="1458" spans="1:41" x14ac:dyDescent="0.25">
      <c r="A1458" t="s">
        <v>1770</v>
      </c>
      <c r="B1458" t="s">
        <v>32</v>
      </c>
      <c r="C1458" t="s">
        <v>125</v>
      </c>
      <c r="D1458" t="s">
        <v>139</v>
      </c>
      <c r="E1458">
        <v>41196</v>
      </c>
      <c r="F1458" t="s">
        <v>140</v>
      </c>
      <c r="G1458">
        <v>7303</v>
      </c>
      <c r="H1458">
        <v>302</v>
      </c>
      <c r="I1458" t="s">
        <v>275</v>
      </c>
      <c r="J1458" t="s">
        <v>35</v>
      </c>
      <c r="K1458" t="s">
        <v>44</v>
      </c>
      <c r="L1458" t="s">
        <v>54</v>
      </c>
      <c r="M1458">
        <v>900</v>
      </c>
      <c r="N1458">
        <v>1150</v>
      </c>
      <c r="O1458" t="s">
        <v>150</v>
      </c>
      <c r="P1458" t="s">
        <v>1359</v>
      </c>
      <c r="Q1458" t="s">
        <v>642</v>
      </c>
      <c r="R1458">
        <v>1</v>
      </c>
      <c r="S1458" s="1">
        <v>43116</v>
      </c>
      <c r="T1458" s="1">
        <v>43243</v>
      </c>
      <c r="U1458" t="s">
        <v>747</v>
      </c>
      <c r="V1458" t="s">
        <v>39</v>
      </c>
      <c r="W1458">
        <v>74</v>
      </c>
      <c r="X1458">
        <v>74</v>
      </c>
      <c r="Y1458">
        <v>150</v>
      </c>
      <c r="Z1458">
        <v>49.333300000000001</v>
      </c>
      <c r="AD1458">
        <v>0</v>
      </c>
      <c r="AE1458">
        <v>49.333300000000001</v>
      </c>
      <c r="AF1458">
        <v>0</v>
      </c>
      <c r="AG1458">
        <v>0</v>
      </c>
      <c r="AH1458">
        <v>2.8109999999999999</v>
      </c>
      <c r="AI1458">
        <v>2.8109999999999999</v>
      </c>
      <c r="AJ1458">
        <v>0.12</v>
      </c>
      <c r="AK1458" t="s">
        <v>862</v>
      </c>
      <c r="AL1458" t="s">
        <v>1360</v>
      </c>
      <c r="AN1458">
        <v>48</v>
      </c>
      <c r="AO1458">
        <f>Source1718[[#This Row],[TotalFTES]]*525/Source1718[[#This Row],[TotalScheduledHours]]</f>
        <v>30.745312499999997</v>
      </c>
    </row>
    <row r="1459" spans="1:41" x14ac:dyDescent="0.25">
      <c r="A1459" t="s">
        <v>1770</v>
      </c>
      <c r="B1459" t="s">
        <v>32</v>
      </c>
      <c r="C1459" t="s">
        <v>125</v>
      </c>
      <c r="D1459" t="s">
        <v>139</v>
      </c>
      <c r="E1459">
        <v>44197</v>
      </c>
      <c r="F1459" t="s">
        <v>140</v>
      </c>
      <c r="G1459">
        <v>7307</v>
      </c>
      <c r="H1459">
        <v>501</v>
      </c>
      <c r="I1459" t="s">
        <v>178</v>
      </c>
      <c r="J1459" t="s">
        <v>35</v>
      </c>
      <c r="K1459" t="s">
        <v>44</v>
      </c>
      <c r="L1459" t="s">
        <v>86</v>
      </c>
      <c r="M1459">
        <v>930</v>
      </c>
      <c r="N1459">
        <v>1120</v>
      </c>
      <c r="O1459" t="s">
        <v>277</v>
      </c>
      <c r="Q1459" t="s">
        <v>51</v>
      </c>
      <c r="R1459">
        <v>1</v>
      </c>
      <c r="S1459" s="1">
        <v>43116</v>
      </c>
      <c r="T1459" s="1">
        <v>43243</v>
      </c>
      <c r="U1459" t="s">
        <v>643</v>
      </c>
      <c r="V1459" t="s">
        <v>39</v>
      </c>
      <c r="W1459">
        <v>42</v>
      </c>
      <c r="X1459">
        <v>42</v>
      </c>
      <c r="Y1459">
        <v>60</v>
      </c>
      <c r="Z1459">
        <v>70</v>
      </c>
      <c r="AD1459">
        <v>0</v>
      </c>
      <c r="AE1459">
        <v>70</v>
      </c>
      <c r="AF1459">
        <v>0</v>
      </c>
      <c r="AG1459">
        <v>0</v>
      </c>
      <c r="AH1459">
        <v>1.208</v>
      </c>
      <c r="AI1459">
        <v>1.208</v>
      </c>
      <c r="AJ1459">
        <v>0.08</v>
      </c>
      <c r="AK1459" t="s">
        <v>1351</v>
      </c>
      <c r="AL1459" t="s">
        <v>1361</v>
      </c>
      <c r="AN1459">
        <v>32</v>
      </c>
      <c r="AO1459">
        <f>Source1718[[#This Row],[TotalFTES]]*525/Source1718[[#This Row],[TotalScheduledHours]]</f>
        <v>19.818749999999998</v>
      </c>
    </row>
    <row r="1460" spans="1:41" x14ac:dyDescent="0.25">
      <c r="A1460" t="s">
        <v>1770</v>
      </c>
      <c r="B1460" t="s">
        <v>32</v>
      </c>
      <c r="C1460" t="s">
        <v>125</v>
      </c>
      <c r="D1460" t="s">
        <v>139</v>
      </c>
      <c r="E1460">
        <v>41204</v>
      </c>
      <c r="F1460" t="s">
        <v>140</v>
      </c>
      <c r="G1460">
        <v>7307</v>
      </c>
      <c r="H1460">
        <v>701</v>
      </c>
      <c r="I1460" t="s">
        <v>178</v>
      </c>
      <c r="J1460" t="s">
        <v>35</v>
      </c>
      <c r="K1460" t="s">
        <v>44</v>
      </c>
      <c r="L1460" t="s">
        <v>86</v>
      </c>
      <c r="M1460">
        <v>1330</v>
      </c>
      <c r="N1460">
        <v>1520</v>
      </c>
      <c r="O1460" t="s">
        <v>49</v>
      </c>
      <c r="P1460">
        <v>818</v>
      </c>
      <c r="Q1460" t="s">
        <v>51</v>
      </c>
      <c r="R1460">
        <v>1</v>
      </c>
      <c r="S1460" s="1">
        <v>43116</v>
      </c>
      <c r="T1460" s="1">
        <v>43243</v>
      </c>
      <c r="U1460" t="s">
        <v>643</v>
      </c>
      <c r="V1460" t="s">
        <v>39</v>
      </c>
      <c r="W1460">
        <v>41</v>
      </c>
      <c r="X1460">
        <v>41</v>
      </c>
      <c r="Y1460">
        <v>60</v>
      </c>
      <c r="Z1460">
        <v>68.333299999999994</v>
      </c>
      <c r="AD1460">
        <v>0</v>
      </c>
      <c r="AE1460">
        <v>68.333299999999994</v>
      </c>
      <c r="AF1460">
        <v>0</v>
      </c>
      <c r="AG1460">
        <v>0</v>
      </c>
      <c r="AH1460">
        <v>1.2190000000000001</v>
      </c>
      <c r="AI1460">
        <v>1.2190000000000001</v>
      </c>
      <c r="AJ1460">
        <v>0.08</v>
      </c>
      <c r="AK1460" t="s">
        <v>1279</v>
      </c>
      <c r="AL1460" t="s">
        <v>1057</v>
      </c>
      <c r="AN1460">
        <v>32</v>
      </c>
      <c r="AO1460">
        <f>Source1718[[#This Row],[TotalFTES]]*525/Source1718[[#This Row],[TotalScheduledHours]]</f>
        <v>19.999218750000001</v>
      </c>
    </row>
    <row r="1461" spans="1:41" x14ac:dyDescent="0.25">
      <c r="A1461" t="s">
        <v>1770</v>
      </c>
      <c r="B1461" t="s">
        <v>32</v>
      </c>
      <c r="C1461" t="s">
        <v>125</v>
      </c>
      <c r="D1461" t="s">
        <v>139</v>
      </c>
      <c r="E1461">
        <v>44571</v>
      </c>
      <c r="F1461" t="s">
        <v>140</v>
      </c>
      <c r="G1461">
        <v>7307</v>
      </c>
      <c r="H1461">
        <v>711</v>
      </c>
      <c r="I1461" t="s">
        <v>178</v>
      </c>
      <c r="J1461" t="s">
        <v>35</v>
      </c>
      <c r="K1461" t="s">
        <v>44</v>
      </c>
      <c r="L1461" t="s">
        <v>73</v>
      </c>
      <c r="M1461">
        <v>930</v>
      </c>
      <c r="N1461">
        <v>1120</v>
      </c>
      <c r="O1461" t="s">
        <v>266</v>
      </c>
      <c r="Q1461" t="s">
        <v>65</v>
      </c>
      <c r="R1461">
        <v>1</v>
      </c>
      <c r="S1461" s="1">
        <v>43116</v>
      </c>
      <c r="T1461" s="1">
        <v>43243</v>
      </c>
      <c r="U1461" t="s">
        <v>643</v>
      </c>
      <c r="V1461" t="s">
        <v>39</v>
      </c>
      <c r="W1461">
        <v>34</v>
      </c>
      <c r="X1461">
        <v>34</v>
      </c>
      <c r="Y1461">
        <v>50</v>
      </c>
      <c r="Z1461">
        <v>68</v>
      </c>
      <c r="AD1461">
        <v>0</v>
      </c>
      <c r="AE1461">
        <v>68</v>
      </c>
      <c r="AF1461">
        <v>0</v>
      </c>
      <c r="AG1461">
        <v>0</v>
      </c>
      <c r="AH1461">
        <v>1.36</v>
      </c>
      <c r="AI1461">
        <v>1.36</v>
      </c>
      <c r="AJ1461">
        <v>0.08</v>
      </c>
      <c r="AK1461" t="s">
        <v>1351</v>
      </c>
      <c r="AL1461" t="s">
        <v>1362</v>
      </c>
      <c r="AN1461">
        <v>36</v>
      </c>
      <c r="AO1461">
        <f>Source1718[[#This Row],[TotalFTES]]*525/Source1718[[#This Row],[TotalScheduledHours]]</f>
        <v>19.833333333333332</v>
      </c>
    </row>
    <row r="1462" spans="1:41" x14ac:dyDescent="0.25">
      <c r="A1462" t="s">
        <v>1770</v>
      </c>
      <c r="B1462" t="s">
        <v>32</v>
      </c>
      <c r="C1462" t="s">
        <v>125</v>
      </c>
      <c r="D1462" t="s">
        <v>139</v>
      </c>
      <c r="E1462">
        <v>47050</v>
      </c>
      <c r="F1462" t="s">
        <v>140</v>
      </c>
      <c r="G1462">
        <v>7309</v>
      </c>
      <c r="H1462">
        <v>501</v>
      </c>
      <c r="I1462" t="s">
        <v>370</v>
      </c>
      <c r="J1462" t="s">
        <v>35</v>
      </c>
      <c r="K1462" t="s">
        <v>44</v>
      </c>
      <c r="L1462" t="s">
        <v>54</v>
      </c>
      <c r="M1462">
        <v>1230</v>
      </c>
      <c r="N1462">
        <v>1520</v>
      </c>
      <c r="O1462" t="s">
        <v>49</v>
      </c>
      <c r="P1462">
        <v>821</v>
      </c>
      <c r="Q1462" t="s">
        <v>51</v>
      </c>
      <c r="R1462">
        <v>1</v>
      </c>
      <c r="S1462" s="1">
        <v>43116</v>
      </c>
      <c r="T1462" s="1">
        <v>43243</v>
      </c>
      <c r="U1462" t="s">
        <v>644</v>
      </c>
      <c r="V1462" t="s">
        <v>39</v>
      </c>
      <c r="W1462">
        <v>48</v>
      </c>
      <c r="X1462">
        <v>48</v>
      </c>
      <c r="Y1462">
        <v>75</v>
      </c>
      <c r="Z1462">
        <v>64</v>
      </c>
      <c r="AD1462">
        <v>0</v>
      </c>
      <c r="AE1462">
        <v>64</v>
      </c>
      <c r="AF1462">
        <v>0</v>
      </c>
      <c r="AG1462">
        <v>10</v>
      </c>
      <c r="AH1462">
        <v>1.794</v>
      </c>
      <c r="AI1462">
        <v>1.794</v>
      </c>
      <c r="AJ1462">
        <v>0.12</v>
      </c>
      <c r="AK1462" t="s">
        <v>806</v>
      </c>
      <c r="AL1462" t="s">
        <v>1363</v>
      </c>
      <c r="AN1462">
        <v>48</v>
      </c>
      <c r="AO1462">
        <f>Source1718[[#This Row],[TotalFTES]]*525/Source1718[[#This Row],[TotalScheduledHours]]</f>
        <v>19.621874999999999</v>
      </c>
    </row>
    <row r="1463" spans="1:41" x14ac:dyDescent="0.25">
      <c r="A1463" t="s">
        <v>1770</v>
      </c>
      <c r="B1463" t="s">
        <v>32</v>
      </c>
      <c r="C1463" t="s">
        <v>125</v>
      </c>
      <c r="D1463" t="s">
        <v>139</v>
      </c>
      <c r="E1463">
        <v>41214</v>
      </c>
      <c r="F1463" t="s">
        <v>140</v>
      </c>
      <c r="G1463">
        <v>7310</v>
      </c>
      <c r="H1463">
        <v>702</v>
      </c>
      <c r="I1463" t="s">
        <v>278</v>
      </c>
      <c r="J1463" t="s">
        <v>35</v>
      </c>
      <c r="K1463" t="s">
        <v>44</v>
      </c>
      <c r="L1463" t="s">
        <v>67</v>
      </c>
      <c r="M1463">
        <v>1230</v>
      </c>
      <c r="N1463">
        <v>1445</v>
      </c>
      <c r="O1463" t="s">
        <v>147</v>
      </c>
      <c r="Q1463" t="s">
        <v>65</v>
      </c>
      <c r="R1463">
        <v>1</v>
      </c>
      <c r="S1463" s="1">
        <v>43116</v>
      </c>
      <c r="T1463" s="1">
        <v>43243</v>
      </c>
      <c r="U1463" t="s">
        <v>645</v>
      </c>
      <c r="V1463" t="s">
        <v>39</v>
      </c>
      <c r="W1463">
        <v>40</v>
      </c>
      <c r="X1463">
        <v>40</v>
      </c>
      <c r="Y1463">
        <v>100</v>
      </c>
      <c r="Z1463">
        <v>40</v>
      </c>
      <c r="AD1463">
        <v>0</v>
      </c>
      <c r="AE1463">
        <v>40</v>
      </c>
      <c r="AF1463">
        <v>0</v>
      </c>
      <c r="AG1463">
        <v>0</v>
      </c>
      <c r="AH1463">
        <v>1.7669999999999999</v>
      </c>
      <c r="AI1463">
        <v>1.7669999999999999</v>
      </c>
      <c r="AJ1463">
        <v>0.1</v>
      </c>
      <c r="AK1463" t="s">
        <v>827</v>
      </c>
      <c r="AL1463" t="s">
        <v>1278</v>
      </c>
      <c r="AN1463">
        <v>42.5</v>
      </c>
      <c r="AO1463">
        <f>Source1718[[#This Row],[TotalFTES]]*525/Source1718[[#This Row],[TotalScheduledHours]]</f>
        <v>21.82764705882353</v>
      </c>
    </row>
    <row r="1464" spans="1:41" x14ac:dyDescent="0.25">
      <c r="A1464" t="s">
        <v>1770</v>
      </c>
      <c r="B1464" t="s">
        <v>32</v>
      </c>
      <c r="C1464" t="s">
        <v>125</v>
      </c>
      <c r="D1464" t="s">
        <v>139</v>
      </c>
      <c r="E1464">
        <v>41211</v>
      </c>
      <c r="F1464" t="s">
        <v>140</v>
      </c>
      <c r="G1464">
        <v>7310</v>
      </c>
      <c r="H1464">
        <v>706</v>
      </c>
      <c r="I1464" t="s">
        <v>278</v>
      </c>
      <c r="J1464" t="s">
        <v>35</v>
      </c>
      <c r="K1464" t="s">
        <v>44</v>
      </c>
      <c r="L1464" t="s">
        <v>54</v>
      </c>
      <c r="M1464">
        <v>900</v>
      </c>
      <c r="N1464">
        <v>1115</v>
      </c>
      <c r="O1464" t="s">
        <v>279</v>
      </c>
      <c r="Q1464" t="s">
        <v>65</v>
      </c>
      <c r="R1464">
        <v>1</v>
      </c>
      <c r="S1464" s="1">
        <v>43116</v>
      </c>
      <c r="T1464" s="1">
        <v>43243</v>
      </c>
      <c r="U1464" t="s">
        <v>645</v>
      </c>
      <c r="V1464" t="s">
        <v>39</v>
      </c>
      <c r="W1464">
        <v>50</v>
      </c>
      <c r="X1464">
        <v>49</v>
      </c>
      <c r="Y1464">
        <v>100</v>
      </c>
      <c r="Z1464">
        <v>49</v>
      </c>
      <c r="AD1464">
        <v>0</v>
      </c>
      <c r="AE1464">
        <v>49</v>
      </c>
      <c r="AF1464">
        <v>0</v>
      </c>
      <c r="AG1464">
        <v>0</v>
      </c>
      <c r="AH1464">
        <v>2.1139999999999999</v>
      </c>
      <c r="AI1464">
        <v>2.1139999999999999</v>
      </c>
      <c r="AJ1464">
        <v>0.1</v>
      </c>
      <c r="AK1464" t="s">
        <v>790</v>
      </c>
      <c r="AL1464" t="s">
        <v>1364</v>
      </c>
      <c r="AN1464">
        <v>40</v>
      </c>
      <c r="AO1464">
        <f>Source1718[[#This Row],[TotalFTES]]*525/Source1718[[#This Row],[TotalScheduledHours]]</f>
        <v>27.746249999999996</v>
      </c>
    </row>
    <row r="1465" spans="1:41" x14ac:dyDescent="0.25">
      <c r="A1465" t="s">
        <v>1770</v>
      </c>
      <c r="B1465" t="s">
        <v>32</v>
      </c>
      <c r="C1465" t="s">
        <v>125</v>
      </c>
      <c r="D1465" t="s">
        <v>139</v>
      </c>
      <c r="E1465">
        <v>41221</v>
      </c>
      <c r="F1465" t="s">
        <v>140</v>
      </c>
      <c r="G1465">
        <v>7316</v>
      </c>
      <c r="H1465">
        <v>301</v>
      </c>
      <c r="I1465" t="s">
        <v>179</v>
      </c>
      <c r="J1465" t="s">
        <v>35</v>
      </c>
      <c r="K1465" t="s">
        <v>44</v>
      </c>
      <c r="L1465" t="s">
        <v>54</v>
      </c>
      <c r="M1465">
        <v>830</v>
      </c>
      <c r="N1465">
        <v>1320</v>
      </c>
      <c r="O1465" t="s">
        <v>150</v>
      </c>
      <c r="P1465">
        <v>103</v>
      </c>
      <c r="Q1465" t="s">
        <v>642</v>
      </c>
      <c r="R1465">
        <v>1</v>
      </c>
      <c r="S1465" s="1">
        <v>43116</v>
      </c>
      <c r="T1465" s="1">
        <v>43243</v>
      </c>
      <c r="U1465" t="s">
        <v>646</v>
      </c>
      <c r="V1465" t="s">
        <v>39</v>
      </c>
      <c r="W1465">
        <v>82</v>
      </c>
      <c r="X1465">
        <v>78</v>
      </c>
      <c r="Y1465">
        <v>100</v>
      </c>
      <c r="Z1465">
        <v>78</v>
      </c>
      <c r="AD1465">
        <v>0</v>
      </c>
      <c r="AE1465">
        <v>78</v>
      </c>
      <c r="AF1465">
        <v>0</v>
      </c>
      <c r="AG1465">
        <v>0</v>
      </c>
      <c r="AH1465">
        <v>5.952</v>
      </c>
      <c r="AI1465">
        <v>5.952</v>
      </c>
      <c r="AJ1465">
        <v>0.2</v>
      </c>
      <c r="AK1465" t="s">
        <v>1365</v>
      </c>
      <c r="AL1465" t="s">
        <v>1366</v>
      </c>
      <c r="AN1465">
        <v>80</v>
      </c>
      <c r="AO1465">
        <f>Source1718[[#This Row],[TotalFTES]]*525/Source1718[[#This Row],[TotalScheduledHours]]</f>
        <v>39.06</v>
      </c>
    </row>
    <row r="1466" spans="1:41" x14ac:dyDescent="0.25">
      <c r="A1466" t="s">
        <v>1770</v>
      </c>
      <c r="B1466" t="s">
        <v>32</v>
      </c>
      <c r="C1466" t="s">
        <v>125</v>
      </c>
      <c r="D1466" t="s">
        <v>139</v>
      </c>
      <c r="E1466">
        <v>46403</v>
      </c>
      <c r="F1466" t="s">
        <v>140</v>
      </c>
      <c r="G1466">
        <v>7402</v>
      </c>
      <c r="H1466">
        <v>701</v>
      </c>
      <c r="I1466" t="s">
        <v>280</v>
      </c>
      <c r="J1466" t="s">
        <v>35</v>
      </c>
      <c r="K1466" t="s">
        <v>44</v>
      </c>
      <c r="L1466" t="s">
        <v>86</v>
      </c>
      <c r="M1466">
        <v>1300</v>
      </c>
      <c r="N1466">
        <v>1550</v>
      </c>
      <c r="O1466" t="s">
        <v>266</v>
      </c>
      <c r="Q1466" t="s">
        <v>51</v>
      </c>
      <c r="R1466">
        <v>1</v>
      </c>
      <c r="S1466" s="1">
        <v>43116</v>
      </c>
      <c r="T1466" s="1">
        <v>43243</v>
      </c>
      <c r="U1466" t="s">
        <v>647</v>
      </c>
      <c r="V1466" t="s">
        <v>39</v>
      </c>
      <c r="W1466">
        <v>62</v>
      </c>
      <c r="X1466">
        <v>62</v>
      </c>
      <c r="Y1466">
        <v>100</v>
      </c>
      <c r="Z1466">
        <v>62</v>
      </c>
      <c r="AD1466">
        <v>0</v>
      </c>
      <c r="AE1466">
        <v>62</v>
      </c>
      <c r="AF1466">
        <v>0</v>
      </c>
      <c r="AG1466">
        <v>10</v>
      </c>
      <c r="AH1466">
        <v>3.1139999999999999</v>
      </c>
      <c r="AI1466">
        <v>3.1139999999999999</v>
      </c>
      <c r="AJ1466">
        <v>0.12</v>
      </c>
      <c r="AK1466" t="s">
        <v>1367</v>
      </c>
      <c r="AL1466" t="s">
        <v>1362</v>
      </c>
      <c r="AN1466">
        <v>48</v>
      </c>
      <c r="AO1466">
        <f>Source1718[[#This Row],[TotalFTES]]*525/Source1718[[#This Row],[TotalScheduledHours]]</f>
        <v>34.059374999999996</v>
      </c>
    </row>
    <row r="1467" spans="1:41" x14ac:dyDescent="0.25">
      <c r="A1467" t="s">
        <v>1770</v>
      </c>
      <c r="B1467" t="s">
        <v>32</v>
      </c>
      <c r="C1467" t="s">
        <v>125</v>
      </c>
      <c r="D1467" t="s">
        <v>139</v>
      </c>
      <c r="E1467">
        <v>47907</v>
      </c>
      <c r="F1467" t="s">
        <v>140</v>
      </c>
      <c r="G1467">
        <v>7410</v>
      </c>
      <c r="H1467">
        <v>201</v>
      </c>
      <c r="I1467" t="s">
        <v>1368</v>
      </c>
      <c r="J1467" t="s">
        <v>35</v>
      </c>
      <c r="K1467" t="s">
        <v>44</v>
      </c>
      <c r="L1467" t="s">
        <v>67</v>
      </c>
      <c r="M1467">
        <v>1330</v>
      </c>
      <c r="N1467">
        <v>1545</v>
      </c>
      <c r="O1467" t="s">
        <v>46</v>
      </c>
      <c r="P1467">
        <v>225</v>
      </c>
      <c r="Q1467" t="s">
        <v>47</v>
      </c>
      <c r="R1467">
        <v>1</v>
      </c>
      <c r="S1467" s="1">
        <v>43116</v>
      </c>
      <c r="T1467" s="1">
        <v>43243</v>
      </c>
      <c r="U1467" t="s">
        <v>647</v>
      </c>
      <c r="V1467" t="s">
        <v>39</v>
      </c>
      <c r="W1467">
        <v>28</v>
      </c>
      <c r="X1467">
        <v>28</v>
      </c>
      <c r="Y1467">
        <v>100</v>
      </c>
      <c r="Z1467">
        <v>28</v>
      </c>
      <c r="AD1467">
        <v>0</v>
      </c>
      <c r="AE1467">
        <v>28</v>
      </c>
      <c r="AF1467">
        <v>0</v>
      </c>
      <c r="AG1467">
        <v>0</v>
      </c>
      <c r="AH1467">
        <v>1.3540000000000001</v>
      </c>
      <c r="AI1467">
        <v>1.3540000000000001</v>
      </c>
      <c r="AJ1467">
        <v>0.1</v>
      </c>
      <c r="AK1467" t="s">
        <v>924</v>
      </c>
      <c r="AL1467" t="s">
        <v>1369</v>
      </c>
      <c r="AN1467">
        <v>42.5</v>
      </c>
      <c r="AO1467">
        <f>Source1718[[#This Row],[TotalFTES]]*525/Source1718[[#This Row],[TotalScheduledHours]]</f>
        <v>16.725882352941177</v>
      </c>
    </row>
    <row r="1468" spans="1:41" x14ac:dyDescent="0.25">
      <c r="A1468" t="s">
        <v>1770</v>
      </c>
      <c r="B1468" t="s">
        <v>32</v>
      </c>
      <c r="C1468" t="s">
        <v>125</v>
      </c>
      <c r="D1468" t="s">
        <v>139</v>
      </c>
      <c r="E1468">
        <v>48065</v>
      </c>
      <c r="F1468" t="s">
        <v>140</v>
      </c>
      <c r="G1468">
        <v>7412</v>
      </c>
      <c r="H1468">
        <v>501</v>
      </c>
      <c r="I1468" t="s">
        <v>648</v>
      </c>
      <c r="J1468" t="s">
        <v>35</v>
      </c>
      <c r="K1468" t="s">
        <v>44</v>
      </c>
      <c r="L1468" t="s">
        <v>75</v>
      </c>
      <c r="M1468">
        <v>1230</v>
      </c>
      <c r="N1468">
        <v>1520</v>
      </c>
      <c r="O1468" t="s">
        <v>36</v>
      </c>
      <c r="Q1468" t="s">
        <v>51</v>
      </c>
      <c r="R1468" t="s">
        <v>38</v>
      </c>
      <c r="S1468" s="1">
        <v>43172</v>
      </c>
      <c r="T1468" s="1">
        <v>43242</v>
      </c>
      <c r="U1468" t="s">
        <v>644</v>
      </c>
      <c r="V1468" t="s">
        <v>39</v>
      </c>
      <c r="W1468">
        <v>23</v>
      </c>
      <c r="X1468">
        <v>23</v>
      </c>
      <c r="Y1468">
        <v>100</v>
      </c>
      <c r="Z1468">
        <v>23</v>
      </c>
      <c r="AD1468">
        <v>0</v>
      </c>
      <c r="AE1468">
        <v>23</v>
      </c>
      <c r="AF1468">
        <v>0</v>
      </c>
      <c r="AG1468">
        <v>0</v>
      </c>
      <c r="AH1468">
        <v>0.53700000000000003</v>
      </c>
      <c r="AI1468">
        <v>0.53700000000000003</v>
      </c>
      <c r="AJ1468">
        <v>6.1699999999999998E-2</v>
      </c>
      <c r="AK1468" t="s">
        <v>806</v>
      </c>
      <c r="AL1468" t="s">
        <v>36</v>
      </c>
      <c r="AN1468">
        <v>30</v>
      </c>
      <c r="AO1468">
        <f>Source1718[[#This Row],[TotalFTES]]*525/Source1718[[#This Row],[TotalScheduledHours]]</f>
        <v>9.3975000000000009</v>
      </c>
    </row>
    <row r="1469" spans="1:41" x14ac:dyDescent="0.25">
      <c r="A1469" t="s">
        <v>1770</v>
      </c>
      <c r="B1469" t="s">
        <v>32</v>
      </c>
      <c r="C1469" t="s">
        <v>125</v>
      </c>
      <c r="D1469" t="s">
        <v>139</v>
      </c>
      <c r="E1469">
        <v>47687</v>
      </c>
      <c r="F1469" t="s">
        <v>140</v>
      </c>
      <c r="G1469">
        <v>7412</v>
      </c>
      <c r="H1469">
        <v>701</v>
      </c>
      <c r="I1469" t="s">
        <v>648</v>
      </c>
      <c r="J1469" t="s">
        <v>35</v>
      </c>
      <c r="K1469" t="s">
        <v>44</v>
      </c>
      <c r="L1469" t="s">
        <v>67</v>
      </c>
      <c r="M1469">
        <v>1330</v>
      </c>
      <c r="N1469">
        <v>1620</v>
      </c>
      <c r="O1469" t="s">
        <v>1370</v>
      </c>
      <c r="Q1469" t="s">
        <v>65</v>
      </c>
      <c r="R1469" t="s">
        <v>38</v>
      </c>
      <c r="S1469" s="1">
        <v>43118</v>
      </c>
      <c r="T1469" s="1">
        <v>43174</v>
      </c>
      <c r="U1469" t="s">
        <v>649</v>
      </c>
      <c r="V1469" t="s">
        <v>39</v>
      </c>
      <c r="W1469">
        <v>34</v>
      </c>
      <c r="X1469">
        <v>34</v>
      </c>
      <c r="Y1469">
        <v>50</v>
      </c>
      <c r="Z1469">
        <v>68</v>
      </c>
      <c r="AD1469">
        <v>0</v>
      </c>
      <c r="AE1469">
        <v>68</v>
      </c>
      <c r="AF1469">
        <v>0</v>
      </c>
      <c r="AG1469">
        <v>0</v>
      </c>
      <c r="AH1469">
        <v>0.54300000000000004</v>
      </c>
      <c r="AI1469">
        <v>0.54300000000000004</v>
      </c>
      <c r="AJ1469">
        <v>6.1699999999999998E-2</v>
      </c>
      <c r="AK1469" t="s">
        <v>1371</v>
      </c>
      <c r="AL1469" t="s">
        <v>1372</v>
      </c>
      <c r="AN1469">
        <v>27</v>
      </c>
      <c r="AO1469">
        <f>Source1718[[#This Row],[TotalFTES]]*525/Source1718[[#This Row],[TotalScheduledHours]]</f>
        <v>10.558333333333335</v>
      </c>
    </row>
    <row r="1470" spans="1:41" x14ac:dyDescent="0.25">
      <c r="A1470" t="s">
        <v>1770</v>
      </c>
      <c r="B1470" t="s">
        <v>32</v>
      </c>
      <c r="C1470" t="s">
        <v>125</v>
      </c>
      <c r="D1470" t="s">
        <v>139</v>
      </c>
      <c r="E1470">
        <v>45995</v>
      </c>
      <c r="F1470" t="s">
        <v>140</v>
      </c>
      <c r="G1470">
        <v>7501</v>
      </c>
      <c r="H1470">
        <v>501</v>
      </c>
      <c r="I1470" t="s">
        <v>1373</v>
      </c>
      <c r="J1470" t="s">
        <v>73</v>
      </c>
      <c r="K1470" t="s">
        <v>44</v>
      </c>
      <c r="L1470" t="s">
        <v>74</v>
      </c>
      <c r="M1470">
        <v>900</v>
      </c>
      <c r="N1470">
        <v>1150</v>
      </c>
      <c r="O1470" t="s">
        <v>49</v>
      </c>
      <c r="P1470">
        <v>514</v>
      </c>
      <c r="Q1470" t="s">
        <v>51</v>
      </c>
      <c r="R1470">
        <v>1</v>
      </c>
      <c r="S1470" s="1">
        <v>43116</v>
      </c>
      <c r="T1470" s="1">
        <v>43243</v>
      </c>
      <c r="U1470" t="s">
        <v>639</v>
      </c>
      <c r="V1470" t="s">
        <v>39</v>
      </c>
      <c r="W1470">
        <v>44</v>
      </c>
      <c r="X1470">
        <v>44</v>
      </c>
      <c r="Y1470">
        <v>100</v>
      </c>
      <c r="Z1470">
        <v>44</v>
      </c>
      <c r="AD1470">
        <v>0</v>
      </c>
      <c r="AE1470">
        <v>44</v>
      </c>
      <c r="AF1470">
        <v>0</v>
      </c>
      <c r="AG1470">
        <v>0</v>
      </c>
      <c r="AH1470">
        <v>1.954</v>
      </c>
      <c r="AI1470">
        <v>1.954</v>
      </c>
      <c r="AJ1470">
        <v>0.1234</v>
      </c>
      <c r="AK1470" t="s">
        <v>862</v>
      </c>
      <c r="AL1470" t="s">
        <v>774</v>
      </c>
      <c r="AN1470">
        <v>48</v>
      </c>
      <c r="AO1470">
        <f>Source1718[[#This Row],[TotalFTES]]*525/Source1718[[#This Row],[TotalScheduledHours]]</f>
        <v>21.371874999999999</v>
      </c>
    </row>
    <row r="1471" spans="1:41" x14ac:dyDescent="0.25">
      <c r="A1471" t="s">
        <v>1770</v>
      </c>
      <c r="B1471" t="s">
        <v>32</v>
      </c>
      <c r="C1471" t="s">
        <v>125</v>
      </c>
      <c r="D1471" t="s">
        <v>139</v>
      </c>
      <c r="E1471">
        <v>45998</v>
      </c>
      <c r="F1471" t="s">
        <v>140</v>
      </c>
      <c r="G1471">
        <v>7502</v>
      </c>
      <c r="H1471">
        <v>201</v>
      </c>
      <c r="I1471" t="s">
        <v>1374</v>
      </c>
      <c r="J1471" t="s">
        <v>35</v>
      </c>
      <c r="K1471" t="s">
        <v>44</v>
      </c>
      <c r="L1471" t="s">
        <v>54</v>
      </c>
      <c r="M1471">
        <v>830</v>
      </c>
      <c r="N1471">
        <v>1140</v>
      </c>
      <c r="O1471" t="s">
        <v>46</v>
      </c>
      <c r="P1471">
        <v>228</v>
      </c>
      <c r="Q1471" t="s">
        <v>47</v>
      </c>
      <c r="R1471">
        <v>1</v>
      </c>
      <c r="S1471" s="1">
        <v>43116</v>
      </c>
      <c r="T1471" s="1">
        <v>43243</v>
      </c>
      <c r="U1471" t="s">
        <v>639</v>
      </c>
      <c r="V1471" t="s">
        <v>39</v>
      </c>
      <c r="W1471">
        <v>60</v>
      </c>
      <c r="X1471">
        <v>59</v>
      </c>
      <c r="Y1471">
        <v>100</v>
      </c>
      <c r="Z1471">
        <v>59</v>
      </c>
      <c r="AD1471">
        <v>0</v>
      </c>
      <c r="AE1471">
        <v>59</v>
      </c>
      <c r="AF1471">
        <v>0</v>
      </c>
      <c r="AG1471">
        <v>0</v>
      </c>
      <c r="AH1471">
        <v>2.2909999999999999</v>
      </c>
      <c r="AI1471">
        <v>2.2909999999999999</v>
      </c>
      <c r="AJ1471">
        <v>0.1234</v>
      </c>
      <c r="AK1471" t="s">
        <v>1375</v>
      </c>
      <c r="AL1471" t="s">
        <v>810</v>
      </c>
      <c r="AN1471">
        <v>54.4</v>
      </c>
      <c r="AO1471">
        <f>Source1718[[#This Row],[TotalFTES]]*525/Source1718[[#This Row],[TotalScheduledHours]]</f>
        <v>22.109834558823529</v>
      </c>
    </row>
    <row r="1472" spans="1:41" x14ac:dyDescent="0.25">
      <c r="A1472" t="s">
        <v>1770</v>
      </c>
      <c r="B1472" t="s">
        <v>32</v>
      </c>
      <c r="C1472" t="s">
        <v>125</v>
      </c>
      <c r="D1472" t="s">
        <v>139</v>
      </c>
      <c r="E1472">
        <v>45999</v>
      </c>
      <c r="F1472" t="s">
        <v>140</v>
      </c>
      <c r="G1472">
        <v>7503</v>
      </c>
      <c r="H1472">
        <v>501</v>
      </c>
      <c r="I1472" t="s">
        <v>1376</v>
      </c>
      <c r="J1472" t="s">
        <v>35</v>
      </c>
      <c r="K1472" t="s">
        <v>44</v>
      </c>
      <c r="L1472" t="s">
        <v>54</v>
      </c>
      <c r="M1472">
        <v>1100</v>
      </c>
      <c r="N1472">
        <v>1350</v>
      </c>
      <c r="O1472" t="s">
        <v>49</v>
      </c>
      <c r="P1472" t="s">
        <v>59</v>
      </c>
      <c r="Q1472" t="s">
        <v>51</v>
      </c>
      <c r="R1472">
        <v>1</v>
      </c>
      <c r="S1472" s="1">
        <v>43116</v>
      </c>
      <c r="T1472" s="1">
        <v>43243</v>
      </c>
      <c r="U1472" t="s">
        <v>650</v>
      </c>
      <c r="V1472" t="s">
        <v>39</v>
      </c>
      <c r="W1472">
        <v>35</v>
      </c>
      <c r="X1472">
        <v>31</v>
      </c>
      <c r="Y1472">
        <v>40</v>
      </c>
      <c r="Z1472">
        <v>77.5</v>
      </c>
      <c r="AD1472">
        <v>0</v>
      </c>
      <c r="AE1472">
        <v>77.5</v>
      </c>
      <c r="AF1472">
        <v>0</v>
      </c>
      <c r="AG1472">
        <v>10</v>
      </c>
      <c r="AH1472">
        <v>1.8129999999999999</v>
      </c>
      <c r="AI1472">
        <v>1.8129999999999999</v>
      </c>
      <c r="AJ1472">
        <v>0.12</v>
      </c>
      <c r="AK1472" t="s">
        <v>828</v>
      </c>
      <c r="AL1472" t="s">
        <v>773</v>
      </c>
      <c r="AN1472">
        <v>48</v>
      </c>
      <c r="AO1472">
        <f>Source1718[[#This Row],[TotalFTES]]*525/Source1718[[#This Row],[TotalScheduledHours]]</f>
        <v>19.829687499999999</v>
      </c>
    </row>
    <row r="1473" spans="1:41" x14ac:dyDescent="0.25">
      <c r="A1473" t="s">
        <v>1770</v>
      </c>
      <c r="B1473" t="s">
        <v>32</v>
      </c>
      <c r="C1473" t="s">
        <v>125</v>
      </c>
      <c r="D1473" t="s">
        <v>139</v>
      </c>
      <c r="E1473">
        <v>46299</v>
      </c>
      <c r="F1473" t="s">
        <v>140</v>
      </c>
      <c r="G1473">
        <v>7504</v>
      </c>
      <c r="H1473">
        <v>701</v>
      </c>
      <c r="I1473" t="s">
        <v>1377</v>
      </c>
      <c r="J1473" t="s">
        <v>35</v>
      </c>
      <c r="K1473" t="s">
        <v>44</v>
      </c>
      <c r="L1473" t="s">
        <v>67</v>
      </c>
      <c r="M1473">
        <v>1300</v>
      </c>
      <c r="N1473">
        <v>1550</v>
      </c>
      <c r="O1473" t="s">
        <v>49</v>
      </c>
      <c r="P1473">
        <v>514</v>
      </c>
      <c r="Q1473" t="s">
        <v>51</v>
      </c>
      <c r="R1473">
        <v>1</v>
      </c>
      <c r="S1473" s="1">
        <v>43116</v>
      </c>
      <c r="T1473" s="1">
        <v>43243</v>
      </c>
      <c r="U1473" t="s">
        <v>401</v>
      </c>
      <c r="V1473" t="s">
        <v>39</v>
      </c>
      <c r="W1473">
        <v>22</v>
      </c>
      <c r="X1473">
        <v>22</v>
      </c>
      <c r="Y1473">
        <v>50</v>
      </c>
      <c r="Z1473">
        <v>44</v>
      </c>
      <c r="AD1473">
        <v>0</v>
      </c>
      <c r="AE1473">
        <v>44</v>
      </c>
      <c r="AF1473">
        <v>0</v>
      </c>
      <c r="AG1473">
        <v>10</v>
      </c>
      <c r="AH1473">
        <v>1.1659999999999999</v>
      </c>
      <c r="AI1473">
        <v>1.1659999999999999</v>
      </c>
      <c r="AJ1473">
        <v>0.1234</v>
      </c>
      <c r="AK1473" t="s">
        <v>1367</v>
      </c>
      <c r="AL1473" t="s">
        <v>774</v>
      </c>
      <c r="AN1473">
        <v>51</v>
      </c>
      <c r="AO1473">
        <f>Source1718[[#This Row],[TotalFTES]]*525/Source1718[[#This Row],[TotalScheduledHours]]</f>
        <v>12.002941176470587</v>
      </c>
    </row>
    <row r="1474" spans="1:41" x14ac:dyDescent="0.25">
      <c r="A1474" t="s">
        <v>1770</v>
      </c>
      <c r="B1474" t="s">
        <v>32</v>
      </c>
      <c r="C1474" t="s">
        <v>125</v>
      </c>
      <c r="D1474" t="s">
        <v>139</v>
      </c>
      <c r="E1474">
        <v>47445</v>
      </c>
      <c r="F1474" t="s">
        <v>140</v>
      </c>
      <c r="G1474">
        <v>7509</v>
      </c>
      <c r="H1474">
        <v>701</v>
      </c>
      <c r="I1474" t="s">
        <v>371</v>
      </c>
      <c r="J1474" t="s">
        <v>35</v>
      </c>
      <c r="K1474" t="s">
        <v>44</v>
      </c>
      <c r="L1474" t="s">
        <v>75</v>
      </c>
      <c r="M1474">
        <v>930</v>
      </c>
      <c r="N1474">
        <v>1220</v>
      </c>
      <c r="O1474" t="s">
        <v>142</v>
      </c>
      <c r="Q1474" t="s">
        <v>65</v>
      </c>
      <c r="R1474" t="s">
        <v>38</v>
      </c>
      <c r="S1474" s="1">
        <v>43151</v>
      </c>
      <c r="T1474" s="1">
        <v>43221</v>
      </c>
      <c r="U1474" t="s">
        <v>649</v>
      </c>
      <c r="V1474" t="s">
        <v>39</v>
      </c>
      <c r="W1474">
        <v>43</v>
      </c>
      <c r="X1474">
        <v>43</v>
      </c>
      <c r="Y1474">
        <v>35</v>
      </c>
      <c r="Z1474">
        <v>122.8571</v>
      </c>
      <c r="AD1474">
        <v>0</v>
      </c>
      <c r="AE1474">
        <v>122.8571</v>
      </c>
      <c r="AF1474">
        <v>0</v>
      </c>
      <c r="AG1474">
        <v>0</v>
      </c>
      <c r="AH1474">
        <v>0.61699999999999999</v>
      </c>
      <c r="AI1474">
        <v>0.61699999999999999</v>
      </c>
      <c r="AJ1474">
        <v>6.1699999999999998E-2</v>
      </c>
      <c r="AK1474" t="s">
        <v>1378</v>
      </c>
      <c r="AL1474" t="s">
        <v>1322</v>
      </c>
      <c r="AN1474">
        <v>27</v>
      </c>
      <c r="AO1474">
        <f>Source1718[[#This Row],[TotalFTES]]*525/Source1718[[#This Row],[TotalScheduledHours]]</f>
        <v>11.997222222222222</v>
      </c>
    </row>
    <row r="1475" spans="1:41" x14ac:dyDescent="0.25">
      <c r="A1475" t="s">
        <v>1770</v>
      </c>
      <c r="B1475" t="s">
        <v>32</v>
      </c>
      <c r="C1475" t="s">
        <v>183</v>
      </c>
      <c r="D1475" t="s">
        <v>346</v>
      </c>
      <c r="E1475">
        <v>47718</v>
      </c>
      <c r="F1475" t="s">
        <v>347</v>
      </c>
      <c r="G1475">
        <v>9713</v>
      </c>
      <c r="H1475">
        <v>802</v>
      </c>
      <c r="I1475" t="s">
        <v>348</v>
      </c>
      <c r="J1475" t="s">
        <v>35</v>
      </c>
      <c r="K1475" t="s">
        <v>44</v>
      </c>
      <c r="L1475" t="s">
        <v>1379</v>
      </c>
      <c r="M1475" t="s">
        <v>1380</v>
      </c>
      <c r="N1475" t="s">
        <v>1381</v>
      </c>
      <c r="O1475" t="s">
        <v>1382</v>
      </c>
      <c r="Q1475" t="s">
        <v>113</v>
      </c>
      <c r="R1475" t="s">
        <v>38</v>
      </c>
      <c r="S1475" s="1">
        <v>43116</v>
      </c>
      <c r="T1475" s="1">
        <v>43243</v>
      </c>
      <c r="U1475" t="s">
        <v>1383</v>
      </c>
      <c r="V1475" t="s">
        <v>346</v>
      </c>
      <c r="W1475">
        <v>0</v>
      </c>
      <c r="X1475">
        <v>21</v>
      </c>
      <c r="Y1475">
        <v>0</v>
      </c>
      <c r="Z1475">
        <v>0</v>
      </c>
      <c r="AD1475">
        <v>0</v>
      </c>
      <c r="AE1475">
        <v>0</v>
      </c>
      <c r="AF1475">
        <v>0</v>
      </c>
      <c r="AG1475">
        <v>0</v>
      </c>
      <c r="AH1475">
        <v>0</v>
      </c>
      <c r="AI1475">
        <v>0</v>
      </c>
      <c r="AJ1475">
        <v>0.1646</v>
      </c>
      <c r="AK1475" t="s">
        <v>1384</v>
      </c>
      <c r="AL1475" t="s">
        <v>1382</v>
      </c>
      <c r="AN1475">
        <v>80</v>
      </c>
      <c r="AO1475">
        <f>Source1718[[#This Row],[TotalFTES]]*525/Source1718[[#This Row],[TotalScheduledHours]]</f>
        <v>0</v>
      </c>
    </row>
    <row r="1476" spans="1:41" x14ac:dyDescent="0.25">
      <c r="A1476" t="s">
        <v>1770</v>
      </c>
      <c r="B1476" t="s">
        <v>32</v>
      </c>
      <c r="C1476" t="s">
        <v>183</v>
      </c>
      <c r="D1476" t="s">
        <v>346</v>
      </c>
      <c r="E1476">
        <v>48052</v>
      </c>
      <c r="F1476" t="s">
        <v>347</v>
      </c>
      <c r="G1476">
        <v>9714</v>
      </c>
      <c r="H1476">
        <v>1</v>
      </c>
      <c r="I1476" t="s">
        <v>349</v>
      </c>
      <c r="J1476" t="s">
        <v>35</v>
      </c>
      <c r="K1476" t="s">
        <v>44</v>
      </c>
      <c r="L1476" t="s">
        <v>189</v>
      </c>
      <c r="M1476">
        <v>1700</v>
      </c>
      <c r="N1476">
        <v>1950</v>
      </c>
      <c r="O1476" t="s">
        <v>350</v>
      </c>
      <c r="Q1476" t="s">
        <v>37</v>
      </c>
      <c r="R1476">
        <v>1</v>
      </c>
      <c r="S1476" s="1">
        <v>43116</v>
      </c>
      <c r="T1476" s="1">
        <v>43243</v>
      </c>
      <c r="U1476" t="s">
        <v>1385</v>
      </c>
      <c r="V1476" t="s">
        <v>346</v>
      </c>
      <c r="W1476">
        <v>0</v>
      </c>
      <c r="X1476">
        <v>32</v>
      </c>
      <c r="Y1476">
        <v>0</v>
      </c>
      <c r="Z1476">
        <v>0</v>
      </c>
      <c r="AD1476">
        <v>0</v>
      </c>
      <c r="AE1476">
        <v>0</v>
      </c>
      <c r="AF1476">
        <v>0</v>
      </c>
      <c r="AG1476">
        <v>0</v>
      </c>
      <c r="AH1476">
        <v>0</v>
      </c>
      <c r="AI1476">
        <v>0</v>
      </c>
      <c r="AJ1476">
        <v>0.24</v>
      </c>
      <c r="AK1476" t="s">
        <v>1386</v>
      </c>
      <c r="AL1476" t="s">
        <v>1387</v>
      </c>
      <c r="AN1476">
        <v>102</v>
      </c>
      <c r="AO1476">
        <f>Source1718[[#This Row],[TotalFTES]]*525/Source1718[[#This Row],[TotalScheduledHours]]</f>
        <v>0</v>
      </c>
    </row>
    <row r="1477" spans="1:41" x14ac:dyDescent="0.25">
      <c r="A1477" t="s">
        <v>1770</v>
      </c>
      <c r="B1477" t="s">
        <v>32</v>
      </c>
      <c r="C1477" t="s">
        <v>183</v>
      </c>
      <c r="D1477" t="s">
        <v>346</v>
      </c>
      <c r="E1477">
        <v>47311</v>
      </c>
      <c r="F1477" t="s">
        <v>347</v>
      </c>
      <c r="G1477">
        <v>9714</v>
      </c>
      <c r="H1477">
        <v>801</v>
      </c>
      <c r="I1477" t="s">
        <v>349</v>
      </c>
      <c r="J1477" t="s">
        <v>76</v>
      </c>
      <c r="K1477" t="s">
        <v>44</v>
      </c>
      <c r="L1477" t="s">
        <v>72</v>
      </c>
      <c r="M1477">
        <v>1710</v>
      </c>
      <c r="N1477">
        <v>2000</v>
      </c>
      <c r="O1477" t="s">
        <v>350</v>
      </c>
      <c r="Q1477" t="s">
        <v>113</v>
      </c>
      <c r="R1477" t="s">
        <v>38</v>
      </c>
      <c r="S1477" s="1">
        <v>43122</v>
      </c>
      <c r="T1477" s="1">
        <v>43250</v>
      </c>
      <c r="U1477" t="s">
        <v>1388</v>
      </c>
      <c r="V1477" t="s">
        <v>346</v>
      </c>
      <c r="W1477">
        <v>0</v>
      </c>
      <c r="X1477">
        <v>24</v>
      </c>
      <c r="Y1477">
        <v>0</v>
      </c>
      <c r="Z1477">
        <v>0</v>
      </c>
      <c r="AD1477">
        <v>0</v>
      </c>
      <c r="AE1477">
        <v>0</v>
      </c>
      <c r="AF1477">
        <v>0</v>
      </c>
      <c r="AG1477">
        <v>0</v>
      </c>
      <c r="AH1477">
        <v>0</v>
      </c>
      <c r="AI1477">
        <v>0</v>
      </c>
      <c r="AJ1477">
        <v>0.24</v>
      </c>
      <c r="AK1477" t="s">
        <v>1219</v>
      </c>
      <c r="AL1477" t="s">
        <v>1387</v>
      </c>
      <c r="AN1477">
        <v>102</v>
      </c>
      <c r="AO1477">
        <f>Source1718[[#This Row],[TotalFTES]]*525/Source1718[[#This Row],[TotalScheduledHours]]</f>
        <v>0</v>
      </c>
    </row>
    <row r="1478" spans="1:41" x14ac:dyDescent="0.25">
      <c r="A1478" t="s">
        <v>1770</v>
      </c>
      <c r="B1478" t="s">
        <v>32</v>
      </c>
      <c r="C1478" t="s">
        <v>183</v>
      </c>
      <c r="D1478" t="s">
        <v>346</v>
      </c>
      <c r="E1478">
        <v>47720</v>
      </c>
      <c r="F1478" t="s">
        <v>347</v>
      </c>
      <c r="G1478">
        <v>9714</v>
      </c>
      <c r="H1478">
        <v>803</v>
      </c>
      <c r="I1478" t="s">
        <v>349</v>
      </c>
      <c r="J1478" t="s">
        <v>76</v>
      </c>
      <c r="K1478" t="s">
        <v>44</v>
      </c>
      <c r="L1478" t="s">
        <v>1389</v>
      </c>
      <c r="M1478">
        <v>1700</v>
      </c>
      <c r="N1478">
        <v>1950</v>
      </c>
      <c r="O1478" t="s">
        <v>36</v>
      </c>
      <c r="Q1478" t="s">
        <v>113</v>
      </c>
      <c r="R1478" t="s">
        <v>38</v>
      </c>
      <c r="S1478" s="1">
        <v>43116</v>
      </c>
      <c r="T1478" s="1">
        <v>43243</v>
      </c>
      <c r="U1478" t="s">
        <v>1390</v>
      </c>
      <c r="V1478" t="s">
        <v>346</v>
      </c>
      <c r="W1478">
        <v>0</v>
      </c>
      <c r="X1478">
        <v>30</v>
      </c>
      <c r="Y1478">
        <v>0</v>
      </c>
      <c r="Z1478">
        <v>0</v>
      </c>
      <c r="AD1478">
        <v>0</v>
      </c>
      <c r="AE1478">
        <v>0</v>
      </c>
      <c r="AF1478">
        <v>0</v>
      </c>
      <c r="AG1478">
        <v>0</v>
      </c>
      <c r="AH1478">
        <v>0</v>
      </c>
      <c r="AI1478">
        <v>0</v>
      </c>
      <c r="AJ1478">
        <v>0.2949</v>
      </c>
      <c r="AK1478" t="s">
        <v>1386</v>
      </c>
      <c r="AL1478" t="s">
        <v>36</v>
      </c>
      <c r="AN1478">
        <v>129</v>
      </c>
      <c r="AO1478">
        <f>Source1718[[#This Row],[TotalFTES]]*525/Source1718[[#This Row],[TotalScheduledHours]]</f>
        <v>0</v>
      </c>
    </row>
    <row r="1479" spans="1:41" x14ac:dyDescent="0.25">
      <c r="A1479" t="s">
        <v>1770</v>
      </c>
      <c r="B1479" t="s">
        <v>32</v>
      </c>
      <c r="C1479" t="s">
        <v>183</v>
      </c>
      <c r="D1479" t="s">
        <v>346</v>
      </c>
      <c r="E1479">
        <v>47353</v>
      </c>
      <c r="F1479" t="s">
        <v>347</v>
      </c>
      <c r="G1479">
        <v>9714</v>
      </c>
      <c r="H1479">
        <v>807</v>
      </c>
      <c r="I1479" t="s">
        <v>349</v>
      </c>
      <c r="J1479" t="s">
        <v>76</v>
      </c>
      <c r="K1479" t="s">
        <v>44</v>
      </c>
      <c r="L1479" t="s">
        <v>1389</v>
      </c>
      <c r="M1479">
        <v>1710</v>
      </c>
      <c r="N1479">
        <v>2000</v>
      </c>
      <c r="O1479" t="s">
        <v>36</v>
      </c>
      <c r="Q1479" t="s">
        <v>113</v>
      </c>
      <c r="R1479" t="s">
        <v>38</v>
      </c>
      <c r="S1479" s="1">
        <v>43116</v>
      </c>
      <c r="T1479" s="1">
        <v>43243</v>
      </c>
      <c r="U1479" t="s">
        <v>1391</v>
      </c>
      <c r="V1479" t="s">
        <v>346</v>
      </c>
      <c r="W1479">
        <v>0</v>
      </c>
      <c r="X1479">
        <v>28</v>
      </c>
      <c r="Y1479">
        <v>0</v>
      </c>
      <c r="Z1479">
        <v>0</v>
      </c>
      <c r="AD1479">
        <v>0</v>
      </c>
      <c r="AE1479">
        <v>0</v>
      </c>
      <c r="AF1479">
        <v>0</v>
      </c>
      <c r="AG1479">
        <v>0</v>
      </c>
      <c r="AH1479">
        <v>0</v>
      </c>
      <c r="AI1479">
        <v>0</v>
      </c>
      <c r="AJ1479">
        <v>0.24</v>
      </c>
      <c r="AK1479" t="s">
        <v>1219</v>
      </c>
      <c r="AL1479" t="s">
        <v>36</v>
      </c>
      <c r="AN1479">
        <v>108</v>
      </c>
      <c r="AO1479">
        <f>Source1718[[#This Row],[TotalFTES]]*525/Source1718[[#This Row],[TotalScheduledHours]]</f>
        <v>0</v>
      </c>
    </row>
    <row r="1480" spans="1:41" x14ac:dyDescent="0.25">
      <c r="A1480" t="s">
        <v>1770</v>
      </c>
      <c r="B1480" t="s">
        <v>32</v>
      </c>
      <c r="C1480" t="s">
        <v>183</v>
      </c>
      <c r="D1480" t="s">
        <v>346</v>
      </c>
      <c r="E1480">
        <v>47721</v>
      </c>
      <c r="F1480" t="s">
        <v>347</v>
      </c>
      <c r="G1480">
        <v>9714</v>
      </c>
      <c r="H1480">
        <v>808</v>
      </c>
      <c r="I1480" t="s">
        <v>349</v>
      </c>
      <c r="J1480" t="s">
        <v>76</v>
      </c>
      <c r="K1480" t="s">
        <v>44</v>
      </c>
      <c r="L1480" t="s">
        <v>744</v>
      </c>
      <c r="M1480" t="s">
        <v>1392</v>
      </c>
      <c r="N1480" t="s">
        <v>1393</v>
      </c>
      <c r="O1480" t="s">
        <v>602</v>
      </c>
      <c r="Q1480" t="s">
        <v>113</v>
      </c>
      <c r="R1480" t="s">
        <v>38</v>
      </c>
      <c r="S1480" s="1">
        <v>43116</v>
      </c>
      <c r="T1480" s="1">
        <v>43243</v>
      </c>
      <c r="U1480" t="s">
        <v>745</v>
      </c>
      <c r="V1480" t="s">
        <v>346</v>
      </c>
      <c r="W1480">
        <v>0</v>
      </c>
      <c r="X1480">
        <v>27</v>
      </c>
      <c r="Y1480">
        <v>0</v>
      </c>
      <c r="Z1480">
        <v>0</v>
      </c>
      <c r="AD1480">
        <v>0</v>
      </c>
      <c r="AE1480">
        <v>0</v>
      </c>
      <c r="AF1480">
        <v>0</v>
      </c>
      <c r="AG1480">
        <v>0</v>
      </c>
      <c r="AH1480">
        <v>0</v>
      </c>
      <c r="AI1480">
        <v>0</v>
      </c>
      <c r="AJ1480">
        <v>0.24</v>
      </c>
      <c r="AK1480" t="s">
        <v>1394</v>
      </c>
      <c r="AL1480" t="s">
        <v>602</v>
      </c>
      <c r="AN1480">
        <v>222</v>
      </c>
      <c r="AO1480">
        <f>Source1718[[#This Row],[TotalFTES]]*525/Source1718[[#This Row],[TotalScheduledHours]]</f>
        <v>0</v>
      </c>
    </row>
    <row r="1481" spans="1:41" x14ac:dyDescent="0.25">
      <c r="A1481" t="s">
        <v>1770</v>
      </c>
      <c r="B1481" t="s">
        <v>32</v>
      </c>
      <c r="C1481" t="s">
        <v>183</v>
      </c>
      <c r="D1481" t="s">
        <v>346</v>
      </c>
      <c r="E1481">
        <v>47722</v>
      </c>
      <c r="F1481" t="s">
        <v>347</v>
      </c>
      <c r="G1481">
        <v>9714</v>
      </c>
      <c r="H1481">
        <v>809</v>
      </c>
      <c r="I1481" t="s">
        <v>349</v>
      </c>
      <c r="J1481" t="s">
        <v>76</v>
      </c>
      <c r="K1481" t="s">
        <v>44</v>
      </c>
      <c r="L1481" t="s">
        <v>654</v>
      </c>
      <c r="M1481" t="s">
        <v>1392</v>
      </c>
      <c r="N1481" t="s">
        <v>1393</v>
      </c>
      <c r="O1481" t="s">
        <v>602</v>
      </c>
      <c r="Q1481" t="s">
        <v>113</v>
      </c>
      <c r="R1481" t="s">
        <v>38</v>
      </c>
      <c r="S1481" s="1">
        <v>43116</v>
      </c>
      <c r="T1481" s="1">
        <v>43243</v>
      </c>
      <c r="U1481" t="s">
        <v>1395</v>
      </c>
      <c r="V1481" t="s">
        <v>346</v>
      </c>
      <c r="W1481">
        <v>0</v>
      </c>
      <c r="X1481">
        <v>21</v>
      </c>
      <c r="Y1481">
        <v>0</v>
      </c>
      <c r="Z1481">
        <v>0</v>
      </c>
      <c r="AD1481">
        <v>0</v>
      </c>
      <c r="AE1481">
        <v>0</v>
      </c>
      <c r="AF1481">
        <v>0</v>
      </c>
      <c r="AG1481">
        <v>0</v>
      </c>
      <c r="AH1481">
        <v>0</v>
      </c>
      <c r="AI1481">
        <v>0</v>
      </c>
      <c r="AJ1481">
        <v>0.24</v>
      </c>
      <c r="AK1481" t="s">
        <v>1394</v>
      </c>
      <c r="AL1481" t="s">
        <v>602</v>
      </c>
      <c r="AN1481">
        <v>204</v>
      </c>
      <c r="AO1481">
        <f>Source1718[[#This Row],[TotalFTES]]*525/Source1718[[#This Row],[TotalScheduledHours]]</f>
        <v>0</v>
      </c>
    </row>
    <row r="1482" spans="1:41" x14ac:dyDescent="0.25">
      <c r="A1482" t="s">
        <v>1770</v>
      </c>
      <c r="B1482" t="s">
        <v>32</v>
      </c>
      <c r="C1482" t="s">
        <v>183</v>
      </c>
      <c r="D1482" t="s">
        <v>184</v>
      </c>
      <c r="E1482">
        <v>47690</v>
      </c>
      <c r="F1482" t="s">
        <v>656</v>
      </c>
      <c r="G1482">
        <v>9513</v>
      </c>
      <c r="H1482">
        <v>801</v>
      </c>
      <c r="I1482" t="s">
        <v>352</v>
      </c>
      <c r="J1482" t="s">
        <v>76</v>
      </c>
      <c r="K1482" t="s">
        <v>44</v>
      </c>
      <c r="L1482" t="s">
        <v>72</v>
      </c>
      <c r="M1482">
        <v>1830</v>
      </c>
      <c r="N1482">
        <v>2120</v>
      </c>
      <c r="O1482" t="s">
        <v>112</v>
      </c>
      <c r="P1482">
        <v>114</v>
      </c>
      <c r="Q1482" t="s">
        <v>113</v>
      </c>
      <c r="R1482">
        <v>1</v>
      </c>
      <c r="S1482" s="1">
        <v>43116</v>
      </c>
      <c r="T1482" s="1">
        <v>43243</v>
      </c>
      <c r="U1482" t="s">
        <v>657</v>
      </c>
      <c r="V1482" t="s">
        <v>39</v>
      </c>
      <c r="W1482">
        <v>29</v>
      </c>
      <c r="X1482">
        <v>29</v>
      </c>
      <c r="Y1482">
        <v>25</v>
      </c>
      <c r="Z1482">
        <v>116</v>
      </c>
      <c r="AD1482">
        <v>0</v>
      </c>
      <c r="AE1482">
        <v>116</v>
      </c>
      <c r="AF1482">
        <v>0</v>
      </c>
      <c r="AG1482">
        <v>0</v>
      </c>
      <c r="AH1482">
        <v>3.0339999999999998</v>
      </c>
      <c r="AI1482">
        <v>3.0339999999999998</v>
      </c>
      <c r="AJ1482">
        <v>0.24</v>
      </c>
      <c r="AK1482" t="s">
        <v>1396</v>
      </c>
      <c r="AL1482" t="s">
        <v>1397</v>
      </c>
      <c r="AN1482">
        <v>102</v>
      </c>
      <c r="AO1482">
        <f>Source1718[[#This Row],[TotalFTES]]*525/Source1718[[#This Row],[TotalScheduledHours]]</f>
        <v>15.616176470588234</v>
      </c>
    </row>
    <row r="1483" spans="1:41" x14ac:dyDescent="0.25">
      <c r="A1483" t="s">
        <v>1770</v>
      </c>
      <c r="B1483" t="s">
        <v>32</v>
      </c>
      <c r="C1483" t="s">
        <v>183</v>
      </c>
      <c r="D1483" t="s">
        <v>184</v>
      </c>
      <c r="E1483">
        <v>48028</v>
      </c>
      <c r="F1483" t="s">
        <v>186</v>
      </c>
      <c r="G1483">
        <v>9551</v>
      </c>
      <c r="H1483">
        <v>401</v>
      </c>
      <c r="I1483" t="s">
        <v>1398</v>
      </c>
      <c r="J1483" t="s">
        <v>76</v>
      </c>
      <c r="K1483" t="s">
        <v>44</v>
      </c>
      <c r="L1483" t="s">
        <v>189</v>
      </c>
      <c r="M1483">
        <v>1830</v>
      </c>
      <c r="N1483">
        <v>2120</v>
      </c>
      <c r="O1483" t="s">
        <v>55</v>
      </c>
      <c r="Q1483" t="s">
        <v>56</v>
      </c>
      <c r="R1483" t="s">
        <v>38</v>
      </c>
      <c r="S1483" s="1">
        <v>43116</v>
      </c>
      <c r="T1483" s="1">
        <v>43235</v>
      </c>
      <c r="U1483" t="s">
        <v>1399</v>
      </c>
      <c r="V1483" t="s">
        <v>39</v>
      </c>
      <c r="W1483">
        <v>42</v>
      </c>
      <c r="X1483">
        <v>25</v>
      </c>
      <c r="Y1483">
        <v>25</v>
      </c>
      <c r="Z1483">
        <v>100</v>
      </c>
      <c r="AD1483">
        <v>0</v>
      </c>
      <c r="AE1483">
        <v>100</v>
      </c>
      <c r="AF1483">
        <v>0</v>
      </c>
      <c r="AG1483">
        <v>5</v>
      </c>
      <c r="AH1483">
        <v>4.5309999999999997</v>
      </c>
      <c r="AI1483">
        <v>4.5309999999999997</v>
      </c>
      <c r="AJ1483">
        <v>0.24</v>
      </c>
      <c r="AK1483" t="s">
        <v>1396</v>
      </c>
      <c r="AL1483" t="s">
        <v>829</v>
      </c>
      <c r="AN1483">
        <v>96</v>
      </c>
      <c r="AO1483">
        <f>Source1718[[#This Row],[TotalFTES]]*525/Source1718[[#This Row],[TotalScheduledHours]]</f>
        <v>24.778906249999995</v>
      </c>
    </row>
    <row r="1484" spans="1:41" x14ac:dyDescent="0.25">
      <c r="A1484" t="s">
        <v>1770</v>
      </c>
      <c r="B1484" t="s">
        <v>32</v>
      </c>
      <c r="C1484" t="s">
        <v>183</v>
      </c>
      <c r="D1484" t="s">
        <v>662</v>
      </c>
      <c r="E1484">
        <v>48029</v>
      </c>
      <c r="F1484" t="s">
        <v>186</v>
      </c>
      <c r="G1484">
        <v>9550</v>
      </c>
      <c r="H1484">
        <v>401</v>
      </c>
      <c r="I1484" t="s">
        <v>187</v>
      </c>
      <c r="J1484" t="s">
        <v>73</v>
      </c>
      <c r="K1484" t="s">
        <v>44</v>
      </c>
      <c r="L1484" t="s">
        <v>965</v>
      </c>
      <c r="M1484" t="s">
        <v>659</v>
      </c>
      <c r="N1484" t="s">
        <v>660</v>
      </c>
      <c r="O1484" t="s">
        <v>483</v>
      </c>
      <c r="Q1484" t="s">
        <v>56</v>
      </c>
      <c r="R1484">
        <v>1</v>
      </c>
      <c r="S1484" s="1">
        <v>43116</v>
      </c>
      <c r="T1484" s="1">
        <v>43235</v>
      </c>
      <c r="U1484" t="s">
        <v>1400</v>
      </c>
      <c r="V1484" t="s">
        <v>39</v>
      </c>
      <c r="W1484">
        <v>50</v>
      </c>
      <c r="X1484">
        <v>48</v>
      </c>
      <c r="Y1484">
        <v>25</v>
      </c>
      <c r="Z1484">
        <v>192</v>
      </c>
      <c r="AD1484">
        <v>0</v>
      </c>
      <c r="AE1484">
        <v>192</v>
      </c>
      <c r="AF1484">
        <v>0</v>
      </c>
      <c r="AG1484">
        <v>10</v>
      </c>
      <c r="AH1484">
        <v>6.343</v>
      </c>
      <c r="AI1484">
        <v>6.343</v>
      </c>
      <c r="AJ1484">
        <v>0.24</v>
      </c>
      <c r="AK1484" t="s">
        <v>1401</v>
      </c>
      <c r="AL1484" t="s">
        <v>950</v>
      </c>
      <c r="AN1484">
        <v>90</v>
      </c>
      <c r="AO1484">
        <f>Source1718[[#This Row],[TotalFTES]]*525/Source1718[[#This Row],[TotalScheduledHours]]</f>
        <v>37.000833333333333</v>
      </c>
    </row>
    <row r="1485" spans="1:41" x14ac:dyDescent="0.25">
      <c r="A1485" t="s">
        <v>1770</v>
      </c>
      <c r="B1485" t="s">
        <v>32</v>
      </c>
      <c r="C1485" t="s">
        <v>183</v>
      </c>
      <c r="D1485" t="s">
        <v>662</v>
      </c>
      <c r="E1485">
        <v>46996</v>
      </c>
      <c r="F1485" t="s">
        <v>186</v>
      </c>
      <c r="G1485">
        <v>9550</v>
      </c>
      <c r="H1485">
        <v>802</v>
      </c>
      <c r="I1485" t="s">
        <v>187</v>
      </c>
      <c r="J1485" t="s">
        <v>76</v>
      </c>
      <c r="K1485" t="s">
        <v>44</v>
      </c>
      <c r="L1485" t="s">
        <v>189</v>
      </c>
      <c r="M1485">
        <v>1830</v>
      </c>
      <c r="N1485">
        <v>2120</v>
      </c>
      <c r="O1485" t="s">
        <v>112</v>
      </c>
      <c r="P1485" t="s">
        <v>129</v>
      </c>
      <c r="Q1485" t="s">
        <v>113</v>
      </c>
      <c r="R1485">
        <v>1</v>
      </c>
      <c r="S1485" s="1">
        <v>43116</v>
      </c>
      <c r="T1485" s="1">
        <v>43243</v>
      </c>
      <c r="U1485" t="s">
        <v>669</v>
      </c>
      <c r="V1485" t="s">
        <v>39</v>
      </c>
      <c r="W1485">
        <v>22</v>
      </c>
      <c r="X1485">
        <v>20</v>
      </c>
      <c r="Y1485">
        <v>25</v>
      </c>
      <c r="Z1485">
        <v>80</v>
      </c>
      <c r="AD1485">
        <v>0</v>
      </c>
      <c r="AE1485">
        <v>80</v>
      </c>
      <c r="AF1485">
        <v>0</v>
      </c>
      <c r="AG1485">
        <v>10</v>
      </c>
      <c r="AH1485">
        <v>2.4460000000000002</v>
      </c>
      <c r="AI1485">
        <v>2.4460000000000002</v>
      </c>
      <c r="AJ1485">
        <v>0.24</v>
      </c>
      <c r="AK1485" t="s">
        <v>1396</v>
      </c>
      <c r="AL1485" t="s">
        <v>1223</v>
      </c>
      <c r="AN1485">
        <v>102</v>
      </c>
      <c r="AO1485">
        <f>Source1718[[#This Row],[TotalFTES]]*525/Source1718[[#This Row],[TotalScheduledHours]]</f>
        <v>12.589705882352941</v>
      </c>
    </row>
    <row r="1486" spans="1:41" x14ac:dyDescent="0.25">
      <c r="A1486" t="s">
        <v>1770</v>
      </c>
      <c r="B1486" t="s">
        <v>32</v>
      </c>
      <c r="C1486" t="s">
        <v>183</v>
      </c>
      <c r="D1486" t="s">
        <v>662</v>
      </c>
      <c r="E1486">
        <v>46998</v>
      </c>
      <c r="F1486" t="s">
        <v>186</v>
      </c>
      <c r="G1486">
        <v>9550</v>
      </c>
      <c r="H1486">
        <v>803</v>
      </c>
      <c r="I1486" t="s">
        <v>187</v>
      </c>
      <c r="J1486" t="s">
        <v>76</v>
      </c>
      <c r="K1486" t="s">
        <v>44</v>
      </c>
      <c r="L1486" t="s">
        <v>72</v>
      </c>
      <c r="M1486">
        <v>1830</v>
      </c>
      <c r="N1486">
        <v>2120</v>
      </c>
      <c r="O1486" t="s">
        <v>112</v>
      </c>
      <c r="P1486" t="s">
        <v>129</v>
      </c>
      <c r="Q1486" t="s">
        <v>113</v>
      </c>
      <c r="R1486">
        <v>1</v>
      </c>
      <c r="S1486" s="1">
        <v>43116</v>
      </c>
      <c r="T1486" s="1">
        <v>43243</v>
      </c>
      <c r="U1486" t="s">
        <v>669</v>
      </c>
      <c r="V1486" t="s">
        <v>39</v>
      </c>
      <c r="W1486">
        <v>26</v>
      </c>
      <c r="X1486">
        <v>26</v>
      </c>
      <c r="Y1486">
        <v>25</v>
      </c>
      <c r="Z1486">
        <v>104</v>
      </c>
      <c r="AD1486">
        <v>0</v>
      </c>
      <c r="AE1486">
        <v>104</v>
      </c>
      <c r="AF1486">
        <v>0</v>
      </c>
      <c r="AG1486">
        <v>0</v>
      </c>
      <c r="AH1486">
        <v>1.823</v>
      </c>
      <c r="AI1486">
        <v>1.823</v>
      </c>
      <c r="AJ1486">
        <v>0.24</v>
      </c>
      <c r="AK1486" t="s">
        <v>1396</v>
      </c>
      <c r="AL1486" t="s">
        <v>1223</v>
      </c>
      <c r="AN1486">
        <v>102</v>
      </c>
      <c r="AO1486">
        <f>Source1718[[#This Row],[TotalFTES]]*525/Source1718[[#This Row],[TotalScheduledHours]]</f>
        <v>9.3830882352941174</v>
      </c>
    </row>
    <row r="1487" spans="1:41" x14ac:dyDescent="0.25">
      <c r="A1487" t="s">
        <v>1770</v>
      </c>
      <c r="B1487" t="s">
        <v>32</v>
      </c>
      <c r="C1487" t="s">
        <v>183</v>
      </c>
      <c r="D1487" t="s">
        <v>662</v>
      </c>
      <c r="E1487">
        <v>46997</v>
      </c>
      <c r="F1487" t="s">
        <v>186</v>
      </c>
      <c r="G1487">
        <v>9550</v>
      </c>
      <c r="H1487">
        <v>804</v>
      </c>
      <c r="I1487" t="s">
        <v>187</v>
      </c>
      <c r="J1487" t="s">
        <v>73</v>
      </c>
      <c r="K1487" t="s">
        <v>44</v>
      </c>
      <c r="L1487" t="s">
        <v>74</v>
      </c>
      <c r="M1487">
        <v>800</v>
      </c>
      <c r="N1487">
        <v>1420</v>
      </c>
      <c r="O1487" t="s">
        <v>112</v>
      </c>
      <c r="P1487" t="s">
        <v>129</v>
      </c>
      <c r="Q1487" t="s">
        <v>113</v>
      </c>
      <c r="R1487">
        <v>1</v>
      </c>
      <c r="S1487" s="1">
        <v>43116</v>
      </c>
      <c r="T1487" s="1">
        <v>43243</v>
      </c>
      <c r="U1487" t="s">
        <v>1402</v>
      </c>
      <c r="V1487" t="s">
        <v>39</v>
      </c>
      <c r="W1487">
        <v>42</v>
      </c>
      <c r="X1487">
        <v>22</v>
      </c>
      <c r="Y1487">
        <v>25</v>
      </c>
      <c r="Z1487">
        <v>88</v>
      </c>
      <c r="AD1487">
        <v>0</v>
      </c>
      <c r="AE1487">
        <v>88</v>
      </c>
      <c r="AF1487">
        <v>0</v>
      </c>
      <c r="AG1487">
        <v>0</v>
      </c>
      <c r="AH1487">
        <v>4.149</v>
      </c>
      <c r="AI1487">
        <v>4.149</v>
      </c>
      <c r="AJ1487">
        <v>0.24</v>
      </c>
      <c r="AK1487" t="s">
        <v>1403</v>
      </c>
      <c r="AL1487" t="s">
        <v>1223</v>
      </c>
      <c r="AN1487">
        <v>105.6</v>
      </c>
      <c r="AO1487">
        <f>Source1718[[#This Row],[TotalFTES]]*525/Source1718[[#This Row],[TotalScheduledHours]]</f>
        <v>20.627130681818183</v>
      </c>
    </row>
    <row r="1488" spans="1:41" x14ac:dyDescent="0.25">
      <c r="A1488" t="s">
        <v>1770</v>
      </c>
      <c r="B1488" t="s">
        <v>32</v>
      </c>
      <c r="C1488" t="s">
        <v>183</v>
      </c>
      <c r="D1488" t="s">
        <v>662</v>
      </c>
      <c r="E1488">
        <v>46999</v>
      </c>
      <c r="F1488" t="s">
        <v>186</v>
      </c>
      <c r="G1488">
        <v>9550</v>
      </c>
      <c r="H1488">
        <v>805</v>
      </c>
      <c r="I1488" t="s">
        <v>187</v>
      </c>
      <c r="J1488" t="s">
        <v>73</v>
      </c>
      <c r="K1488" t="s">
        <v>44</v>
      </c>
      <c r="L1488" t="s">
        <v>1404</v>
      </c>
      <c r="M1488" t="s">
        <v>1405</v>
      </c>
      <c r="N1488" t="s">
        <v>1406</v>
      </c>
      <c r="O1488" t="s">
        <v>1407</v>
      </c>
      <c r="P1488" t="s">
        <v>667</v>
      </c>
      <c r="Q1488" t="s">
        <v>113</v>
      </c>
      <c r="R1488">
        <v>1</v>
      </c>
      <c r="S1488" s="1">
        <v>43116</v>
      </c>
      <c r="T1488" s="1">
        <v>43243</v>
      </c>
      <c r="U1488" t="s">
        <v>1408</v>
      </c>
      <c r="V1488" t="s">
        <v>39</v>
      </c>
      <c r="W1488">
        <v>32</v>
      </c>
      <c r="X1488">
        <v>11</v>
      </c>
      <c r="Y1488">
        <v>25</v>
      </c>
      <c r="Z1488">
        <v>44</v>
      </c>
      <c r="AD1488">
        <v>0</v>
      </c>
      <c r="AE1488">
        <v>44</v>
      </c>
      <c r="AF1488">
        <v>0</v>
      </c>
      <c r="AG1488">
        <v>0</v>
      </c>
      <c r="AH1488">
        <v>2.3769999999999998</v>
      </c>
      <c r="AI1488">
        <v>2.3769999999999998</v>
      </c>
      <c r="AJ1488">
        <v>0.24</v>
      </c>
      <c r="AK1488" t="s">
        <v>1409</v>
      </c>
      <c r="AL1488" t="s">
        <v>1410</v>
      </c>
      <c r="AN1488">
        <v>211.2</v>
      </c>
      <c r="AO1488">
        <f>Source1718[[#This Row],[TotalFTES]]*525/Source1718[[#This Row],[TotalScheduledHours]]</f>
        <v>5.9087357954545459</v>
      </c>
    </row>
    <row r="1489" spans="1:41" x14ac:dyDescent="0.25">
      <c r="A1489" t="s">
        <v>1770</v>
      </c>
      <c r="B1489" t="s">
        <v>32</v>
      </c>
      <c r="C1489" t="s">
        <v>183</v>
      </c>
      <c r="D1489" t="s">
        <v>662</v>
      </c>
      <c r="E1489">
        <v>47000</v>
      </c>
      <c r="F1489" t="s">
        <v>186</v>
      </c>
      <c r="G1489">
        <v>9550</v>
      </c>
      <c r="H1489">
        <v>806</v>
      </c>
      <c r="I1489" t="s">
        <v>187</v>
      </c>
      <c r="J1489" t="s">
        <v>73</v>
      </c>
      <c r="K1489" t="s">
        <v>44</v>
      </c>
      <c r="L1489" t="s">
        <v>74</v>
      </c>
      <c r="M1489">
        <v>800</v>
      </c>
      <c r="N1489">
        <v>1420</v>
      </c>
      <c r="O1489" t="s">
        <v>112</v>
      </c>
      <c r="P1489">
        <v>251</v>
      </c>
      <c r="Q1489" t="s">
        <v>113</v>
      </c>
      <c r="R1489">
        <v>1</v>
      </c>
      <c r="S1489" s="1">
        <v>43116</v>
      </c>
      <c r="T1489" s="1">
        <v>43243</v>
      </c>
      <c r="U1489" t="s">
        <v>1411</v>
      </c>
      <c r="V1489" t="s">
        <v>39</v>
      </c>
      <c r="W1489">
        <v>35</v>
      </c>
      <c r="X1489">
        <v>19</v>
      </c>
      <c r="Y1489">
        <v>25</v>
      </c>
      <c r="Z1489">
        <v>76</v>
      </c>
      <c r="AD1489">
        <v>0</v>
      </c>
      <c r="AE1489">
        <v>76</v>
      </c>
      <c r="AF1489">
        <v>0</v>
      </c>
      <c r="AG1489">
        <v>0</v>
      </c>
      <c r="AH1489">
        <v>3.2719999999999998</v>
      </c>
      <c r="AI1489">
        <v>3.2719999999999998</v>
      </c>
      <c r="AJ1489">
        <v>0.24</v>
      </c>
      <c r="AK1489" t="s">
        <v>1403</v>
      </c>
      <c r="AL1489" t="s">
        <v>1412</v>
      </c>
      <c r="AN1489">
        <v>105.6</v>
      </c>
      <c r="AO1489">
        <f>Source1718[[#This Row],[TotalFTES]]*525/Source1718[[#This Row],[TotalScheduledHours]]</f>
        <v>16.267045454545453</v>
      </c>
    </row>
    <row r="1490" spans="1:41" x14ac:dyDescent="0.25">
      <c r="A1490" t="s">
        <v>1770</v>
      </c>
      <c r="B1490" t="s">
        <v>32</v>
      </c>
      <c r="C1490" t="s">
        <v>183</v>
      </c>
      <c r="D1490" t="s">
        <v>662</v>
      </c>
      <c r="E1490">
        <v>47001</v>
      </c>
      <c r="F1490" t="s">
        <v>186</v>
      </c>
      <c r="G1490">
        <v>9550</v>
      </c>
      <c r="H1490">
        <v>807</v>
      </c>
      <c r="I1490" t="s">
        <v>187</v>
      </c>
      <c r="J1490" t="s">
        <v>76</v>
      </c>
      <c r="K1490" t="s">
        <v>44</v>
      </c>
      <c r="L1490" t="s">
        <v>72</v>
      </c>
      <c r="M1490">
        <v>1830</v>
      </c>
      <c r="N1490">
        <v>2120</v>
      </c>
      <c r="O1490" t="s">
        <v>112</v>
      </c>
      <c r="P1490">
        <v>256</v>
      </c>
      <c r="Q1490" t="s">
        <v>113</v>
      </c>
      <c r="R1490">
        <v>1</v>
      </c>
      <c r="S1490" s="1">
        <v>43116</v>
      </c>
      <c r="T1490" s="1">
        <v>43243</v>
      </c>
      <c r="U1490" t="s">
        <v>1399</v>
      </c>
      <c r="V1490" t="s">
        <v>39</v>
      </c>
      <c r="W1490">
        <v>25</v>
      </c>
      <c r="X1490">
        <v>19</v>
      </c>
      <c r="Y1490">
        <v>25</v>
      </c>
      <c r="Z1490">
        <v>76</v>
      </c>
      <c r="AD1490">
        <v>0</v>
      </c>
      <c r="AE1490">
        <v>76</v>
      </c>
      <c r="AF1490">
        <v>0</v>
      </c>
      <c r="AG1490">
        <v>0</v>
      </c>
      <c r="AH1490">
        <v>3.246</v>
      </c>
      <c r="AI1490">
        <v>3.246</v>
      </c>
      <c r="AJ1490">
        <v>0.24</v>
      </c>
      <c r="AK1490" t="s">
        <v>1396</v>
      </c>
      <c r="AL1490" t="s">
        <v>1413</v>
      </c>
      <c r="AN1490">
        <v>102</v>
      </c>
      <c r="AO1490">
        <f>Source1718[[#This Row],[TotalFTES]]*525/Source1718[[#This Row],[TotalScheduledHours]]</f>
        <v>16.70735294117647</v>
      </c>
    </row>
    <row r="1491" spans="1:41" x14ac:dyDescent="0.25">
      <c r="A1491" t="s">
        <v>1770</v>
      </c>
      <c r="B1491" t="s">
        <v>32</v>
      </c>
      <c r="C1491" t="s">
        <v>183</v>
      </c>
      <c r="D1491" t="s">
        <v>662</v>
      </c>
      <c r="E1491">
        <v>47979</v>
      </c>
      <c r="F1491" t="s">
        <v>186</v>
      </c>
      <c r="G1491">
        <v>9550</v>
      </c>
      <c r="H1491">
        <v>808</v>
      </c>
      <c r="I1491" t="s">
        <v>187</v>
      </c>
      <c r="J1491" t="s">
        <v>73</v>
      </c>
      <c r="K1491" t="s">
        <v>44</v>
      </c>
      <c r="L1491" t="s">
        <v>74</v>
      </c>
      <c r="M1491">
        <v>800</v>
      </c>
      <c r="N1491">
        <v>1420</v>
      </c>
      <c r="O1491" t="s">
        <v>112</v>
      </c>
      <c r="P1491">
        <v>103</v>
      </c>
      <c r="Q1491" t="s">
        <v>113</v>
      </c>
      <c r="R1491">
        <v>1</v>
      </c>
      <c r="S1491" s="1">
        <v>43116</v>
      </c>
      <c r="T1491" s="1">
        <v>43243</v>
      </c>
      <c r="U1491" t="s">
        <v>669</v>
      </c>
      <c r="V1491" t="s">
        <v>39</v>
      </c>
      <c r="W1491">
        <v>34</v>
      </c>
      <c r="X1491">
        <v>31</v>
      </c>
      <c r="Y1491">
        <v>25</v>
      </c>
      <c r="Z1491">
        <v>124</v>
      </c>
      <c r="AD1491">
        <v>0</v>
      </c>
      <c r="AE1491">
        <v>124</v>
      </c>
      <c r="AF1491">
        <v>0</v>
      </c>
      <c r="AG1491">
        <v>0</v>
      </c>
      <c r="AH1491">
        <v>3.2690000000000001</v>
      </c>
      <c r="AI1491">
        <v>3.2690000000000001</v>
      </c>
      <c r="AJ1491">
        <v>0.24</v>
      </c>
      <c r="AK1491" t="s">
        <v>1403</v>
      </c>
      <c r="AL1491" t="s">
        <v>1414</v>
      </c>
      <c r="AN1491">
        <v>105.6</v>
      </c>
      <c r="AO1491">
        <f>Source1718[[#This Row],[TotalFTES]]*525/Source1718[[#This Row],[TotalScheduledHours]]</f>
        <v>16.252130681818183</v>
      </c>
    </row>
    <row r="1492" spans="1:41" x14ac:dyDescent="0.25">
      <c r="A1492" t="s">
        <v>1770</v>
      </c>
      <c r="B1492" t="s">
        <v>32</v>
      </c>
      <c r="C1492" t="s">
        <v>183</v>
      </c>
      <c r="D1492" t="s">
        <v>662</v>
      </c>
      <c r="E1492">
        <v>48069</v>
      </c>
      <c r="F1492" t="s">
        <v>186</v>
      </c>
      <c r="G1492">
        <v>9550</v>
      </c>
      <c r="H1492" t="s">
        <v>1221</v>
      </c>
      <c r="I1492" t="s">
        <v>187</v>
      </c>
      <c r="J1492" t="s">
        <v>35</v>
      </c>
      <c r="K1492" t="s">
        <v>44</v>
      </c>
      <c r="L1492" t="s">
        <v>189</v>
      </c>
      <c r="M1492">
        <v>1430</v>
      </c>
      <c r="N1492">
        <v>1820</v>
      </c>
      <c r="O1492" t="s">
        <v>55</v>
      </c>
      <c r="Q1492" t="s">
        <v>56</v>
      </c>
      <c r="R1492" t="s">
        <v>38</v>
      </c>
      <c r="S1492" s="1">
        <v>43125</v>
      </c>
      <c r="T1492" s="1">
        <v>43228</v>
      </c>
      <c r="U1492" t="s">
        <v>669</v>
      </c>
      <c r="V1492" t="s">
        <v>1222</v>
      </c>
      <c r="W1492">
        <v>0</v>
      </c>
      <c r="X1492">
        <v>0</v>
      </c>
      <c r="Y1492">
        <v>0</v>
      </c>
      <c r="Z1492">
        <v>0</v>
      </c>
      <c r="AD1492">
        <v>0</v>
      </c>
      <c r="AE1492">
        <v>0</v>
      </c>
      <c r="AF1492">
        <v>0</v>
      </c>
      <c r="AG1492">
        <v>0</v>
      </c>
      <c r="AH1492">
        <v>0</v>
      </c>
      <c r="AI1492">
        <v>0</v>
      </c>
      <c r="AJ1492">
        <v>0.24690000000000001</v>
      </c>
      <c r="AK1492" t="s">
        <v>1415</v>
      </c>
      <c r="AL1492" t="s">
        <v>829</v>
      </c>
      <c r="AN1492">
        <v>108</v>
      </c>
      <c r="AO1492">
        <f>Source1718[[#This Row],[TotalFTES]]*525/Source1718[[#This Row],[TotalScheduledHours]]</f>
        <v>0</v>
      </c>
    </row>
    <row r="1493" spans="1:41" x14ac:dyDescent="0.25">
      <c r="A1493" t="s">
        <v>1770</v>
      </c>
      <c r="B1493" t="s">
        <v>32</v>
      </c>
      <c r="C1493" t="s">
        <v>151</v>
      </c>
      <c r="D1493" t="s">
        <v>152</v>
      </c>
      <c r="E1493">
        <v>46847</v>
      </c>
      <c r="F1493" t="s">
        <v>153</v>
      </c>
      <c r="G1493">
        <v>4014</v>
      </c>
      <c r="H1493">
        <v>201</v>
      </c>
      <c r="I1493" t="s">
        <v>154</v>
      </c>
      <c r="J1493" t="s">
        <v>35</v>
      </c>
      <c r="K1493" t="s">
        <v>44</v>
      </c>
      <c r="L1493" t="s">
        <v>609</v>
      </c>
      <c r="M1493" t="s">
        <v>692</v>
      </c>
      <c r="N1493" t="s">
        <v>1416</v>
      </c>
      <c r="O1493" t="s">
        <v>670</v>
      </c>
      <c r="Q1493" t="s">
        <v>47</v>
      </c>
      <c r="R1493">
        <v>1</v>
      </c>
      <c r="S1493" s="1">
        <v>43116</v>
      </c>
      <c r="T1493" s="1">
        <v>43243</v>
      </c>
      <c r="U1493" t="s">
        <v>1417</v>
      </c>
      <c r="V1493" t="s">
        <v>39</v>
      </c>
      <c r="W1493">
        <v>102</v>
      </c>
      <c r="X1493">
        <v>94</v>
      </c>
      <c r="Y1493">
        <v>45</v>
      </c>
      <c r="Z1493">
        <v>208.88890000000001</v>
      </c>
      <c r="AD1493">
        <v>0</v>
      </c>
      <c r="AE1493">
        <v>208.88890000000001</v>
      </c>
      <c r="AF1493">
        <v>0</v>
      </c>
      <c r="AG1493">
        <v>10</v>
      </c>
      <c r="AH1493">
        <v>2.4260000000000002</v>
      </c>
      <c r="AI1493">
        <v>2.4260000000000002</v>
      </c>
      <c r="AJ1493">
        <v>0.24</v>
      </c>
      <c r="AK1493" t="s">
        <v>1418</v>
      </c>
      <c r="AL1493" t="s">
        <v>1419</v>
      </c>
      <c r="AN1493">
        <v>96</v>
      </c>
      <c r="AO1493">
        <f>Source1718[[#This Row],[TotalFTES]]*525/Source1718[[#This Row],[TotalScheduledHours]]</f>
        <v>13.2671875</v>
      </c>
    </row>
    <row r="1494" spans="1:41" x14ac:dyDescent="0.25">
      <c r="A1494" t="s">
        <v>1770</v>
      </c>
      <c r="B1494" t="s">
        <v>32</v>
      </c>
      <c r="C1494" t="s">
        <v>151</v>
      </c>
      <c r="D1494" t="s">
        <v>152</v>
      </c>
      <c r="E1494">
        <v>46844</v>
      </c>
      <c r="F1494" t="s">
        <v>153</v>
      </c>
      <c r="G1494">
        <v>4014</v>
      </c>
      <c r="H1494">
        <v>203</v>
      </c>
      <c r="I1494" t="s">
        <v>154</v>
      </c>
      <c r="J1494" t="s">
        <v>35</v>
      </c>
      <c r="K1494" t="s">
        <v>44</v>
      </c>
      <c r="L1494" t="s">
        <v>1420</v>
      </c>
      <c r="M1494" t="s">
        <v>1421</v>
      </c>
      <c r="N1494" t="s">
        <v>1422</v>
      </c>
      <c r="O1494" t="s">
        <v>1423</v>
      </c>
      <c r="Q1494" t="s">
        <v>47</v>
      </c>
      <c r="R1494">
        <v>1</v>
      </c>
      <c r="S1494" s="1">
        <v>43116</v>
      </c>
      <c r="T1494" s="1">
        <v>43243</v>
      </c>
      <c r="U1494" t="s">
        <v>1424</v>
      </c>
      <c r="V1494" t="s">
        <v>39</v>
      </c>
      <c r="W1494">
        <v>145</v>
      </c>
      <c r="X1494">
        <v>143</v>
      </c>
      <c r="Y1494">
        <v>45</v>
      </c>
      <c r="Z1494">
        <v>317.77780000000001</v>
      </c>
      <c r="AD1494">
        <v>0</v>
      </c>
      <c r="AE1494">
        <v>317.77780000000001</v>
      </c>
      <c r="AF1494">
        <v>0</v>
      </c>
      <c r="AG1494">
        <v>10</v>
      </c>
      <c r="AH1494">
        <v>3.8460000000000001</v>
      </c>
      <c r="AI1494">
        <v>3.8460000000000001</v>
      </c>
      <c r="AJ1494">
        <v>0.22</v>
      </c>
      <c r="AK1494" t="s">
        <v>1425</v>
      </c>
      <c r="AL1494" t="s">
        <v>1426</v>
      </c>
      <c r="AN1494">
        <v>187</v>
      </c>
      <c r="AO1494">
        <f>Source1718[[#This Row],[TotalFTES]]*525/Source1718[[#This Row],[TotalScheduledHours]]</f>
        <v>10.797593582887702</v>
      </c>
    </row>
    <row r="1495" spans="1:41" x14ac:dyDescent="0.25">
      <c r="A1495" t="s">
        <v>1770</v>
      </c>
      <c r="B1495" t="s">
        <v>32</v>
      </c>
      <c r="C1495" t="s">
        <v>151</v>
      </c>
      <c r="D1495" t="s">
        <v>152</v>
      </c>
      <c r="E1495">
        <v>46851</v>
      </c>
      <c r="F1495" t="s">
        <v>153</v>
      </c>
      <c r="G1495">
        <v>4014</v>
      </c>
      <c r="H1495">
        <v>204</v>
      </c>
      <c r="I1495" t="s">
        <v>154</v>
      </c>
      <c r="J1495" t="s">
        <v>35</v>
      </c>
      <c r="K1495" t="s">
        <v>44</v>
      </c>
      <c r="L1495" t="s">
        <v>613</v>
      </c>
      <c r="M1495" t="s">
        <v>1427</v>
      </c>
      <c r="N1495" t="s">
        <v>1428</v>
      </c>
      <c r="O1495" t="s">
        <v>674</v>
      </c>
      <c r="Q1495" t="s">
        <v>47</v>
      </c>
      <c r="R1495">
        <v>1</v>
      </c>
      <c r="S1495" s="1">
        <v>43116</v>
      </c>
      <c r="T1495" s="1">
        <v>43243</v>
      </c>
      <c r="U1495" t="s">
        <v>1429</v>
      </c>
      <c r="V1495" t="s">
        <v>39</v>
      </c>
      <c r="W1495">
        <v>15</v>
      </c>
      <c r="X1495">
        <v>15</v>
      </c>
      <c r="Y1495">
        <v>25</v>
      </c>
      <c r="Z1495">
        <v>60</v>
      </c>
      <c r="AD1495">
        <v>0</v>
      </c>
      <c r="AE1495">
        <v>60</v>
      </c>
      <c r="AF1495">
        <v>0</v>
      </c>
      <c r="AG1495">
        <v>0</v>
      </c>
      <c r="AH1495">
        <v>2.2759999999999998</v>
      </c>
      <c r="AI1495">
        <v>2.2759999999999998</v>
      </c>
      <c r="AJ1495">
        <v>0.2</v>
      </c>
      <c r="AK1495" t="s">
        <v>1430</v>
      </c>
      <c r="AL1495" t="s">
        <v>1431</v>
      </c>
      <c r="AN1495">
        <v>85</v>
      </c>
      <c r="AO1495">
        <f>Source1718[[#This Row],[TotalFTES]]*525/Source1718[[#This Row],[TotalScheduledHours]]</f>
        <v>14.057647058823528</v>
      </c>
    </row>
    <row r="1496" spans="1:41" x14ac:dyDescent="0.25">
      <c r="A1496" t="s">
        <v>1770</v>
      </c>
      <c r="B1496" t="s">
        <v>32</v>
      </c>
      <c r="C1496" t="s">
        <v>151</v>
      </c>
      <c r="D1496" t="s">
        <v>152</v>
      </c>
      <c r="E1496">
        <v>46843</v>
      </c>
      <c r="F1496" t="s">
        <v>153</v>
      </c>
      <c r="G1496">
        <v>4014</v>
      </c>
      <c r="H1496">
        <v>205</v>
      </c>
      <c r="I1496" t="s">
        <v>154</v>
      </c>
      <c r="J1496" t="s">
        <v>35</v>
      </c>
      <c r="K1496" t="s">
        <v>44</v>
      </c>
      <c r="L1496" t="s">
        <v>676</v>
      </c>
      <c r="M1496" t="s">
        <v>1432</v>
      </c>
      <c r="N1496" t="s">
        <v>1433</v>
      </c>
      <c r="O1496" t="s">
        <v>539</v>
      </c>
      <c r="P1496" t="s">
        <v>677</v>
      </c>
      <c r="Q1496" t="s">
        <v>47</v>
      </c>
      <c r="R1496">
        <v>1</v>
      </c>
      <c r="S1496" s="1">
        <v>43116</v>
      </c>
      <c r="T1496" s="1">
        <v>43243</v>
      </c>
      <c r="U1496" t="s">
        <v>1429</v>
      </c>
      <c r="V1496" t="s">
        <v>39</v>
      </c>
      <c r="W1496">
        <v>38</v>
      </c>
      <c r="X1496">
        <v>34</v>
      </c>
      <c r="Y1496">
        <v>45</v>
      </c>
      <c r="Z1496">
        <v>75.555599999999998</v>
      </c>
      <c r="AD1496">
        <v>0</v>
      </c>
      <c r="AE1496">
        <v>75.555599999999998</v>
      </c>
      <c r="AF1496">
        <v>0</v>
      </c>
      <c r="AG1496">
        <v>0</v>
      </c>
      <c r="AH1496">
        <v>2.4380000000000002</v>
      </c>
      <c r="AI1496">
        <v>2.4380000000000002</v>
      </c>
      <c r="AJ1496">
        <v>0.2</v>
      </c>
      <c r="AK1496" t="s">
        <v>1434</v>
      </c>
      <c r="AL1496" t="s">
        <v>1435</v>
      </c>
      <c r="AN1496">
        <v>90</v>
      </c>
      <c r="AO1496">
        <f>Source1718[[#This Row],[TotalFTES]]*525/Source1718[[#This Row],[TotalScheduledHours]]</f>
        <v>14.221666666666668</v>
      </c>
    </row>
    <row r="1497" spans="1:41" x14ac:dyDescent="0.25">
      <c r="A1497" t="s">
        <v>1770</v>
      </c>
      <c r="B1497" t="s">
        <v>32</v>
      </c>
      <c r="C1497" t="s">
        <v>151</v>
      </c>
      <c r="D1497" t="s">
        <v>152</v>
      </c>
      <c r="E1497">
        <v>46849</v>
      </c>
      <c r="F1497" t="s">
        <v>153</v>
      </c>
      <c r="G1497">
        <v>4014</v>
      </c>
      <c r="H1497">
        <v>207</v>
      </c>
      <c r="I1497" t="s">
        <v>154</v>
      </c>
      <c r="J1497" t="s">
        <v>35</v>
      </c>
      <c r="K1497" t="s">
        <v>44</v>
      </c>
      <c r="L1497" t="s">
        <v>678</v>
      </c>
      <c r="M1497" t="s">
        <v>1427</v>
      </c>
      <c r="N1497" t="s">
        <v>1428</v>
      </c>
      <c r="O1497" t="s">
        <v>674</v>
      </c>
      <c r="Q1497" t="s">
        <v>47</v>
      </c>
      <c r="R1497">
        <v>1</v>
      </c>
      <c r="S1497" s="1">
        <v>43116</v>
      </c>
      <c r="T1497" s="1">
        <v>43243</v>
      </c>
      <c r="U1497" t="s">
        <v>1429</v>
      </c>
      <c r="V1497" t="s">
        <v>39</v>
      </c>
      <c r="W1497">
        <v>17</v>
      </c>
      <c r="X1497">
        <v>17</v>
      </c>
      <c r="Y1497">
        <v>25</v>
      </c>
      <c r="Z1497">
        <v>68</v>
      </c>
      <c r="AD1497">
        <v>0</v>
      </c>
      <c r="AE1497">
        <v>68</v>
      </c>
      <c r="AF1497">
        <v>0</v>
      </c>
      <c r="AG1497">
        <v>0</v>
      </c>
      <c r="AH1497">
        <v>2.2000000000000002</v>
      </c>
      <c r="AI1497">
        <v>2.2000000000000002</v>
      </c>
      <c r="AJ1497">
        <v>0.2</v>
      </c>
      <c r="AK1497" t="s">
        <v>1430</v>
      </c>
      <c r="AL1497" t="s">
        <v>1431</v>
      </c>
      <c r="AN1497">
        <v>85</v>
      </c>
      <c r="AO1497">
        <f>Source1718[[#This Row],[TotalFTES]]*525/Source1718[[#This Row],[TotalScheduledHours]]</f>
        <v>13.588235294117647</v>
      </c>
    </row>
    <row r="1498" spans="1:41" x14ac:dyDescent="0.25">
      <c r="A1498" t="s">
        <v>1770</v>
      </c>
      <c r="B1498" t="s">
        <v>32</v>
      </c>
      <c r="C1498" t="s">
        <v>151</v>
      </c>
      <c r="D1498" t="s">
        <v>152</v>
      </c>
      <c r="E1498">
        <v>46846</v>
      </c>
      <c r="F1498" t="s">
        <v>153</v>
      </c>
      <c r="G1498">
        <v>4014</v>
      </c>
      <c r="H1498">
        <v>208</v>
      </c>
      <c r="I1498" t="s">
        <v>154</v>
      </c>
      <c r="J1498" t="s">
        <v>35</v>
      </c>
      <c r="K1498" t="s">
        <v>44</v>
      </c>
      <c r="L1498" t="s">
        <v>1436</v>
      </c>
      <c r="M1498" t="s">
        <v>1421</v>
      </c>
      <c r="N1498" t="s">
        <v>1422</v>
      </c>
      <c r="O1498" t="s">
        <v>1423</v>
      </c>
      <c r="Q1498" t="s">
        <v>47</v>
      </c>
      <c r="R1498">
        <v>1</v>
      </c>
      <c r="S1498" s="1">
        <v>43116</v>
      </c>
      <c r="T1498" s="1">
        <v>43243</v>
      </c>
      <c r="U1498" t="s">
        <v>1437</v>
      </c>
      <c r="V1498" t="s">
        <v>39</v>
      </c>
      <c r="W1498">
        <v>137</v>
      </c>
      <c r="X1498">
        <v>135</v>
      </c>
      <c r="Y1498">
        <v>45</v>
      </c>
      <c r="Z1498">
        <v>300</v>
      </c>
      <c r="AD1498">
        <v>0</v>
      </c>
      <c r="AE1498">
        <v>300</v>
      </c>
      <c r="AF1498">
        <v>0</v>
      </c>
      <c r="AG1498">
        <v>0</v>
      </c>
      <c r="AH1498">
        <v>2.2240000000000002</v>
      </c>
      <c r="AI1498">
        <v>2.2240000000000002</v>
      </c>
      <c r="AJ1498">
        <v>0.1958</v>
      </c>
      <c r="AK1498" t="s">
        <v>1425</v>
      </c>
      <c r="AL1498" t="s">
        <v>1426</v>
      </c>
      <c r="AN1498">
        <v>187</v>
      </c>
      <c r="AO1498">
        <f>Source1718[[#This Row],[TotalFTES]]*525/Source1718[[#This Row],[TotalScheduledHours]]</f>
        <v>6.2438502673796803</v>
      </c>
    </row>
    <row r="1499" spans="1:41" x14ac:dyDescent="0.25">
      <c r="A1499" t="s">
        <v>1770</v>
      </c>
      <c r="B1499" t="s">
        <v>32</v>
      </c>
      <c r="C1499" t="s">
        <v>151</v>
      </c>
      <c r="D1499" t="s">
        <v>152</v>
      </c>
      <c r="E1499">
        <v>47804</v>
      </c>
      <c r="F1499" t="s">
        <v>153</v>
      </c>
      <c r="G1499">
        <v>4014</v>
      </c>
      <c r="H1499">
        <v>210</v>
      </c>
      <c r="I1499" t="s">
        <v>154</v>
      </c>
      <c r="J1499" t="s">
        <v>35</v>
      </c>
      <c r="K1499" t="s">
        <v>44</v>
      </c>
      <c r="L1499" t="s">
        <v>1438</v>
      </c>
      <c r="M1499" t="s">
        <v>692</v>
      </c>
      <c r="N1499" t="s">
        <v>1439</v>
      </c>
      <c r="O1499" t="s">
        <v>1440</v>
      </c>
      <c r="Q1499" t="s">
        <v>65</v>
      </c>
      <c r="R1499">
        <v>1</v>
      </c>
      <c r="S1499" s="1">
        <v>43116</v>
      </c>
      <c r="T1499" s="1">
        <v>43243</v>
      </c>
      <c r="U1499" t="s">
        <v>1441</v>
      </c>
      <c r="V1499" t="s">
        <v>39</v>
      </c>
      <c r="W1499">
        <v>49</v>
      </c>
      <c r="X1499">
        <v>45</v>
      </c>
      <c r="Y1499">
        <v>30</v>
      </c>
      <c r="Z1499">
        <v>150</v>
      </c>
      <c r="AD1499">
        <v>0</v>
      </c>
      <c r="AE1499">
        <v>150</v>
      </c>
      <c r="AF1499">
        <v>0</v>
      </c>
      <c r="AG1499">
        <v>10</v>
      </c>
      <c r="AH1499">
        <v>2.7959999999999998</v>
      </c>
      <c r="AI1499">
        <v>2.7959999999999998</v>
      </c>
      <c r="AJ1499">
        <v>0.22</v>
      </c>
      <c r="AK1499" t="s">
        <v>1442</v>
      </c>
      <c r="AL1499" t="s">
        <v>1443</v>
      </c>
      <c r="AN1499">
        <v>96</v>
      </c>
      <c r="AO1499">
        <f>Source1718[[#This Row],[TotalFTES]]*525/Source1718[[#This Row],[TotalScheduledHours]]</f>
        <v>15.290624999999999</v>
      </c>
    </row>
    <row r="1500" spans="1:41" x14ac:dyDescent="0.25">
      <c r="A1500" t="s">
        <v>1770</v>
      </c>
      <c r="B1500" t="s">
        <v>32</v>
      </c>
      <c r="C1500" t="s">
        <v>151</v>
      </c>
      <c r="D1500" t="s">
        <v>152</v>
      </c>
      <c r="E1500">
        <v>47868</v>
      </c>
      <c r="F1500" t="s">
        <v>153</v>
      </c>
      <c r="G1500">
        <v>4014</v>
      </c>
      <c r="H1500">
        <v>211</v>
      </c>
      <c r="I1500" t="s">
        <v>154</v>
      </c>
      <c r="J1500" t="s">
        <v>35</v>
      </c>
      <c r="K1500" t="s">
        <v>44</v>
      </c>
      <c r="L1500" t="s">
        <v>1444</v>
      </c>
      <c r="M1500" t="s">
        <v>1445</v>
      </c>
      <c r="N1500" t="s">
        <v>1446</v>
      </c>
      <c r="O1500" t="s">
        <v>1423</v>
      </c>
      <c r="Q1500" t="s">
        <v>47</v>
      </c>
      <c r="R1500">
        <v>1</v>
      </c>
      <c r="S1500" s="1">
        <v>43116</v>
      </c>
      <c r="T1500" s="1">
        <v>43243</v>
      </c>
      <c r="U1500" t="s">
        <v>1424</v>
      </c>
      <c r="V1500" t="s">
        <v>39</v>
      </c>
      <c r="W1500">
        <v>142</v>
      </c>
      <c r="X1500">
        <v>137</v>
      </c>
      <c r="Y1500">
        <v>45</v>
      </c>
      <c r="Z1500">
        <v>304.44439999999997</v>
      </c>
      <c r="AD1500">
        <v>0</v>
      </c>
      <c r="AE1500">
        <v>304.44439999999997</v>
      </c>
      <c r="AF1500">
        <v>0</v>
      </c>
      <c r="AG1500">
        <v>5</v>
      </c>
      <c r="AH1500">
        <v>3.883</v>
      </c>
      <c r="AI1500">
        <v>3.883</v>
      </c>
      <c r="AJ1500">
        <v>0.24</v>
      </c>
      <c r="AK1500" t="s">
        <v>1447</v>
      </c>
      <c r="AL1500" t="s">
        <v>1426</v>
      </c>
      <c r="AN1500">
        <v>216</v>
      </c>
      <c r="AO1500">
        <f>Source1718[[#This Row],[TotalFTES]]*525/Source1718[[#This Row],[TotalScheduledHours]]</f>
        <v>9.4378472222222225</v>
      </c>
    </row>
    <row r="1501" spans="1:41" x14ac:dyDescent="0.25">
      <c r="A1501" t="s">
        <v>1770</v>
      </c>
      <c r="B1501" t="s">
        <v>32</v>
      </c>
      <c r="C1501" t="s">
        <v>151</v>
      </c>
      <c r="D1501" t="s">
        <v>152</v>
      </c>
      <c r="E1501">
        <v>46856</v>
      </c>
      <c r="F1501" t="s">
        <v>153</v>
      </c>
      <c r="G1501">
        <v>4017</v>
      </c>
      <c r="H1501">
        <v>201</v>
      </c>
      <c r="I1501" t="s">
        <v>155</v>
      </c>
      <c r="J1501" t="s">
        <v>35</v>
      </c>
      <c r="K1501" t="s">
        <v>44</v>
      </c>
      <c r="L1501" t="s">
        <v>676</v>
      </c>
      <c r="M1501" t="s">
        <v>1096</v>
      </c>
      <c r="N1501" t="s">
        <v>559</v>
      </c>
      <c r="O1501" t="s">
        <v>670</v>
      </c>
      <c r="Q1501" t="s">
        <v>47</v>
      </c>
      <c r="R1501">
        <v>1</v>
      </c>
      <c r="S1501" s="1">
        <v>43116</v>
      </c>
      <c r="T1501" s="1">
        <v>43243</v>
      </c>
      <c r="U1501" t="s">
        <v>1448</v>
      </c>
      <c r="V1501" t="s">
        <v>39</v>
      </c>
      <c r="W1501">
        <v>65</v>
      </c>
      <c r="X1501">
        <v>65</v>
      </c>
      <c r="Y1501">
        <v>60</v>
      </c>
      <c r="Z1501">
        <v>108.33329999999999</v>
      </c>
      <c r="AD1501">
        <v>0</v>
      </c>
      <c r="AE1501">
        <v>108.33329999999999</v>
      </c>
      <c r="AF1501">
        <v>0</v>
      </c>
      <c r="AG1501">
        <v>10</v>
      </c>
      <c r="AH1501">
        <v>1.329</v>
      </c>
      <c r="AI1501">
        <v>1.329</v>
      </c>
      <c r="AJ1501">
        <v>0.12</v>
      </c>
      <c r="AK1501" t="s">
        <v>1449</v>
      </c>
      <c r="AL1501" t="s">
        <v>1419</v>
      </c>
      <c r="AN1501">
        <v>108</v>
      </c>
      <c r="AO1501">
        <f>Source1718[[#This Row],[TotalFTES]]*525/Source1718[[#This Row],[TotalScheduledHours]]</f>
        <v>6.4604166666666671</v>
      </c>
    </row>
    <row r="1502" spans="1:41" x14ac:dyDescent="0.25">
      <c r="A1502" t="s">
        <v>1770</v>
      </c>
      <c r="B1502" t="s">
        <v>32</v>
      </c>
      <c r="C1502" t="s">
        <v>151</v>
      </c>
      <c r="D1502" t="s">
        <v>152</v>
      </c>
      <c r="E1502">
        <v>46852</v>
      </c>
      <c r="F1502" t="s">
        <v>153</v>
      </c>
      <c r="G1502">
        <v>4017</v>
      </c>
      <c r="H1502">
        <v>203</v>
      </c>
      <c r="I1502" t="s">
        <v>155</v>
      </c>
      <c r="J1502" t="s">
        <v>35</v>
      </c>
      <c r="K1502" t="s">
        <v>44</v>
      </c>
      <c r="L1502" t="s">
        <v>75</v>
      </c>
      <c r="M1502">
        <v>1230</v>
      </c>
      <c r="N1502">
        <v>1520</v>
      </c>
      <c r="O1502" t="s">
        <v>182</v>
      </c>
      <c r="Q1502" t="s">
        <v>47</v>
      </c>
      <c r="R1502">
        <v>1</v>
      </c>
      <c r="S1502" s="1">
        <v>43116</v>
      </c>
      <c r="T1502" s="1">
        <v>43243</v>
      </c>
      <c r="U1502" t="s">
        <v>681</v>
      </c>
      <c r="V1502" t="s">
        <v>39</v>
      </c>
      <c r="W1502">
        <v>53</v>
      </c>
      <c r="X1502">
        <v>36</v>
      </c>
      <c r="Y1502">
        <v>60</v>
      </c>
      <c r="Z1502">
        <v>60</v>
      </c>
      <c r="AD1502">
        <v>0</v>
      </c>
      <c r="AE1502">
        <v>60</v>
      </c>
      <c r="AF1502">
        <v>0</v>
      </c>
      <c r="AG1502">
        <v>0</v>
      </c>
      <c r="AH1502">
        <v>1.506</v>
      </c>
      <c r="AI1502">
        <v>1.506</v>
      </c>
      <c r="AJ1502">
        <v>0.12</v>
      </c>
      <c r="AK1502" t="s">
        <v>806</v>
      </c>
      <c r="AL1502" t="s">
        <v>1450</v>
      </c>
      <c r="AN1502">
        <v>51</v>
      </c>
      <c r="AO1502">
        <f>Source1718[[#This Row],[TotalFTES]]*525/Source1718[[#This Row],[TotalScheduledHours]]</f>
        <v>15.502941176470587</v>
      </c>
    </row>
    <row r="1503" spans="1:41" x14ac:dyDescent="0.25">
      <c r="A1503" t="s">
        <v>1770</v>
      </c>
      <c r="B1503" t="s">
        <v>32</v>
      </c>
      <c r="C1503" t="s">
        <v>151</v>
      </c>
      <c r="D1503" t="s">
        <v>152</v>
      </c>
      <c r="E1503">
        <v>46855</v>
      </c>
      <c r="F1503" t="s">
        <v>153</v>
      </c>
      <c r="G1503">
        <v>4017</v>
      </c>
      <c r="H1503">
        <v>204</v>
      </c>
      <c r="I1503" t="s">
        <v>155</v>
      </c>
      <c r="J1503" t="s">
        <v>35</v>
      </c>
      <c r="K1503" t="s">
        <v>44</v>
      </c>
      <c r="L1503" t="s">
        <v>613</v>
      </c>
      <c r="M1503" t="s">
        <v>682</v>
      </c>
      <c r="N1503" t="s">
        <v>680</v>
      </c>
      <c r="O1503" t="s">
        <v>670</v>
      </c>
      <c r="Q1503" t="s">
        <v>47</v>
      </c>
      <c r="R1503">
        <v>1</v>
      </c>
      <c r="S1503" s="1">
        <v>43116</v>
      </c>
      <c r="T1503" s="1">
        <v>43243</v>
      </c>
      <c r="U1503" t="s">
        <v>1451</v>
      </c>
      <c r="V1503" t="s">
        <v>39</v>
      </c>
      <c r="W1503">
        <v>24</v>
      </c>
      <c r="X1503">
        <v>21</v>
      </c>
      <c r="Y1503">
        <v>60</v>
      </c>
      <c r="Z1503">
        <v>35</v>
      </c>
      <c r="AD1503">
        <v>0</v>
      </c>
      <c r="AE1503">
        <v>35</v>
      </c>
      <c r="AF1503">
        <v>0</v>
      </c>
      <c r="AG1503">
        <v>0</v>
      </c>
      <c r="AH1503">
        <v>1.6839999999999999</v>
      </c>
      <c r="AI1503">
        <v>1.6839999999999999</v>
      </c>
      <c r="AJ1503">
        <v>0.12</v>
      </c>
      <c r="AK1503" t="s">
        <v>1452</v>
      </c>
      <c r="AL1503" t="s">
        <v>1419</v>
      </c>
      <c r="AN1503">
        <v>51</v>
      </c>
      <c r="AO1503">
        <f>Source1718[[#This Row],[TotalFTES]]*525/Source1718[[#This Row],[TotalScheduledHours]]</f>
        <v>17.335294117647059</v>
      </c>
    </row>
    <row r="1504" spans="1:41" x14ac:dyDescent="0.25">
      <c r="A1504" t="s">
        <v>1770</v>
      </c>
      <c r="B1504" t="s">
        <v>32</v>
      </c>
      <c r="C1504" t="s">
        <v>151</v>
      </c>
      <c r="D1504" t="s">
        <v>152</v>
      </c>
      <c r="E1504">
        <v>47807</v>
      </c>
      <c r="F1504" t="s">
        <v>153</v>
      </c>
      <c r="G1504">
        <v>4017</v>
      </c>
      <c r="H1504">
        <v>206</v>
      </c>
      <c r="I1504" t="s">
        <v>155</v>
      </c>
      <c r="J1504" t="s">
        <v>35</v>
      </c>
      <c r="K1504" t="s">
        <v>44</v>
      </c>
      <c r="L1504" t="s">
        <v>609</v>
      </c>
      <c r="M1504" t="s">
        <v>1453</v>
      </c>
      <c r="N1504" t="s">
        <v>1454</v>
      </c>
      <c r="O1504" t="s">
        <v>1455</v>
      </c>
      <c r="Q1504" t="s">
        <v>65</v>
      </c>
      <c r="R1504">
        <v>1</v>
      </c>
      <c r="S1504" s="1">
        <v>43116</v>
      </c>
      <c r="T1504" s="1">
        <v>43243</v>
      </c>
      <c r="U1504" t="s">
        <v>1451</v>
      </c>
      <c r="V1504" t="s">
        <v>39</v>
      </c>
      <c r="W1504">
        <v>47</v>
      </c>
      <c r="X1504">
        <v>46</v>
      </c>
      <c r="Y1504">
        <v>30</v>
      </c>
      <c r="Z1504">
        <v>153.33330000000001</v>
      </c>
      <c r="AD1504">
        <v>0</v>
      </c>
      <c r="AE1504">
        <v>153.33330000000001</v>
      </c>
      <c r="AF1504">
        <v>0</v>
      </c>
      <c r="AG1504">
        <v>10</v>
      </c>
      <c r="AH1504">
        <v>1.403</v>
      </c>
      <c r="AI1504">
        <v>1.403</v>
      </c>
      <c r="AJ1504">
        <v>0.12</v>
      </c>
      <c r="AK1504" t="s">
        <v>1456</v>
      </c>
      <c r="AL1504" t="s">
        <v>1457</v>
      </c>
      <c r="AN1504">
        <v>48</v>
      </c>
      <c r="AO1504">
        <f>Source1718[[#This Row],[TotalFTES]]*525/Source1718[[#This Row],[TotalScheduledHours]]</f>
        <v>15.3453125</v>
      </c>
    </row>
    <row r="1505" spans="1:41" x14ac:dyDescent="0.25">
      <c r="A1505" t="s">
        <v>1770</v>
      </c>
      <c r="B1505" t="s">
        <v>32</v>
      </c>
      <c r="C1505" t="s">
        <v>151</v>
      </c>
      <c r="D1505" t="s">
        <v>152</v>
      </c>
      <c r="E1505">
        <v>47808</v>
      </c>
      <c r="F1505" t="s">
        <v>153</v>
      </c>
      <c r="G1505">
        <v>4017</v>
      </c>
      <c r="H1505">
        <v>207</v>
      </c>
      <c r="I1505" t="s">
        <v>155</v>
      </c>
      <c r="J1505" t="s">
        <v>35</v>
      </c>
      <c r="K1505" t="s">
        <v>44</v>
      </c>
      <c r="L1505" t="s">
        <v>73</v>
      </c>
      <c r="M1505">
        <v>1500</v>
      </c>
      <c r="N1505">
        <v>1715</v>
      </c>
      <c r="O1505" t="s">
        <v>1458</v>
      </c>
      <c r="Q1505" t="s">
        <v>65</v>
      </c>
      <c r="R1505">
        <v>1</v>
      </c>
      <c r="S1505" s="1">
        <v>43116</v>
      </c>
      <c r="T1505" s="1">
        <v>43243</v>
      </c>
      <c r="U1505" t="s">
        <v>681</v>
      </c>
      <c r="V1505" t="s">
        <v>39</v>
      </c>
      <c r="W1505">
        <v>27</v>
      </c>
      <c r="X1505">
        <v>21</v>
      </c>
      <c r="Y1505">
        <v>30</v>
      </c>
      <c r="Z1505">
        <v>70</v>
      </c>
      <c r="AD1505">
        <v>0</v>
      </c>
      <c r="AE1505">
        <v>70</v>
      </c>
      <c r="AF1505">
        <v>0</v>
      </c>
      <c r="AG1505">
        <v>10</v>
      </c>
      <c r="AH1505">
        <v>1.3140000000000001</v>
      </c>
      <c r="AI1505">
        <v>1.3140000000000001</v>
      </c>
      <c r="AJ1505">
        <v>0.1</v>
      </c>
      <c r="AK1505" t="s">
        <v>803</v>
      </c>
      <c r="AL1505" t="s">
        <v>1459</v>
      </c>
      <c r="AN1505">
        <v>45</v>
      </c>
      <c r="AO1505">
        <f>Source1718[[#This Row],[TotalFTES]]*525/Source1718[[#This Row],[TotalScheduledHours]]</f>
        <v>15.33</v>
      </c>
    </row>
    <row r="1506" spans="1:41" x14ac:dyDescent="0.25">
      <c r="A1506" t="s">
        <v>1770</v>
      </c>
      <c r="B1506" t="s">
        <v>32</v>
      </c>
      <c r="C1506" t="s">
        <v>151</v>
      </c>
      <c r="D1506" t="s">
        <v>152</v>
      </c>
      <c r="E1506">
        <v>47809</v>
      </c>
      <c r="F1506" t="s">
        <v>153</v>
      </c>
      <c r="G1506">
        <v>4017</v>
      </c>
      <c r="H1506">
        <v>208</v>
      </c>
      <c r="I1506" t="s">
        <v>155</v>
      </c>
      <c r="J1506" t="s">
        <v>35</v>
      </c>
      <c r="K1506" t="s">
        <v>44</v>
      </c>
      <c r="L1506" t="s">
        <v>73</v>
      </c>
      <c r="M1506">
        <v>930</v>
      </c>
      <c r="N1506">
        <v>1145</v>
      </c>
      <c r="O1506" t="s">
        <v>1458</v>
      </c>
      <c r="Q1506" t="s">
        <v>47</v>
      </c>
      <c r="R1506">
        <v>1</v>
      </c>
      <c r="S1506" s="1">
        <v>43116</v>
      </c>
      <c r="T1506" s="1">
        <v>43243</v>
      </c>
      <c r="U1506" t="s">
        <v>681</v>
      </c>
      <c r="V1506" t="s">
        <v>39</v>
      </c>
      <c r="W1506">
        <v>31</v>
      </c>
      <c r="X1506">
        <v>20</v>
      </c>
      <c r="Y1506">
        <v>60</v>
      </c>
      <c r="Z1506">
        <v>33.333300000000001</v>
      </c>
      <c r="AD1506">
        <v>0</v>
      </c>
      <c r="AE1506">
        <v>33.333300000000001</v>
      </c>
      <c r="AF1506">
        <v>0</v>
      </c>
      <c r="AG1506">
        <v>10</v>
      </c>
      <c r="AH1506">
        <v>1.405</v>
      </c>
      <c r="AI1506">
        <v>1.405</v>
      </c>
      <c r="AJ1506">
        <v>0.1</v>
      </c>
      <c r="AK1506" t="s">
        <v>1354</v>
      </c>
      <c r="AL1506" t="s">
        <v>1459</v>
      </c>
      <c r="AN1506">
        <v>45</v>
      </c>
      <c r="AO1506">
        <f>Source1718[[#This Row],[TotalFTES]]*525/Source1718[[#This Row],[TotalScheduledHours]]</f>
        <v>16.391666666666666</v>
      </c>
    </row>
    <row r="1507" spans="1:41" x14ac:dyDescent="0.25">
      <c r="A1507" t="s">
        <v>1770</v>
      </c>
      <c r="B1507" t="s">
        <v>32</v>
      </c>
      <c r="C1507" t="s">
        <v>151</v>
      </c>
      <c r="D1507" t="s">
        <v>152</v>
      </c>
      <c r="E1507">
        <v>47943</v>
      </c>
      <c r="F1507" t="s">
        <v>153</v>
      </c>
      <c r="G1507">
        <v>4017</v>
      </c>
      <c r="H1507">
        <v>210</v>
      </c>
      <c r="I1507" t="s">
        <v>155</v>
      </c>
      <c r="J1507" t="s">
        <v>35</v>
      </c>
      <c r="K1507" t="s">
        <v>44</v>
      </c>
      <c r="L1507" t="s">
        <v>1436</v>
      </c>
      <c r="M1507" t="s">
        <v>1460</v>
      </c>
      <c r="N1507" t="s">
        <v>1461</v>
      </c>
      <c r="O1507" t="s">
        <v>1462</v>
      </c>
      <c r="Q1507" t="s">
        <v>47</v>
      </c>
      <c r="R1507">
        <v>1</v>
      </c>
      <c r="S1507" s="1">
        <v>43116</v>
      </c>
      <c r="T1507" s="1">
        <v>43243</v>
      </c>
      <c r="U1507" t="s">
        <v>1424</v>
      </c>
      <c r="V1507" t="s">
        <v>39</v>
      </c>
      <c r="W1507">
        <v>25</v>
      </c>
      <c r="X1507">
        <v>24</v>
      </c>
      <c r="Y1507">
        <v>60</v>
      </c>
      <c r="Z1507">
        <v>40</v>
      </c>
      <c r="AD1507">
        <v>0</v>
      </c>
      <c r="AE1507">
        <v>40</v>
      </c>
      <c r="AF1507">
        <v>0</v>
      </c>
      <c r="AG1507">
        <v>10</v>
      </c>
      <c r="AH1507">
        <v>1.659</v>
      </c>
      <c r="AI1507">
        <v>1.659</v>
      </c>
      <c r="AJ1507">
        <v>0.12</v>
      </c>
      <c r="AK1507" t="s">
        <v>1463</v>
      </c>
      <c r="AL1507" t="s">
        <v>1464</v>
      </c>
      <c r="AN1507">
        <v>102</v>
      </c>
      <c r="AO1507">
        <f>Source1718[[#This Row],[TotalFTES]]*525/Source1718[[#This Row],[TotalScheduledHours]]</f>
        <v>8.5389705882352942</v>
      </c>
    </row>
    <row r="1508" spans="1:41" x14ac:dyDescent="0.25">
      <c r="A1508" t="s">
        <v>1770</v>
      </c>
      <c r="B1508" t="s">
        <v>32</v>
      </c>
      <c r="C1508" t="s">
        <v>151</v>
      </c>
      <c r="D1508" t="s">
        <v>152</v>
      </c>
      <c r="E1508">
        <v>46858</v>
      </c>
      <c r="F1508" t="s">
        <v>153</v>
      </c>
      <c r="G1508">
        <v>4017</v>
      </c>
      <c r="H1508">
        <v>701</v>
      </c>
      <c r="I1508" t="s">
        <v>155</v>
      </c>
      <c r="J1508" t="s">
        <v>35</v>
      </c>
      <c r="K1508" t="s">
        <v>44</v>
      </c>
      <c r="L1508" t="s">
        <v>679</v>
      </c>
      <c r="M1508" t="s">
        <v>1296</v>
      </c>
      <c r="N1508" t="s">
        <v>1465</v>
      </c>
      <c r="O1508" t="s">
        <v>494</v>
      </c>
      <c r="P1508" t="s">
        <v>695</v>
      </c>
      <c r="Q1508" t="s">
        <v>65</v>
      </c>
      <c r="R1508">
        <v>1</v>
      </c>
      <c r="S1508" s="1">
        <v>43116</v>
      </c>
      <c r="T1508" s="1">
        <v>43243</v>
      </c>
      <c r="U1508" t="s">
        <v>1466</v>
      </c>
      <c r="V1508" t="s">
        <v>39</v>
      </c>
      <c r="W1508">
        <v>31</v>
      </c>
      <c r="X1508">
        <v>26</v>
      </c>
      <c r="Y1508">
        <v>30</v>
      </c>
      <c r="Z1508">
        <v>86.666700000000006</v>
      </c>
      <c r="AD1508">
        <v>0</v>
      </c>
      <c r="AE1508">
        <v>86.666700000000006</v>
      </c>
      <c r="AF1508">
        <v>0</v>
      </c>
      <c r="AG1508">
        <v>10</v>
      </c>
      <c r="AH1508">
        <v>1.571</v>
      </c>
      <c r="AI1508">
        <v>1.571</v>
      </c>
      <c r="AJ1508">
        <v>0.1</v>
      </c>
      <c r="AK1508" t="s">
        <v>1467</v>
      </c>
      <c r="AL1508" t="s">
        <v>1468</v>
      </c>
      <c r="AN1508">
        <v>80</v>
      </c>
      <c r="AO1508">
        <f>Source1718[[#This Row],[TotalFTES]]*525/Source1718[[#This Row],[TotalScheduledHours]]</f>
        <v>10.309687499999999</v>
      </c>
    </row>
    <row r="1509" spans="1:41" x14ac:dyDescent="0.25">
      <c r="A1509" t="s">
        <v>1770</v>
      </c>
      <c r="B1509" t="s">
        <v>32</v>
      </c>
      <c r="C1509" t="s">
        <v>151</v>
      </c>
      <c r="D1509" t="s">
        <v>152</v>
      </c>
      <c r="E1509">
        <v>46859</v>
      </c>
      <c r="F1509" t="s">
        <v>153</v>
      </c>
      <c r="G1509">
        <v>4017</v>
      </c>
      <c r="H1509">
        <v>702</v>
      </c>
      <c r="I1509" t="s">
        <v>155</v>
      </c>
      <c r="J1509" t="s">
        <v>35</v>
      </c>
      <c r="K1509" t="s">
        <v>44</v>
      </c>
      <c r="L1509" t="s">
        <v>679</v>
      </c>
      <c r="M1509" t="s">
        <v>543</v>
      </c>
      <c r="N1509" t="s">
        <v>1469</v>
      </c>
      <c r="O1509" t="s">
        <v>494</v>
      </c>
      <c r="P1509" t="s">
        <v>695</v>
      </c>
      <c r="Q1509" t="s">
        <v>65</v>
      </c>
      <c r="R1509">
        <v>1</v>
      </c>
      <c r="S1509" s="1">
        <v>43116</v>
      </c>
      <c r="T1509" s="1">
        <v>43243</v>
      </c>
      <c r="U1509" t="s">
        <v>1466</v>
      </c>
      <c r="V1509" t="s">
        <v>39</v>
      </c>
      <c r="W1509">
        <v>32</v>
      </c>
      <c r="X1509">
        <v>29</v>
      </c>
      <c r="Y1509">
        <v>30</v>
      </c>
      <c r="Z1509">
        <v>96.666700000000006</v>
      </c>
      <c r="AD1509">
        <v>0</v>
      </c>
      <c r="AE1509">
        <v>96.666700000000006</v>
      </c>
      <c r="AF1509">
        <v>0</v>
      </c>
      <c r="AG1509">
        <v>10</v>
      </c>
      <c r="AH1509">
        <v>1.8620000000000001</v>
      </c>
      <c r="AI1509">
        <v>1.8620000000000001</v>
      </c>
      <c r="AJ1509">
        <v>0.1</v>
      </c>
      <c r="AK1509" t="s">
        <v>1470</v>
      </c>
      <c r="AL1509" t="s">
        <v>1468</v>
      </c>
      <c r="AN1509">
        <v>80</v>
      </c>
      <c r="AO1509">
        <f>Source1718[[#This Row],[TotalFTES]]*525/Source1718[[#This Row],[TotalScheduledHours]]</f>
        <v>12.219375000000001</v>
      </c>
    </row>
    <row r="1510" spans="1:41" x14ac:dyDescent="0.25">
      <c r="A1510" t="s">
        <v>1770</v>
      </c>
      <c r="B1510" t="s">
        <v>32</v>
      </c>
      <c r="C1510" t="s">
        <v>151</v>
      </c>
      <c r="D1510" t="s">
        <v>152</v>
      </c>
      <c r="E1510">
        <v>46861</v>
      </c>
      <c r="F1510" t="s">
        <v>153</v>
      </c>
      <c r="G1510">
        <v>4023</v>
      </c>
      <c r="H1510">
        <v>201</v>
      </c>
      <c r="I1510" t="s">
        <v>344</v>
      </c>
      <c r="J1510" t="s">
        <v>35</v>
      </c>
      <c r="K1510" t="s">
        <v>44</v>
      </c>
      <c r="L1510" t="s">
        <v>189</v>
      </c>
      <c r="M1510">
        <v>1230</v>
      </c>
      <c r="N1510">
        <v>1445</v>
      </c>
      <c r="O1510" t="s">
        <v>49</v>
      </c>
      <c r="P1510">
        <v>818</v>
      </c>
      <c r="Q1510" t="s">
        <v>51</v>
      </c>
      <c r="R1510">
        <v>1</v>
      </c>
      <c r="S1510" s="1">
        <v>43116</v>
      </c>
      <c r="T1510" s="1">
        <v>43243</v>
      </c>
      <c r="U1510" t="s">
        <v>685</v>
      </c>
      <c r="V1510" t="s">
        <v>39</v>
      </c>
      <c r="W1510">
        <v>43</v>
      </c>
      <c r="X1510">
        <v>37</v>
      </c>
      <c r="Y1510">
        <v>40</v>
      </c>
      <c r="Z1510">
        <v>92.5</v>
      </c>
      <c r="AD1510">
        <v>0</v>
      </c>
      <c r="AE1510">
        <v>92.5</v>
      </c>
      <c r="AF1510">
        <v>0</v>
      </c>
      <c r="AG1510">
        <v>0</v>
      </c>
      <c r="AH1510">
        <v>4.1029999999999998</v>
      </c>
      <c r="AI1510">
        <v>4.1029999999999998</v>
      </c>
      <c r="AJ1510">
        <v>0.2</v>
      </c>
      <c r="AK1510" t="s">
        <v>827</v>
      </c>
      <c r="AL1510" t="s">
        <v>1057</v>
      </c>
      <c r="AN1510">
        <v>85</v>
      </c>
      <c r="AO1510">
        <f>Source1718[[#This Row],[TotalFTES]]*525/Source1718[[#This Row],[TotalScheduledHours]]</f>
        <v>25.34205882352941</v>
      </c>
    </row>
    <row r="1511" spans="1:41" x14ac:dyDescent="0.25">
      <c r="A1511" t="s">
        <v>1770</v>
      </c>
      <c r="B1511" t="s">
        <v>32</v>
      </c>
      <c r="C1511" t="s">
        <v>151</v>
      </c>
      <c r="D1511" t="s">
        <v>152</v>
      </c>
      <c r="E1511">
        <v>44774</v>
      </c>
      <c r="F1511" t="s">
        <v>153</v>
      </c>
      <c r="G1511">
        <v>4028</v>
      </c>
      <c r="H1511">
        <v>202</v>
      </c>
      <c r="I1511" t="s">
        <v>1471</v>
      </c>
      <c r="J1511" t="s">
        <v>35</v>
      </c>
      <c r="K1511" t="s">
        <v>44</v>
      </c>
      <c r="L1511" t="s">
        <v>189</v>
      </c>
      <c r="M1511">
        <v>900</v>
      </c>
      <c r="N1511">
        <v>1150</v>
      </c>
      <c r="O1511" t="s">
        <v>46</v>
      </c>
      <c r="P1511">
        <v>108</v>
      </c>
      <c r="Q1511" t="s">
        <v>47</v>
      </c>
      <c r="R1511">
        <v>1</v>
      </c>
      <c r="S1511" s="1">
        <v>43116</v>
      </c>
      <c r="T1511" s="1">
        <v>43243</v>
      </c>
      <c r="U1511" t="s">
        <v>686</v>
      </c>
      <c r="V1511" t="s">
        <v>39</v>
      </c>
      <c r="W1511">
        <v>29</v>
      </c>
      <c r="X1511">
        <v>28</v>
      </c>
      <c r="Y1511">
        <v>20</v>
      </c>
      <c r="Z1511">
        <v>140</v>
      </c>
      <c r="AD1511">
        <v>0</v>
      </c>
      <c r="AE1511">
        <v>140</v>
      </c>
      <c r="AF1511">
        <v>0</v>
      </c>
      <c r="AG1511">
        <v>0</v>
      </c>
      <c r="AH1511">
        <v>2.5939999999999999</v>
      </c>
      <c r="AI1511">
        <v>2.5939999999999999</v>
      </c>
      <c r="AJ1511">
        <v>0.24</v>
      </c>
      <c r="AK1511" t="s">
        <v>862</v>
      </c>
      <c r="AL1511" t="s">
        <v>1472</v>
      </c>
      <c r="AN1511">
        <v>102</v>
      </c>
      <c r="AO1511">
        <f>Source1718[[#This Row],[TotalFTES]]*525/Source1718[[#This Row],[TotalScheduledHours]]</f>
        <v>13.351470588235292</v>
      </c>
    </row>
    <row r="1512" spans="1:41" x14ac:dyDescent="0.25">
      <c r="A1512" t="s">
        <v>1770</v>
      </c>
      <c r="B1512" t="s">
        <v>32</v>
      </c>
      <c r="C1512" t="s">
        <v>151</v>
      </c>
      <c r="D1512" t="s">
        <v>152</v>
      </c>
      <c r="E1512">
        <v>40012</v>
      </c>
      <c r="F1512" t="s">
        <v>153</v>
      </c>
      <c r="G1512">
        <v>4033</v>
      </c>
      <c r="H1512">
        <v>201</v>
      </c>
      <c r="I1512" t="s">
        <v>1473</v>
      </c>
      <c r="J1512" t="s">
        <v>35</v>
      </c>
      <c r="K1512" t="s">
        <v>44</v>
      </c>
      <c r="L1512" t="s">
        <v>86</v>
      </c>
      <c r="M1512">
        <v>900</v>
      </c>
      <c r="N1512">
        <v>1150</v>
      </c>
      <c r="O1512" t="s">
        <v>46</v>
      </c>
      <c r="P1512">
        <v>108</v>
      </c>
      <c r="Q1512" t="s">
        <v>47</v>
      </c>
      <c r="R1512">
        <v>1</v>
      </c>
      <c r="S1512" s="1">
        <v>43116</v>
      </c>
      <c r="T1512" s="1">
        <v>43243</v>
      </c>
      <c r="U1512" t="s">
        <v>686</v>
      </c>
      <c r="V1512" t="s">
        <v>39</v>
      </c>
      <c r="W1512">
        <v>29</v>
      </c>
      <c r="X1512">
        <v>29</v>
      </c>
      <c r="Y1512">
        <v>20</v>
      </c>
      <c r="Z1512">
        <v>145</v>
      </c>
      <c r="AD1512">
        <v>0</v>
      </c>
      <c r="AE1512">
        <v>145</v>
      </c>
      <c r="AF1512">
        <v>0</v>
      </c>
      <c r="AG1512">
        <v>0</v>
      </c>
      <c r="AH1512">
        <v>1.5489999999999999</v>
      </c>
      <c r="AI1512">
        <v>1.5489999999999999</v>
      </c>
      <c r="AJ1512">
        <v>0.12</v>
      </c>
      <c r="AK1512" t="s">
        <v>862</v>
      </c>
      <c r="AL1512" t="s">
        <v>1472</v>
      </c>
      <c r="AN1512">
        <v>48</v>
      </c>
      <c r="AO1512">
        <f>Source1718[[#This Row],[TotalFTES]]*525/Source1718[[#This Row],[TotalScheduledHours]]</f>
        <v>16.942187499999999</v>
      </c>
    </row>
    <row r="1513" spans="1:41" x14ac:dyDescent="0.25">
      <c r="A1513" t="s">
        <v>1770</v>
      </c>
      <c r="B1513" t="s">
        <v>32</v>
      </c>
      <c r="C1513" t="s">
        <v>151</v>
      </c>
      <c r="D1513" t="s">
        <v>152</v>
      </c>
      <c r="E1513">
        <v>45992</v>
      </c>
      <c r="F1513" t="s">
        <v>153</v>
      </c>
      <c r="G1513">
        <v>4033</v>
      </c>
      <c r="H1513">
        <v>202</v>
      </c>
      <c r="I1513" t="s">
        <v>1473</v>
      </c>
      <c r="J1513" t="s">
        <v>35</v>
      </c>
      <c r="K1513" t="s">
        <v>44</v>
      </c>
      <c r="L1513" t="s">
        <v>75</v>
      </c>
      <c r="M1513">
        <v>1230</v>
      </c>
      <c r="N1513">
        <v>1520</v>
      </c>
      <c r="O1513" t="s">
        <v>46</v>
      </c>
      <c r="P1513">
        <v>108</v>
      </c>
      <c r="Q1513" t="s">
        <v>47</v>
      </c>
      <c r="R1513">
        <v>1</v>
      </c>
      <c r="S1513" s="1">
        <v>43116</v>
      </c>
      <c r="T1513" s="1">
        <v>43243</v>
      </c>
      <c r="U1513" t="s">
        <v>687</v>
      </c>
      <c r="V1513" t="s">
        <v>39</v>
      </c>
      <c r="W1513">
        <v>31</v>
      </c>
      <c r="X1513">
        <v>31</v>
      </c>
      <c r="Y1513">
        <v>20</v>
      </c>
      <c r="Z1513">
        <v>155</v>
      </c>
      <c r="AD1513">
        <v>0</v>
      </c>
      <c r="AE1513">
        <v>155</v>
      </c>
      <c r="AF1513">
        <v>0</v>
      </c>
      <c r="AG1513">
        <v>0</v>
      </c>
      <c r="AH1513">
        <v>1.274</v>
      </c>
      <c r="AI1513">
        <v>1.274</v>
      </c>
      <c r="AJ1513">
        <v>0.12</v>
      </c>
      <c r="AK1513" t="s">
        <v>806</v>
      </c>
      <c r="AL1513" t="s">
        <v>1472</v>
      </c>
      <c r="AN1513">
        <v>51</v>
      </c>
      <c r="AO1513">
        <f>Source1718[[#This Row],[TotalFTES]]*525/Source1718[[#This Row],[TotalScheduledHours]]</f>
        <v>13.114705882352942</v>
      </c>
    </row>
    <row r="1514" spans="1:41" x14ac:dyDescent="0.25">
      <c r="A1514" t="s">
        <v>1770</v>
      </c>
      <c r="B1514" t="s">
        <v>32</v>
      </c>
      <c r="C1514" t="s">
        <v>151</v>
      </c>
      <c r="D1514" t="s">
        <v>152</v>
      </c>
      <c r="E1514">
        <v>44113</v>
      </c>
      <c r="F1514" t="s">
        <v>153</v>
      </c>
      <c r="G1514">
        <v>4033</v>
      </c>
      <c r="H1514">
        <v>203</v>
      </c>
      <c r="I1514" t="s">
        <v>1473</v>
      </c>
      <c r="J1514" t="s">
        <v>35</v>
      </c>
      <c r="K1514" t="s">
        <v>44</v>
      </c>
      <c r="L1514" t="s">
        <v>67</v>
      </c>
      <c r="M1514">
        <v>900</v>
      </c>
      <c r="N1514">
        <v>1150</v>
      </c>
      <c r="O1514" t="s">
        <v>147</v>
      </c>
      <c r="Q1514" t="s">
        <v>47</v>
      </c>
      <c r="R1514">
        <v>1</v>
      </c>
      <c r="S1514" s="1">
        <v>43116</v>
      </c>
      <c r="T1514" s="1">
        <v>43243</v>
      </c>
      <c r="U1514" t="s">
        <v>687</v>
      </c>
      <c r="V1514" t="s">
        <v>39</v>
      </c>
      <c r="W1514">
        <v>24</v>
      </c>
      <c r="X1514">
        <v>24</v>
      </c>
      <c r="Y1514">
        <v>20</v>
      </c>
      <c r="Z1514">
        <v>120</v>
      </c>
      <c r="AD1514">
        <v>0</v>
      </c>
      <c r="AE1514">
        <v>120</v>
      </c>
      <c r="AF1514">
        <v>0</v>
      </c>
      <c r="AG1514">
        <v>0</v>
      </c>
      <c r="AH1514">
        <v>1.36</v>
      </c>
      <c r="AI1514">
        <v>1.36</v>
      </c>
      <c r="AJ1514">
        <v>0.12</v>
      </c>
      <c r="AK1514" t="s">
        <v>862</v>
      </c>
      <c r="AL1514" t="s">
        <v>1278</v>
      </c>
      <c r="AN1514">
        <v>51</v>
      </c>
      <c r="AO1514">
        <f>Source1718[[#This Row],[TotalFTES]]*525/Source1718[[#This Row],[TotalScheduledHours]]</f>
        <v>14</v>
      </c>
    </row>
    <row r="1515" spans="1:41" x14ac:dyDescent="0.25">
      <c r="A1515" t="s">
        <v>1770</v>
      </c>
      <c r="B1515" t="s">
        <v>32</v>
      </c>
      <c r="C1515" t="s">
        <v>151</v>
      </c>
      <c r="D1515" t="s">
        <v>152</v>
      </c>
      <c r="E1515">
        <v>46475</v>
      </c>
      <c r="F1515" t="s">
        <v>153</v>
      </c>
      <c r="G1515">
        <v>4033</v>
      </c>
      <c r="H1515">
        <v>204</v>
      </c>
      <c r="I1515" t="s">
        <v>1473</v>
      </c>
      <c r="J1515" t="s">
        <v>35</v>
      </c>
      <c r="K1515" t="s">
        <v>44</v>
      </c>
      <c r="L1515" t="s">
        <v>67</v>
      </c>
      <c r="M1515">
        <v>1300</v>
      </c>
      <c r="N1515">
        <v>1515</v>
      </c>
      <c r="O1515" t="s">
        <v>46</v>
      </c>
      <c r="P1515">
        <v>105</v>
      </c>
      <c r="Q1515" t="s">
        <v>47</v>
      </c>
      <c r="R1515">
        <v>1</v>
      </c>
      <c r="S1515" s="1">
        <v>43116</v>
      </c>
      <c r="T1515" s="1">
        <v>43243</v>
      </c>
      <c r="U1515" t="s">
        <v>687</v>
      </c>
      <c r="V1515" t="s">
        <v>39</v>
      </c>
      <c r="W1515">
        <v>27</v>
      </c>
      <c r="X1515">
        <v>27</v>
      </c>
      <c r="Y1515">
        <v>20</v>
      </c>
      <c r="Z1515">
        <v>135</v>
      </c>
      <c r="AD1515">
        <v>0</v>
      </c>
      <c r="AE1515">
        <v>135</v>
      </c>
      <c r="AF1515">
        <v>0</v>
      </c>
      <c r="AG1515">
        <v>0</v>
      </c>
      <c r="AH1515">
        <v>0.54300000000000004</v>
      </c>
      <c r="AI1515">
        <v>0.54300000000000004</v>
      </c>
      <c r="AJ1515">
        <v>0.1</v>
      </c>
      <c r="AK1515" t="s">
        <v>779</v>
      </c>
      <c r="AL1515" t="s">
        <v>1474</v>
      </c>
      <c r="AN1515">
        <v>42.5</v>
      </c>
      <c r="AO1515">
        <f>Source1718[[#This Row],[TotalFTES]]*525/Source1718[[#This Row],[TotalScheduledHours]]</f>
        <v>6.7076470588235306</v>
      </c>
    </row>
    <row r="1516" spans="1:41" x14ac:dyDescent="0.25">
      <c r="A1516" t="s">
        <v>1770</v>
      </c>
      <c r="B1516" t="s">
        <v>32</v>
      </c>
      <c r="C1516" t="s">
        <v>151</v>
      </c>
      <c r="D1516" t="s">
        <v>152</v>
      </c>
      <c r="E1516">
        <v>40014</v>
      </c>
      <c r="F1516" t="s">
        <v>153</v>
      </c>
      <c r="G1516">
        <v>4033</v>
      </c>
      <c r="H1516">
        <v>205</v>
      </c>
      <c r="I1516" t="s">
        <v>1473</v>
      </c>
      <c r="J1516" t="s">
        <v>35</v>
      </c>
      <c r="K1516" t="s">
        <v>44</v>
      </c>
      <c r="L1516" t="s">
        <v>54</v>
      </c>
      <c r="M1516">
        <v>900</v>
      </c>
      <c r="N1516">
        <v>1150</v>
      </c>
      <c r="O1516" t="s">
        <v>46</v>
      </c>
      <c r="P1516">
        <v>109</v>
      </c>
      <c r="Q1516" t="s">
        <v>47</v>
      </c>
      <c r="R1516">
        <v>1</v>
      </c>
      <c r="S1516" s="1">
        <v>43116</v>
      </c>
      <c r="T1516" s="1">
        <v>43243</v>
      </c>
      <c r="U1516" t="s">
        <v>687</v>
      </c>
      <c r="V1516" t="s">
        <v>39</v>
      </c>
      <c r="W1516">
        <v>29</v>
      </c>
      <c r="X1516">
        <v>29</v>
      </c>
      <c r="Y1516">
        <v>20</v>
      </c>
      <c r="Z1516">
        <v>145</v>
      </c>
      <c r="AD1516">
        <v>0</v>
      </c>
      <c r="AE1516">
        <v>145</v>
      </c>
      <c r="AF1516">
        <v>0</v>
      </c>
      <c r="AG1516">
        <v>0</v>
      </c>
      <c r="AH1516">
        <v>1.149</v>
      </c>
      <c r="AI1516">
        <v>1.149</v>
      </c>
      <c r="AJ1516">
        <v>0.12</v>
      </c>
      <c r="AK1516" t="s">
        <v>862</v>
      </c>
      <c r="AL1516" t="s">
        <v>1475</v>
      </c>
      <c r="AN1516">
        <v>48</v>
      </c>
      <c r="AO1516">
        <f>Source1718[[#This Row],[TotalFTES]]*525/Source1718[[#This Row],[TotalScheduledHours]]</f>
        <v>12.567187500000001</v>
      </c>
    </row>
    <row r="1517" spans="1:41" x14ac:dyDescent="0.25">
      <c r="A1517" t="s">
        <v>1770</v>
      </c>
      <c r="B1517" t="s">
        <v>32</v>
      </c>
      <c r="C1517" t="s">
        <v>151</v>
      </c>
      <c r="D1517" t="s">
        <v>152</v>
      </c>
      <c r="E1517">
        <v>46862</v>
      </c>
      <c r="F1517" t="s">
        <v>153</v>
      </c>
      <c r="G1517">
        <v>4035</v>
      </c>
      <c r="H1517">
        <v>101</v>
      </c>
      <c r="I1517" t="s">
        <v>157</v>
      </c>
      <c r="J1517" t="s">
        <v>35</v>
      </c>
      <c r="K1517" t="s">
        <v>44</v>
      </c>
      <c r="L1517" t="s">
        <v>86</v>
      </c>
      <c r="M1517">
        <v>910</v>
      </c>
      <c r="N1517">
        <v>1400</v>
      </c>
      <c r="O1517" t="s">
        <v>158</v>
      </c>
      <c r="P1517">
        <v>231</v>
      </c>
      <c r="Q1517" t="s">
        <v>37</v>
      </c>
      <c r="R1517">
        <v>1</v>
      </c>
      <c r="S1517" s="1">
        <v>43116</v>
      </c>
      <c r="T1517" s="1">
        <v>43243</v>
      </c>
      <c r="U1517" t="s">
        <v>593</v>
      </c>
      <c r="V1517" t="s">
        <v>39</v>
      </c>
      <c r="W1517">
        <v>90</v>
      </c>
      <c r="X1517">
        <v>81</v>
      </c>
      <c r="Y1517">
        <v>25</v>
      </c>
      <c r="Z1517">
        <v>324</v>
      </c>
      <c r="AD1517">
        <v>0</v>
      </c>
      <c r="AE1517">
        <v>324</v>
      </c>
      <c r="AF1517">
        <v>0</v>
      </c>
      <c r="AG1517">
        <v>0</v>
      </c>
      <c r="AH1517">
        <v>1.6339999999999999</v>
      </c>
      <c r="AI1517">
        <v>1.6339999999999999</v>
      </c>
      <c r="AJ1517">
        <v>0.2</v>
      </c>
      <c r="AK1517" t="s">
        <v>1476</v>
      </c>
      <c r="AL1517" t="s">
        <v>1477</v>
      </c>
      <c r="AN1517">
        <v>80</v>
      </c>
      <c r="AO1517">
        <f>Source1718[[#This Row],[TotalFTES]]*525/Source1718[[#This Row],[TotalScheduledHours]]</f>
        <v>10.723125</v>
      </c>
    </row>
    <row r="1518" spans="1:41" x14ac:dyDescent="0.25">
      <c r="A1518" t="s">
        <v>1770</v>
      </c>
      <c r="B1518" t="s">
        <v>32</v>
      </c>
      <c r="C1518" t="s">
        <v>151</v>
      </c>
      <c r="D1518" t="s">
        <v>152</v>
      </c>
      <c r="E1518">
        <v>46863</v>
      </c>
      <c r="F1518" t="s">
        <v>153</v>
      </c>
      <c r="G1518">
        <v>4035</v>
      </c>
      <c r="H1518">
        <v>102</v>
      </c>
      <c r="I1518" t="s">
        <v>157</v>
      </c>
      <c r="J1518" t="s">
        <v>35</v>
      </c>
      <c r="K1518" t="s">
        <v>44</v>
      </c>
      <c r="L1518" t="s">
        <v>75</v>
      </c>
      <c r="M1518">
        <v>910</v>
      </c>
      <c r="N1518">
        <v>1400</v>
      </c>
      <c r="O1518" t="s">
        <v>158</v>
      </c>
      <c r="P1518">
        <v>231</v>
      </c>
      <c r="Q1518" t="s">
        <v>37</v>
      </c>
      <c r="R1518">
        <v>1</v>
      </c>
      <c r="S1518" s="1">
        <v>43116</v>
      </c>
      <c r="T1518" s="1">
        <v>43243</v>
      </c>
      <c r="U1518" t="s">
        <v>593</v>
      </c>
      <c r="V1518" t="s">
        <v>39</v>
      </c>
      <c r="W1518">
        <v>83</v>
      </c>
      <c r="X1518">
        <v>71</v>
      </c>
      <c r="Y1518">
        <v>25</v>
      </c>
      <c r="Z1518">
        <v>284</v>
      </c>
      <c r="AD1518">
        <v>0</v>
      </c>
      <c r="AE1518">
        <v>284</v>
      </c>
      <c r="AF1518">
        <v>0</v>
      </c>
      <c r="AG1518">
        <v>0</v>
      </c>
      <c r="AH1518">
        <v>1.5289999999999999</v>
      </c>
      <c r="AI1518">
        <v>1.5289999999999999</v>
      </c>
      <c r="AJ1518">
        <v>0.2</v>
      </c>
      <c r="AK1518" t="s">
        <v>1476</v>
      </c>
      <c r="AL1518" t="s">
        <v>1477</v>
      </c>
      <c r="AN1518">
        <v>85</v>
      </c>
      <c r="AO1518">
        <f>Source1718[[#This Row],[TotalFTES]]*525/Source1718[[#This Row],[TotalScheduledHours]]</f>
        <v>9.4438235294117643</v>
      </c>
    </row>
    <row r="1519" spans="1:41" x14ac:dyDescent="0.25">
      <c r="A1519" t="s">
        <v>1770</v>
      </c>
      <c r="B1519" t="s">
        <v>32</v>
      </c>
      <c r="C1519" t="s">
        <v>151</v>
      </c>
      <c r="D1519" t="s">
        <v>152</v>
      </c>
      <c r="E1519">
        <v>46864</v>
      </c>
      <c r="F1519" t="s">
        <v>153</v>
      </c>
      <c r="G1519">
        <v>4035</v>
      </c>
      <c r="H1519">
        <v>103</v>
      </c>
      <c r="I1519" t="s">
        <v>157</v>
      </c>
      <c r="J1519" t="s">
        <v>35</v>
      </c>
      <c r="K1519" t="s">
        <v>44</v>
      </c>
      <c r="L1519" t="s">
        <v>73</v>
      </c>
      <c r="M1519">
        <v>910</v>
      </c>
      <c r="N1519">
        <v>1400</v>
      </c>
      <c r="O1519" t="s">
        <v>158</v>
      </c>
      <c r="P1519">
        <v>231</v>
      </c>
      <c r="Q1519" t="s">
        <v>37</v>
      </c>
      <c r="R1519">
        <v>1</v>
      </c>
      <c r="S1519" s="1">
        <v>43116</v>
      </c>
      <c r="T1519" s="1">
        <v>43243</v>
      </c>
      <c r="U1519" t="s">
        <v>593</v>
      </c>
      <c r="V1519" t="s">
        <v>39</v>
      </c>
      <c r="W1519">
        <v>95</v>
      </c>
      <c r="X1519">
        <v>87</v>
      </c>
      <c r="Y1519">
        <v>25</v>
      </c>
      <c r="Z1519">
        <v>348</v>
      </c>
      <c r="AD1519">
        <v>0</v>
      </c>
      <c r="AE1519">
        <v>348</v>
      </c>
      <c r="AF1519">
        <v>0</v>
      </c>
      <c r="AG1519">
        <v>0</v>
      </c>
      <c r="AH1519">
        <v>1.8089999999999999</v>
      </c>
      <c r="AI1519">
        <v>1.8089999999999999</v>
      </c>
      <c r="AJ1519">
        <v>0.2</v>
      </c>
      <c r="AK1519" t="s">
        <v>1476</v>
      </c>
      <c r="AL1519" t="s">
        <v>1477</v>
      </c>
      <c r="AN1519">
        <v>90</v>
      </c>
      <c r="AO1519">
        <f>Source1718[[#This Row],[TotalFTES]]*525/Source1718[[#This Row],[TotalScheduledHours]]</f>
        <v>10.5525</v>
      </c>
    </row>
    <row r="1520" spans="1:41" x14ac:dyDescent="0.25">
      <c r="A1520" t="s">
        <v>1770</v>
      </c>
      <c r="B1520" t="s">
        <v>32</v>
      </c>
      <c r="C1520" t="s">
        <v>151</v>
      </c>
      <c r="D1520" t="s">
        <v>152</v>
      </c>
      <c r="E1520">
        <v>46865</v>
      </c>
      <c r="F1520" t="s">
        <v>153</v>
      </c>
      <c r="G1520">
        <v>4035</v>
      </c>
      <c r="H1520">
        <v>104</v>
      </c>
      <c r="I1520" t="s">
        <v>157</v>
      </c>
      <c r="J1520" t="s">
        <v>35</v>
      </c>
      <c r="K1520" t="s">
        <v>44</v>
      </c>
      <c r="L1520" t="s">
        <v>67</v>
      </c>
      <c r="M1520">
        <v>910</v>
      </c>
      <c r="N1520">
        <v>1400</v>
      </c>
      <c r="O1520" t="s">
        <v>158</v>
      </c>
      <c r="P1520">
        <v>231</v>
      </c>
      <c r="Q1520" t="s">
        <v>37</v>
      </c>
      <c r="R1520">
        <v>1</v>
      </c>
      <c r="S1520" s="1">
        <v>43116</v>
      </c>
      <c r="T1520" s="1">
        <v>43243</v>
      </c>
      <c r="U1520" t="s">
        <v>593</v>
      </c>
      <c r="V1520" t="s">
        <v>39</v>
      </c>
      <c r="W1520">
        <v>69</v>
      </c>
      <c r="X1520">
        <v>61</v>
      </c>
      <c r="Y1520">
        <v>25</v>
      </c>
      <c r="Z1520">
        <v>244</v>
      </c>
      <c r="AD1520">
        <v>0</v>
      </c>
      <c r="AE1520">
        <v>244</v>
      </c>
      <c r="AF1520">
        <v>0</v>
      </c>
      <c r="AG1520">
        <v>0</v>
      </c>
      <c r="AH1520">
        <v>1.131</v>
      </c>
      <c r="AI1520">
        <v>1.131</v>
      </c>
      <c r="AJ1520">
        <v>0.2</v>
      </c>
      <c r="AK1520" t="s">
        <v>1476</v>
      </c>
      <c r="AL1520" t="s">
        <v>1477</v>
      </c>
      <c r="AN1520">
        <v>85</v>
      </c>
      <c r="AO1520">
        <f>Source1718[[#This Row],[TotalFTES]]*525/Source1718[[#This Row],[TotalScheduledHours]]</f>
        <v>6.9855882352941174</v>
      </c>
    </row>
    <row r="1521" spans="1:41" x14ac:dyDescent="0.25">
      <c r="A1521" t="s">
        <v>1770</v>
      </c>
      <c r="B1521" t="s">
        <v>32</v>
      </c>
      <c r="C1521" t="s">
        <v>151</v>
      </c>
      <c r="D1521" t="s">
        <v>152</v>
      </c>
      <c r="E1521">
        <v>46866</v>
      </c>
      <c r="F1521" t="s">
        <v>153</v>
      </c>
      <c r="G1521">
        <v>4035</v>
      </c>
      <c r="H1521">
        <v>105</v>
      </c>
      <c r="I1521" t="s">
        <v>157</v>
      </c>
      <c r="J1521" t="s">
        <v>35</v>
      </c>
      <c r="K1521" t="s">
        <v>44</v>
      </c>
      <c r="L1521" t="s">
        <v>1478</v>
      </c>
      <c r="M1521" t="s">
        <v>1479</v>
      </c>
      <c r="N1521" t="s">
        <v>1480</v>
      </c>
      <c r="O1521" t="s">
        <v>1481</v>
      </c>
      <c r="P1521">
        <v>231</v>
      </c>
      <c r="Q1521" t="s">
        <v>37</v>
      </c>
      <c r="R1521">
        <v>1</v>
      </c>
      <c r="S1521" s="1">
        <v>43116</v>
      </c>
      <c r="T1521" s="1">
        <v>43243</v>
      </c>
      <c r="U1521" t="s">
        <v>1482</v>
      </c>
      <c r="V1521" t="s">
        <v>39</v>
      </c>
      <c r="W1521">
        <v>75</v>
      </c>
      <c r="X1521">
        <v>63</v>
      </c>
      <c r="Y1521">
        <v>25</v>
      </c>
      <c r="Z1521">
        <v>252</v>
      </c>
      <c r="AD1521">
        <v>0</v>
      </c>
      <c r="AE1521">
        <v>252</v>
      </c>
      <c r="AF1521">
        <v>0</v>
      </c>
      <c r="AG1521">
        <v>0</v>
      </c>
      <c r="AH1521">
        <v>0.76300000000000001</v>
      </c>
      <c r="AI1521">
        <v>0.76300000000000001</v>
      </c>
      <c r="AJ1521">
        <v>0.2</v>
      </c>
      <c r="AK1521" t="s">
        <v>1483</v>
      </c>
      <c r="AL1521" t="s">
        <v>1484</v>
      </c>
      <c r="AN1521">
        <v>84</v>
      </c>
      <c r="AO1521">
        <f>Source1718[[#This Row],[TotalFTES]]*525/Source1718[[#This Row],[TotalScheduledHours]]</f>
        <v>4.7687499999999998</v>
      </c>
    </row>
    <row r="1522" spans="1:41" x14ac:dyDescent="0.25">
      <c r="A1522" t="s">
        <v>1770</v>
      </c>
      <c r="B1522" t="s">
        <v>32</v>
      </c>
      <c r="C1522" t="s">
        <v>151</v>
      </c>
      <c r="D1522" t="s">
        <v>152</v>
      </c>
      <c r="E1522">
        <v>46867</v>
      </c>
      <c r="F1522" t="s">
        <v>153</v>
      </c>
      <c r="G1522">
        <v>4035</v>
      </c>
      <c r="H1522">
        <v>201</v>
      </c>
      <c r="I1522" t="s">
        <v>157</v>
      </c>
      <c r="J1522" t="s">
        <v>35</v>
      </c>
      <c r="K1522" t="s">
        <v>44</v>
      </c>
      <c r="L1522" t="s">
        <v>609</v>
      </c>
      <c r="M1522" t="s">
        <v>688</v>
      </c>
      <c r="N1522" t="s">
        <v>689</v>
      </c>
      <c r="O1522" t="s">
        <v>539</v>
      </c>
      <c r="P1522" t="s">
        <v>690</v>
      </c>
      <c r="Q1522" t="s">
        <v>47</v>
      </c>
      <c r="R1522">
        <v>1</v>
      </c>
      <c r="S1522" s="1">
        <v>43116</v>
      </c>
      <c r="T1522" s="1">
        <v>43243</v>
      </c>
      <c r="U1522" t="s">
        <v>1485</v>
      </c>
      <c r="V1522" t="s">
        <v>39</v>
      </c>
      <c r="W1522">
        <v>104</v>
      </c>
      <c r="X1522">
        <v>92</v>
      </c>
      <c r="Y1522">
        <v>120</v>
      </c>
      <c r="Z1522">
        <v>76.666700000000006</v>
      </c>
      <c r="AD1522">
        <v>0</v>
      </c>
      <c r="AE1522">
        <v>76.666700000000006</v>
      </c>
      <c r="AF1522">
        <v>0</v>
      </c>
      <c r="AG1522">
        <v>0</v>
      </c>
      <c r="AH1522">
        <v>4.2359999999999998</v>
      </c>
      <c r="AI1522">
        <v>4.2359999999999998</v>
      </c>
      <c r="AJ1522">
        <v>0.3</v>
      </c>
      <c r="AK1522" t="s">
        <v>1486</v>
      </c>
      <c r="AL1522" t="s">
        <v>1487</v>
      </c>
      <c r="AN1522">
        <v>120</v>
      </c>
      <c r="AO1522">
        <f>Source1718[[#This Row],[TotalFTES]]*525/Source1718[[#This Row],[TotalScheduledHours]]</f>
        <v>18.532500000000002</v>
      </c>
    </row>
    <row r="1523" spans="1:41" x14ac:dyDescent="0.25">
      <c r="A1523" t="s">
        <v>1770</v>
      </c>
      <c r="B1523" t="s">
        <v>32</v>
      </c>
      <c r="C1523" t="s">
        <v>151</v>
      </c>
      <c r="D1523" t="s">
        <v>152</v>
      </c>
      <c r="E1523">
        <v>46868</v>
      </c>
      <c r="F1523" t="s">
        <v>153</v>
      </c>
      <c r="G1523">
        <v>4035</v>
      </c>
      <c r="H1523">
        <v>202</v>
      </c>
      <c r="I1523" t="s">
        <v>157</v>
      </c>
      <c r="J1523" t="s">
        <v>35</v>
      </c>
      <c r="K1523" t="s">
        <v>44</v>
      </c>
      <c r="L1523" t="s">
        <v>676</v>
      </c>
      <c r="M1523" t="s">
        <v>688</v>
      </c>
      <c r="N1523" t="s">
        <v>689</v>
      </c>
      <c r="O1523" t="s">
        <v>539</v>
      </c>
      <c r="P1523" t="s">
        <v>690</v>
      </c>
      <c r="Q1523" t="s">
        <v>47</v>
      </c>
      <c r="R1523">
        <v>1</v>
      </c>
      <c r="S1523" s="1">
        <v>43116</v>
      </c>
      <c r="T1523" s="1">
        <v>43243</v>
      </c>
      <c r="U1523" t="s">
        <v>1485</v>
      </c>
      <c r="V1523" t="s">
        <v>39</v>
      </c>
      <c r="W1523">
        <v>130</v>
      </c>
      <c r="X1523">
        <v>116</v>
      </c>
      <c r="Y1523">
        <v>120</v>
      </c>
      <c r="Z1523">
        <v>96.666700000000006</v>
      </c>
      <c r="AD1523">
        <v>0</v>
      </c>
      <c r="AE1523">
        <v>96.666700000000006</v>
      </c>
      <c r="AF1523">
        <v>0</v>
      </c>
      <c r="AG1523">
        <v>0</v>
      </c>
      <c r="AH1523">
        <v>5.6760000000000002</v>
      </c>
      <c r="AI1523">
        <v>5.6760000000000002</v>
      </c>
      <c r="AJ1523">
        <v>0.3</v>
      </c>
      <c r="AK1523" t="s">
        <v>1486</v>
      </c>
      <c r="AL1523" t="s">
        <v>1487</v>
      </c>
      <c r="AN1523">
        <v>135</v>
      </c>
      <c r="AO1523">
        <f>Source1718[[#This Row],[TotalFTES]]*525/Source1718[[#This Row],[TotalScheduledHours]]</f>
        <v>22.073333333333334</v>
      </c>
    </row>
    <row r="1524" spans="1:41" x14ac:dyDescent="0.25">
      <c r="A1524" t="s">
        <v>1770</v>
      </c>
      <c r="B1524" t="s">
        <v>32</v>
      </c>
      <c r="C1524" t="s">
        <v>151</v>
      </c>
      <c r="D1524" t="s">
        <v>152</v>
      </c>
      <c r="E1524">
        <v>46869</v>
      </c>
      <c r="F1524" t="s">
        <v>153</v>
      </c>
      <c r="G1524">
        <v>4035</v>
      </c>
      <c r="H1524">
        <v>203</v>
      </c>
      <c r="I1524" t="s">
        <v>157</v>
      </c>
      <c r="J1524" t="s">
        <v>35</v>
      </c>
      <c r="K1524" t="s">
        <v>44</v>
      </c>
      <c r="L1524" t="s">
        <v>613</v>
      </c>
      <c r="M1524" t="s">
        <v>692</v>
      </c>
      <c r="N1524" t="s">
        <v>693</v>
      </c>
      <c r="O1524" t="s">
        <v>539</v>
      </c>
      <c r="P1524" t="s">
        <v>690</v>
      </c>
      <c r="Q1524" t="s">
        <v>47</v>
      </c>
      <c r="R1524">
        <v>1</v>
      </c>
      <c r="S1524" s="1">
        <v>43116</v>
      </c>
      <c r="T1524" s="1">
        <v>43243</v>
      </c>
      <c r="U1524" t="s">
        <v>1488</v>
      </c>
      <c r="V1524" t="s">
        <v>39</v>
      </c>
      <c r="W1524">
        <v>90</v>
      </c>
      <c r="X1524">
        <v>78</v>
      </c>
      <c r="Y1524">
        <v>160</v>
      </c>
      <c r="Z1524">
        <v>48.75</v>
      </c>
      <c r="AD1524">
        <v>0</v>
      </c>
      <c r="AE1524">
        <v>48.75</v>
      </c>
      <c r="AF1524">
        <v>0</v>
      </c>
      <c r="AG1524">
        <v>0</v>
      </c>
      <c r="AH1524">
        <v>4.8490000000000002</v>
      </c>
      <c r="AI1524">
        <v>4.8490000000000002</v>
      </c>
      <c r="AJ1524">
        <v>0.26</v>
      </c>
      <c r="AK1524" t="s">
        <v>1489</v>
      </c>
      <c r="AL1524" t="s">
        <v>1487</v>
      </c>
      <c r="AN1524">
        <v>110.5</v>
      </c>
      <c r="AO1524">
        <f>Source1718[[#This Row],[TotalFTES]]*525/Source1718[[#This Row],[TotalScheduledHours]]</f>
        <v>23.038235294117648</v>
      </c>
    </row>
    <row r="1525" spans="1:41" x14ac:dyDescent="0.25">
      <c r="A1525" t="s">
        <v>1770</v>
      </c>
      <c r="B1525" t="s">
        <v>32</v>
      </c>
      <c r="C1525" t="s">
        <v>151</v>
      </c>
      <c r="D1525" t="s">
        <v>152</v>
      </c>
      <c r="E1525">
        <v>46870</v>
      </c>
      <c r="F1525" t="s">
        <v>153</v>
      </c>
      <c r="G1525">
        <v>4035</v>
      </c>
      <c r="H1525">
        <v>204</v>
      </c>
      <c r="I1525" t="s">
        <v>157</v>
      </c>
      <c r="J1525" t="s">
        <v>35</v>
      </c>
      <c r="K1525" t="s">
        <v>44</v>
      </c>
      <c r="L1525" t="s">
        <v>678</v>
      </c>
      <c r="M1525" t="s">
        <v>692</v>
      </c>
      <c r="N1525" t="s">
        <v>693</v>
      </c>
      <c r="O1525" t="s">
        <v>539</v>
      </c>
      <c r="P1525" t="s">
        <v>690</v>
      </c>
      <c r="Q1525" t="s">
        <v>47</v>
      </c>
      <c r="R1525">
        <v>1</v>
      </c>
      <c r="S1525" s="1">
        <v>43116</v>
      </c>
      <c r="T1525" s="1">
        <v>43243</v>
      </c>
      <c r="U1525" t="s">
        <v>1488</v>
      </c>
      <c r="V1525" t="s">
        <v>39</v>
      </c>
      <c r="W1525">
        <v>103</v>
      </c>
      <c r="X1525">
        <v>89</v>
      </c>
      <c r="Y1525">
        <v>160</v>
      </c>
      <c r="Z1525">
        <v>55.625</v>
      </c>
      <c r="AD1525">
        <v>0</v>
      </c>
      <c r="AE1525">
        <v>55.625</v>
      </c>
      <c r="AF1525">
        <v>0</v>
      </c>
      <c r="AG1525">
        <v>0</v>
      </c>
      <c r="AH1525">
        <v>5.65</v>
      </c>
      <c r="AI1525">
        <v>5.65</v>
      </c>
      <c r="AJ1525">
        <v>0.26</v>
      </c>
      <c r="AK1525" t="s">
        <v>1489</v>
      </c>
      <c r="AL1525" t="s">
        <v>1487</v>
      </c>
      <c r="AN1525">
        <v>110.5</v>
      </c>
      <c r="AO1525">
        <f>Source1718[[#This Row],[TotalFTES]]*525/Source1718[[#This Row],[TotalScheduledHours]]</f>
        <v>26.843891402714931</v>
      </c>
    </row>
    <row r="1526" spans="1:41" x14ac:dyDescent="0.25">
      <c r="A1526" t="s">
        <v>1770</v>
      </c>
      <c r="B1526" t="s">
        <v>32</v>
      </c>
      <c r="C1526" t="s">
        <v>151</v>
      </c>
      <c r="D1526" t="s">
        <v>152</v>
      </c>
      <c r="E1526">
        <v>46871</v>
      </c>
      <c r="F1526" t="s">
        <v>153</v>
      </c>
      <c r="G1526">
        <v>4035</v>
      </c>
      <c r="H1526">
        <v>205</v>
      </c>
      <c r="I1526" t="s">
        <v>157</v>
      </c>
      <c r="J1526" t="s">
        <v>35</v>
      </c>
      <c r="K1526" t="s">
        <v>44</v>
      </c>
      <c r="L1526" t="s">
        <v>54</v>
      </c>
      <c r="M1526">
        <v>1000</v>
      </c>
      <c r="N1526">
        <v>1150</v>
      </c>
      <c r="O1526" t="s">
        <v>46</v>
      </c>
      <c r="P1526">
        <v>104</v>
      </c>
      <c r="Q1526" t="s">
        <v>47</v>
      </c>
      <c r="R1526">
        <v>1</v>
      </c>
      <c r="S1526" s="1">
        <v>43116</v>
      </c>
      <c r="T1526" s="1">
        <v>43243</v>
      </c>
      <c r="U1526" t="s">
        <v>422</v>
      </c>
      <c r="V1526" t="s">
        <v>39</v>
      </c>
      <c r="W1526">
        <v>68</v>
      </c>
      <c r="X1526">
        <v>63</v>
      </c>
      <c r="Y1526">
        <v>160</v>
      </c>
      <c r="Z1526">
        <v>39.375</v>
      </c>
      <c r="AD1526">
        <v>0</v>
      </c>
      <c r="AE1526">
        <v>39.375</v>
      </c>
      <c r="AF1526">
        <v>0</v>
      </c>
      <c r="AG1526">
        <v>0</v>
      </c>
      <c r="AH1526">
        <v>2.1520000000000001</v>
      </c>
      <c r="AI1526">
        <v>2.1520000000000001</v>
      </c>
      <c r="AJ1526">
        <v>0.08</v>
      </c>
      <c r="AK1526" t="s">
        <v>883</v>
      </c>
      <c r="AL1526" t="s">
        <v>1490</v>
      </c>
      <c r="AN1526">
        <v>32</v>
      </c>
      <c r="AO1526">
        <f>Source1718[[#This Row],[TotalFTES]]*525/Source1718[[#This Row],[TotalScheduledHours]]</f>
        <v>35.306250000000006</v>
      </c>
    </row>
    <row r="1527" spans="1:41" x14ac:dyDescent="0.25">
      <c r="A1527" t="s">
        <v>1770</v>
      </c>
      <c r="B1527" t="s">
        <v>32</v>
      </c>
      <c r="C1527" t="s">
        <v>151</v>
      </c>
      <c r="D1527" t="s">
        <v>152</v>
      </c>
      <c r="E1527">
        <v>43785</v>
      </c>
      <c r="F1527" t="s">
        <v>153</v>
      </c>
      <c r="G1527">
        <v>4210</v>
      </c>
      <c r="H1527">
        <v>201</v>
      </c>
      <c r="I1527" t="s">
        <v>193</v>
      </c>
      <c r="J1527" t="s">
        <v>35</v>
      </c>
      <c r="K1527" t="s">
        <v>44</v>
      </c>
      <c r="L1527" t="s">
        <v>86</v>
      </c>
      <c r="M1527">
        <v>1300</v>
      </c>
      <c r="N1527">
        <v>1515</v>
      </c>
      <c r="O1527" t="s">
        <v>147</v>
      </c>
      <c r="Q1527" t="s">
        <v>47</v>
      </c>
      <c r="R1527">
        <v>1</v>
      </c>
      <c r="S1527" s="1">
        <v>43116</v>
      </c>
      <c r="T1527" s="1">
        <v>43243</v>
      </c>
      <c r="U1527" t="s">
        <v>686</v>
      </c>
      <c r="V1527" t="s">
        <v>39</v>
      </c>
      <c r="W1527">
        <v>27</v>
      </c>
      <c r="X1527">
        <v>26</v>
      </c>
      <c r="Y1527">
        <v>20</v>
      </c>
      <c r="Z1527">
        <v>130</v>
      </c>
      <c r="AD1527">
        <v>0</v>
      </c>
      <c r="AE1527">
        <v>130</v>
      </c>
      <c r="AF1527">
        <v>0</v>
      </c>
      <c r="AG1527">
        <v>0</v>
      </c>
      <c r="AH1527">
        <v>0.95199999999999996</v>
      </c>
      <c r="AI1527">
        <v>0.95199999999999996</v>
      </c>
      <c r="AJ1527">
        <v>0.1</v>
      </c>
      <c r="AK1527" t="s">
        <v>779</v>
      </c>
      <c r="AL1527" t="s">
        <v>1278</v>
      </c>
      <c r="AN1527">
        <v>40</v>
      </c>
      <c r="AO1527">
        <f>Source1718[[#This Row],[TotalFTES]]*525/Source1718[[#This Row],[TotalScheduledHours]]</f>
        <v>12.494999999999999</v>
      </c>
    </row>
    <row r="1528" spans="1:41" x14ac:dyDescent="0.25">
      <c r="A1528" t="s">
        <v>1770</v>
      </c>
      <c r="B1528" t="s">
        <v>32</v>
      </c>
      <c r="C1528" t="s">
        <v>151</v>
      </c>
      <c r="D1528" t="s">
        <v>152</v>
      </c>
      <c r="E1528">
        <v>44472</v>
      </c>
      <c r="F1528" t="s">
        <v>153</v>
      </c>
      <c r="G1528">
        <v>4210</v>
      </c>
      <c r="H1528">
        <v>202</v>
      </c>
      <c r="I1528" t="s">
        <v>193</v>
      </c>
      <c r="J1528" t="s">
        <v>35</v>
      </c>
      <c r="K1528" t="s">
        <v>44</v>
      </c>
      <c r="L1528" t="s">
        <v>75</v>
      </c>
      <c r="M1528">
        <v>1400</v>
      </c>
      <c r="N1528">
        <v>1615</v>
      </c>
      <c r="O1528" t="s">
        <v>345</v>
      </c>
      <c r="Q1528" t="s">
        <v>47</v>
      </c>
      <c r="R1528">
        <v>1</v>
      </c>
      <c r="S1528" s="1">
        <v>43116</v>
      </c>
      <c r="T1528" s="1">
        <v>43243</v>
      </c>
      <c r="U1528" t="s">
        <v>686</v>
      </c>
      <c r="V1528" t="s">
        <v>39</v>
      </c>
      <c r="W1528">
        <v>21</v>
      </c>
      <c r="X1528">
        <v>21</v>
      </c>
      <c r="Y1528">
        <v>20</v>
      </c>
      <c r="Z1528">
        <v>105</v>
      </c>
      <c r="AD1528">
        <v>0</v>
      </c>
      <c r="AE1528">
        <v>105</v>
      </c>
      <c r="AF1528">
        <v>0</v>
      </c>
      <c r="AG1528">
        <v>0</v>
      </c>
      <c r="AH1528">
        <v>0.98599999999999999</v>
      </c>
      <c r="AI1528">
        <v>0.98599999999999999</v>
      </c>
      <c r="AJ1528">
        <v>0.1</v>
      </c>
      <c r="AK1528" t="s">
        <v>1034</v>
      </c>
      <c r="AL1528" t="s">
        <v>1491</v>
      </c>
      <c r="AN1528">
        <v>42.5</v>
      </c>
      <c r="AO1528">
        <f>Source1718[[#This Row],[TotalFTES]]*525/Source1718[[#This Row],[TotalScheduledHours]]</f>
        <v>12.18</v>
      </c>
    </row>
    <row r="1529" spans="1:41" x14ac:dyDescent="0.25">
      <c r="A1529" t="s">
        <v>1770</v>
      </c>
      <c r="B1529" t="s">
        <v>32</v>
      </c>
      <c r="C1529" t="s">
        <v>151</v>
      </c>
      <c r="D1529" t="s">
        <v>152</v>
      </c>
      <c r="E1529">
        <v>44471</v>
      </c>
      <c r="F1529" t="s">
        <v>153</v>
      </c>
      <c r="G1529">
        <v>4210</v>
      </c>
      <c r="H1529">
        <v>203</v>
      </c>
      <c r="I1529" t="s">
        <v>193</v>
      </c>
      <c r="J1529" t="s">
        <v>35</v>
      </c>
      <c r="K1529" t="s">
        <v>44</v>
      </c>
      <c r="L1529" t="s">
        <v>73</v>
      </c>
      <c r="M1529">
        <v>1230</v>
      </c>
      <c r="N1529">
        <v>1445</v>
      </c>
      <c r="O1529" t="s">
        <v>266</v>
      </c>
      <c r="Q1529" t="s">
        <v>47</v>
      </c>
      <c r="R1529">
        <v>1</v>
      </c>
      <c r="S1529" s="1">
        <v>43116</v>
      </c>
      <c r="T1529" s="1">
        <v>43243</v>
      </c>
      <c r="U1529" t="s">
        <v>686</v>
      </c>
      <c r="V1529" t="s">
        <v>39</v>
      </c>
      <c r="W1529">
        <v>35</v>
      </c>
      <c r="X1529">
        <v>32</v>
      </c>
      <c r="Y1529">
        <v>20</v>
      </c>
      <c r="Z1529">
        <v>160</v>
      </c>
      <c r="AD1529">
        <v>0</v>
      </c>
      <c r="AE1529">
        <v>160</v>
      </c>
      <c r="AF1529">
        <v>0</v>
      </c>
      <c r="AG1529">
        <v>0</v>
      </c>
      <c r="AH1529">
        <v>1.1479999999999999</v>
      </c>
      <c r="AI1529">
        <v>1.1479999999999999</v>
      </c>
      <c r="AJ1529">
        <v>0.1</v>
      </c>
      <c r="AK1529" t="s">
        <v>827</v>
      </c>
      <c r="AL1529" t="s">
        <v>1362</v>
      </c>
      <c r="AN1529">
        <v>45</v>
      </c>
      <c r="AO1529">
        <f>Source1718[[#This Row],[TotalFTES]]*525/Source1718[[#This Row],[TotalScheduledHours]]</f>
        <v>13.393333333333333</v>
      </c>
    </row>
    <row r="1530" spans="1:41" x14ac:dyDescent="0.25">
      <c r="A1530" t="s">
        <v>1770</v>
      </c>
      <c r="B1530" t="s">
        <v>32</v>
      </c>
      <c r="C1530" t="s">
        <v>151</v>
      </c>
      <c r="D1530" t="s">
        <v>152</v>
      </c>
      <c r="E1530">
        <v>46112</v>
      </c>
      <c r="F1530" t="s">
        <v>153</v>
      </c>
      <c r="G1530">
        <v>4305</v>
      </c>
      <c r="H1530">
        <v>701</v>
      </c>
      <c r="I1530" t="s">
        <v>1492</v>
      </c>
      <c r="J1530" t="s">
        <v>35</v>
      </c>
      <c r="K1530" t="s">
        <v>44</v>
      </c>
      <c r="L1530" t="s">
        <v>609</v>
      </c>
      <c r="M1530" t="s">
        <v>1493</v>
      </c>
      <c r="N1530" t="s">
        <v>1494</v>
      </c>
      <c r="O1530" t="s">
        <v>494</v>
      </c>
      <c r="P1530" t="s">
        <v>1495</v>
      </c>
      <c r="Q1530" t="s">
        <v>65</v>
      </c>
      <c r="R1530">
        <v>1</v>
      </c>
      <c r="S1530" s="1">
        <v>43116</v>
      </c>
      <c r="T1530" s="1">
        <v>43243</v>
      </c>
      <c r="U1530" t="s">
        <v>1496</v>
      </c>
      <c r="V1530" t="s">
        <v>39</v>
      </c>
      <c r="W1530">
        <v>71</v>
      </c>
      <c r="X1530">
        <v>50</v>
      </c>
      <c r="Y1530">
        <v>45</v>
      </c>
      <c r="Z1530">
        <v>111.11109999999999</v>
      </c>
      <c r="AD1530">
        <v>0</v>
      </c>
      <c r="AE1530">
        <v>111.11109999999999</v>
      </c>
      <c r="AF1530">
        <v>0</v>
      </c>
      <c r="AG1530">
        <v>0</v>
      </c>
      <c r="AH1530">
        <v>1.962</v>
      </c>
      <c r="AI1530">
        <v>1.962</v>
      </c>
      <c r="AJ1530">
        <v>0.24</v>
      </c>
      <c r="AK1530" t="s">
        <v>1497</v>
      </c>
      <c r="AL1530" t="s">
        <v>1498</v>
      </c>
      <c r="AN1530">
        <v>104</v>
      </c>
      <c r="AO1530">
        <f>Source1718[[#This Row],[TotalFTES]]*525/Source1718[[#This Row],[TotalScheduledHours]]</f>
        <v>9.9043269230769226</v>
      </c>
    </row>
    <row r="1531" spans="1:41" x14ac:dyDescent="0.25">
      <c r="A1531" t="s">
        <v>1770</v>
      </c>
      <c r="B1531" t="s">
        <v>32</v>
      </c>
      <c r="C1531" t="s">
        <v>151</v>
      </c>
      <c r="D1531" t="s">
        <v>152</v>
      </c>
      <c r="E1531">
        <v>46113</v>
      </c>
      <c r="F1531" t="s">
        <v>153</v>
      </c>
      <c r="G1531">
        <v>4305</v>
      </c>
      <c r="H1531">
        <v>702</v>
      </c>
      <c r="I1531" t="s">
        <v>1492</v>
      </c>
      <c r="J1531" t="s">
        <v>35</v>
      </c>
      <c r="K1531" t="s">
        <v>44</v>
      </c>
      <c r="L1531" t="s">
        <v>613</v>
      </c>
      <c r="M1531" t="s">
        <v>688</v>
      </c>
      <c r="N1531" t="s">
        <v>1499</v>
      </c>
      <c r="O1531" t="s">
        <v>494</v>
      </c>
      <c r="P1531" t="s">
        <v>1495</v>
      </c>
      <c r="Q1531" t="s">
        <v>65</v>
      </c>
      <c r="R1531">
        <v>1</v>
      </c>
      <c r="S1531" s="1">
        <v>43116</v>
      </c>
      <c r="T1531" s="1">
        <v>43243</v>
      </c>
      <c r="U1531" t="s">
        <v>1496</v>
      </c>
      <c r="V1531" t="s">
        <v>39</v>
      </c>
      <c r="W1531">
        <v>74</v>
      </c>
      <c r="X1531">
        <v>52</v>
      </c>
      <c r="Y1531">
        <v>45</v>
      </c>
      <c r="Z1531">
        <v>115.5556</v>
      </c>
      <c r="AD1531">
        <v>0</v>
      </c>
      <c r="AE1531">
        <v>115.5556</v>
      </c>
      <c r="AF1531">
        <v>0</v>
      </c>
      <c r="AG1531">
        <v>0</v>
      </c>
      <c r="AH1531">
        <v>1.8660000000000001</v>
      </c>
      <c r="AI1531">
        <v>1.8660000000000001</v>
      </c>
      <c r="AJ1531">
        <v>0.24</v>
      </c>
      <c r="AK1531" t="s">
        <v>1500</v>
      </c>
      <c r="AL1531" t="s">
        <v>1498</v>
      </c>
      <c r="AN1531">
        <v>102</v>
      </c>
      <c r="AO1531">
        <f>Source1718[[#This Row],[TotalFTES]]*525/Source1718[[#This Row],[TotalScheduledHours]]</f>
        <v>9.6044117647058833</v>
      </c>
    </row>
    <row r="1532" spans="1:41" x14ac:dyDescent="0.25">
      <c r="A1532" t="s">
        <v>1770</v>
      </c>
      <c r="B1532" t="s">
        <v>32</v>
      </c>
      <c r="C1532" t="s">
        <v>151</v>
      </c>
      <c r="D1532" t="s">
        <v>152</v>
      </c>
      <c r="E1532">
        <v>46133</v>
      </c>
      <c r="F1532" t="s">
        <v>153</v>
      </c>
      <c r="G1532">
        <v>4305</v>
      </c>
      <c r="H1532">
        <v>703</v>
      </c>
      <c r="I1532" t="s">
        <v>1492</v>
      </c>
      <c r="J1532" t="s">
        <v>35</v>
      </c>
      <c r="K1532" t="s">
        <v>44</v>
      </c>
      <c r="L1532" t="s">
        <v>676</v>
      </c>
      <c r="M1532" t="s">
        <v>688</v>
      </c>
      <c r="N1532" t="s">
        <v>1499</v>
      </c>
      <c r="O1532" t="s">
        <v>494</v>
      </c>
      <c r="P1532" t="s">
        <v>1495</v>
      </c>
      <c r="Q1532" t="s">
        <v>65</v>
      </c>
      <c r="R1532">
        <v>1</v>
      </c>
      <c r="S1532" s="1">
        <v>43116</v>
      </c>
      <c r="T1532" s="1">
        <v>43243</v>
      </c>
      <c r="U1532" t="s">
        <v>1496</v>
      </c>
      <c r="V1532" t="s">
        <v>39</v>
      </c>
      <c r="W1532">
        <v>68</v>
      </c>
      <c r="X1532">
        <v>50</v>
      </c>
      <c r="Y1532">
        <v>45</v>
      </c>
      <c r="Z1532">
        <v>111.11109999999999</v>
      </c>
      <c r="AD1532">
        <v>0</v>
      </c>
      <c r="AE1532">
        <v>111.11109999999999</v>
      </c>
      <c r="AF1532">
        <v>0</v>
      </c>
      <c r="AG1532">
        <v>0</v>
      </c>
      <c r="AH1532">
        <v>2.13</v>
      </c>
      <c r="AI1532">
        <v>2.13</v>
      </c>
      <c r="AJ1532">
        <v>0.24</v>
      </c>
      <c r="AK1532" t="s">
        <v>1500</v>
      </c>
      <c r="AL1532" t="s">
        <v>1498</v>
      </c>
      <c r="AN1532">
        <v>108</v>
      </c>
      <c r="AO1532">
        <f>Source1718[[#This Row],[TotalFTES]]*525/Source1718[[#This Row],[TotalScheduledHours]]</f>
        <v>10.354166666666666</v>
      </c>
    </row>
    <row r="1533" spans="1:41" x14ac:dyDescent="0.25">
      <c r="A1533" t="s">
        <v>1770</v>
      </c>
      <c r="B1533" t="s">
        <v>32</v>
      </c>
      <c r="C1533" t="s">
        <v>151</v>
      </c>
      <c r="D1533" t="s">
        <v>152</v>
      </c>
      <c r="E1533">
        <v>46134</v>
      </c>
      <c r="F1533" t="s">
        <v>153</v>
      </c>
      <c r="G1533">
        <v>4305</v>
      </c>
      <c r="H1533">
        <v>704</v>
      </c>
      <c r="I1533" t="s">
        <v>1492</v>
      </c>
      <c r="J1533" t="s">
        <v>35</v>
      </c>
      <c r="K1533" t="s">
        <v>44</v>
      </c>
      <c r="L1533" t="s">
        <v>678</v>
      </c>
      <c r="M1533" t="s">
        <v>688</v>
      </c>
      <c r="N1533" t="s">
        <v>672</v>
      </c>
      <c r="O1533" t="s">
        <v>494</v>
      </c>
      <c r="P1533" t="s">
        <v>1495</v>
      </c>
      <c r="Q1533" t="s">
        <v>65</v>
      </c>
      <c r="R1533">
        <v>1</v>
      </c>
      <c r="S1533" s="1">
        <v>43116</v>
      </c>
      <c r="T1533" s="1">
        <v>43243</v>
      </c>
      <c r="U1533" t="s">
        <v>1496</v>
      </c>
      <c r="V1533" t="s">
        <v>39</v>
      </c>
      <c r="W1533">
        <v>70</v>
      </c>
      <c r="X1533">
        <v>51</v>
      </c>
      <c r="Y1533">
        <v>45</v>
      </c>
      <c r="Z1533">
        <v>113.33329999999999</v>
      </c>
      <c r="AD1533">
        <v>0</v>
      </c>
      <c r="AE1533">
        <v>113.33329999999999</v>
      </c>
      <c r="AF1533">
        <v>0</v>
      </c>
      <c r="AG1533">
        <v>0</v>
      </c>
      <c r="AH1533">
        <v>2.016</v>
      </c>
      <c r="AI1533">
        <v>2.016</v>
      </c>
      <c r="AJ1533">
        <v>0.24</v>
      </c>
      <c r="AK1533" t="s">
        <v>1501</v>
      </c>
      <c r="AL1533" t="s">
        <v>1498</v>
      </c>
      <c r="AN1533">
        <v>110.5</v>
      </c>
      <c r="AO1533">
        <f>Source1718[[#This Row],[TotalFTES]]*525/Source1718[[#This Row],[TotalScheduledHours]]</f>
        <v>9.5782805429864268</v>
      </c>
    </row>
    <row r="1534" spans="1:41" x14ac:dyDescent="0.25">
      <c r="A1534" t="s">
        <v>1770</v>
      </c>
      <c r="B1534" t="s">
        <v>32</v>
      </c>
      <c r="C1534" t="s">
        <v>151</v>
      </c>
      <c r="D1534" t="s">
        <v>159</v>
      </c>
      <c r="E1534">
        <v>44659</v>
      </c>
      <c r="F1534" t="s">
        <v>160</v>
      </c>
      <c r="G1534">
        <v>1000</v>
      </c>
      <c r="H1534">
        <v>1</v>
      </c>
      <c r="I1534" t="s">
        <v>161</v>
      </c>
      <c r="J1534" t="s">
        <v>35</v>
      </c>
      <c r="K1534" t="s">
        <v>162</v>
      </c>
      <c r="L1534" t="s">
        <v>696</v>
      </c>
      <c r="M1534" t="s">
        <v>696</v>
      </c>
      <c r="N1534" t="s">
        <v>696</v>
      </c>
      <c r="O1534" t="s">
        <v>697</v>
      </c>
      <c r="P1534" t="s">
        <v>698</v>
      </c>
      <c r="Q1534" t="s">
        <v>37</v>
      </c>
      <c r="R1534">
        <v>1</v>
      </c>
      <c r="S1534" s="1">
        <v>43116</v>
      </c>
      <c r="T1534" s="1">
        <v>43243</v>
      </c>
      <c r="U1534" t="s">
        <v>1502</v>
      </c>
      <c r="V1534" t="s">
        <v>39</v>
      </c>
      <c r="W1534">
        <v>6395</v>
      </c>
      <c r="X1534">
        <v>6395</v>
      </c>
      <c r="Y1534">
        <v>9900</v>
      </c>
      <c r="Z1534">
        <v>64.596000000000004</v>
      </c>
      <c r="AD1534">
        <v>0</v>
      </c>
      <c r="AE1534">
        <v>64.596000000000004</v>
      </c>
      <c r="AF1534">
        <v>0</v>
      </c>
      <c r="AG1534">
        <v>0</v>
      </c>
      <c r="AH1534">
        <v>154.34899999999999</v>
      </c>
      <c r="AI1534">
        <v>154.34899999999999</v>
      </c>
      <c r="AJ1534">
        <v>0.1333</v>
      </c>
      <c r="AK1534" t="s">
        <v>696</v>
      </c>
      <c r="AL1534" t="s">
        <v>1503</v>
      </c>
      <c r="AN1534">
        <v>150</v>
      </c>
      <c r="AO1534">
        <f>Source1718[[#This Row],[TotalFTES]]*525/Source1718[[#This Row],[TotalScheduledHours]]</f>
        <v>540.22149999999999</v>
      </c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topLeftCell="A218" workbookViewId="0">
      <selection activeCell="A2" sqref="A2"/>
    </sheetView>
  </sheetViews>
  <sheetFormatPr defaultColWidth="11" defaultRowHeight="15.75" x14ac:dyDescent="0.25"/>
  <sheetData>
    <row r="1" spans="1:4" x14ac:dyDescent="0.25">
      <c r="A1" t="s">
        <v>2162</v>
      </c>
      <c r="B1" t="s">
        <v>1769</v>
      </c>
      <c r="C1" t="s">
        <v>1770</v>
      </c>
      <c r="D1" t="s">
        <v>2163</v>
      </c>
    </row>
    <row r="2" spans="1:4" x14ac:dyDescent="0.25">
      <c r="A2" t="s">
        <v>1911</v>
      </c>
      <c r="B2">
        <v>17.690000000000001</v>
      </c>
      <c r="C2">
        <v>0</v>
      </c>
      <c r="D2">
        <v>17.690000000000001</v>
      </c>
    </row>
    <row r="3" spans="1:4" x14ac:dyDescent="0.25">
      <c r="A3" t="s">
        <v>1912</v>
      </c>
      <c r="B3">
        <v>11.09</v>
      </c>
      <c r="C3">
        <v>15.04</v>
      </c>
      <c r="D3">
        <v>14.04</v>
      </c>
    </row>
    <row r="4" spans="1:4" x14ac:dyDescent="0.25">
      <c r="A4" t="s">
        <v>1913</v>
      </c>
      <c r="B4">
        <v>22.17</v>
      </c>
      <c r="C4">
        <v>23.38</v>
      </c>
      <c r="D4">
        <v>22.77</v>
      </c>
    </row>
    <row r="5" spans="1:4" x14ac:dyDescent="0.25">
      <c r="A5" t="s">
        <v>1914</v>
      </c>
      <c r="B5">
        <v>19.59</v>
      </c>
      <c r="C5">
        <v>17.84</v>
      </c>
      <c r="D5">
        <v>18.739999999999998</v>
      </c>
    </row>
    <row r="6" spans="1:4" x14ac:dyDescent="0.25">
      <c r="A6" t="s">
        <v>1915</v>
      </c>
      <c r="B6">
        <v>21.41</v>
      </c>
      <c r="C6">
        <v>14.61</v>
      </c>
      <c r="D6">
        <v>19.100000000000001</v>
      </c>
    </row>
    <row r="7" spans="1:4" x14ac:dyDescent="0.25">
      <c r="A7" t="s">
        <v>1916</v>
      </c>
      <c r="B7">
        <v>23.78</v>
      </c>
      <c r="C7">
        <v>12.85</v>
      </c>
      <c r="D7">
        <v>19.41</v>
      </c>
    </row>
    <row r="8" spans="1:4" x14ac:dyDescent="0.25">
      <c r="A8" t="s">
        <v>1917</v>
      </c>
      <c r="B8">
        <v>0</v>
      </c>
      <c r="C8">
        <v>14.56</v>
      </c>
      <c r="D8">
        <v>14.56</v>
      </c>
    </row>
    <row r="9" spans="1:4" x14ac:dyDescent="0.25">
      <c r="A9" t="s">
        <v>1918</v>
      </c>
      <c r="B9">
        <v>0</v>
      </c>
      <c r="C9">
        <v>11.19</v>
      </c>
      <c r="D9">
        <v>11.19</v>
      </c>
    </row>
    <row r="10" spans="1:4" x14ac:dyDescent="0.25">
      <c r="A10" t="s">
        <v>1919</v>
      </c>
      <c r="B10">
        <v>23.97</v>
      </c>
      <c r="C10">
        <v>5.0599999999999996</v>
      </c>
      <c r="D10">
        <v>14.65</v>
      </c>
    </row>
    <row r="11" spans="1:4" x14ac:dyDescent="0.25">
      <c r="A11" t="s">
        <v>1920</v>
      </c>
      <c r="B11">
        <v>129</v>
      </c>
      <c r="C11">
        <v>135</v>
      </c>
      <c r="D11">
        <v>132</v>
      </c>
    </row>
    <row r="12" spans="1:4" x14ac:dyDescent="0.25">
      <c r="A12" t="s">
        <v>1921</v>
      </c>
      <c r="B12">
        <v>29.82</v>
      </c>
      <c r="C12">
        <v>24.65</v>
      </c>
      <c r="D12">
        <v>26.93</v>
      </c>
    </row>
    <row r="13" spans="1:4" x14ac:dyDescent="0.25">
      <c r="A13" t="s">
        <v>1922</v>
      </c>
      <c r="B13">
        <v>17.329999999999998</v>
      </c>
      <c r="C13">
        <v>15.62</v>
      </c>
      <c r="D13">
        <v>16.48</v>
      </c>
    </row>
    <row r="14" spans="1:4" x14ac:dyDescent="0.25">
      <c r="A14" t="s">
        <v>1923</v>
      </c>
      <c r="B14">
        <v>10.39</v>
      </c>
      <c r="C14">
        <v>9.7100000000000009</v>
      </c>
      <c r="D14">
        <v>10.16</v>
      </c>
    </row>
    <row r="15" spans="1:4" x14ac:dyDescent="0.25">
      <c r="A15" t="s">
        <v>1924</v>
      </c>
      <c r="B15">
        <v>13.94</v>
      </c>
      <c r="C15">
        <v>11.97</v>
      </c>
      <c r="D15">
        <v>12.63</v>
      </c>
    </row>
    <row r="16" spans="1:4" x14ac:dyDescent="0.25">
      <c r="A16" t="s">
        <v>1925</v>
      </c>
      <c r="B16">
        <v>9.5</v>
      </c>
      <c r="C16">
        <v>0</v>
      </c>
      <c r="D16">
        <v>6.33</v>
      </c>
    </row>
    <row r="17" spans="1:4" x14ac:dyDescent="0.25">
      <c r="A17" t="s">
        <v>1926</v>
      </c>
      <c r="B17">
        <v>0</v>
      </c>
      <c r="C17">
        <v>3.56</v>
      </c>
      <c r="D17">
        <v>3.56</v>
      </c>
    </row>
    <row r="18" spans="1:4" x14ac:dyDescent="0.25">
      <c r="A18" t="s">
        <v>1927</v>
      </c>
      <c r="B18">
        <v>17.940000000000001</v>
      </c>
      <c r="C18">
        <v>23.53</v>
      </c>
      <c r="D18">
        <v>19.04</v>
      </c>
    </row>
    <row r="19" spans="1:4" x14ac:dyDescent="0.25">
      <c r="A19" t="s">
        <v>1928</v>
      </c>
      <c r="B19">
        <v>14.29</v>
      </c>
      <c r="C19">
        <v>21.65</v>
      </c>
      <c r="D19">
        <v>16.13</v>
      </c>
    </row>
    <row r="20" spans="1:4" x14ac:dyDescent="0.25">
      <c r="A20" t="s">
        <v>1929</v>
      </c>
      <c r="B20">
        <v>13.63</v>
      </c>
      <c r="C20">
        <v>17.82</v>
      </c>
      <c r="D20">
        <v>16.82</v>
      </c>
    </row>
    <row r="21" spans="1:4" x14ac:dyDescent="0.25">
      <c r="A21" t="s">
        <v>1930</v>
      </c>
      <c r="B21">
        <v>9.9</v>
      </c>
      <c r="C21">
        <v>12.79</v>
      </c>
      <c r="D21">
        <v>11.49</v>
      </c>
    </row>
    <row r="22" spans="1:4" x14ac:dyDescent="0.25">
      <c r="A22" t="s">
        <v>1931</v>
      </c>
      <c r="B22">
        <v>11.03</v>
      </c>
      <c r="C22">
        <v>0</v>
      </c>
      <c r="D22">
        <v>11.03</v>
      </c>
    </row>
    <row r="23" spans="1:4" x14ac:dyDescent="0.25">
      <c r="A23" t="s">
        <v>1932</v>
      </c>
      <c r="B23">
        <v>3.16</v>
      </c>
      <c r="C23">
        <v>1.89</v>
      </c>
      <c r="D23">
        <v>2.33</v>
      </c>
    </row>
    <row r="24" spans="1:4" x14ac:dyDescent="0.25">
      <c r="A24" t="s">
        <v>1933</v>
      </c>
      <c r="B24">
        <v>17.37</v>
      </c>
      <c r="C24">
        <v>0</v>
      </c>
      <c r="D24">
        <v>17.37</v>
      </c>
    </row>
    <row r="25" spans="1:4" x14ac:dyDescent="0.25">
      <c r="A25" t="s">
        <v>1934</v>
      </c>
      <c r="B25">
        <v>23.71</v>
      </c>
      <c r="C25">
        <v>0</v>
      </c>
      <c r="D25">
        <v>23.71</v>
      </c>
    </row>
    <row r="26" spans="1:4" x14ac:dyDescent="0.25">
      <c r="A26" t="s">
        <v>1935</v>
      </c>
      <c r="B26">
        <v>9.41</v>
      </c>
      <c r="C26">
        <v>8.1199999999999992</v>
      </c>
      <c r="D26">
        <v>8.98</v>
      </c>
    </row>
    <row r="27" spans="1:4" x14ac:dyDescent="0.25">
      <c r="A27" t="s">
        <v>1936</v>
      </c>
      <c r="B27">
        <v>18.12</v>
      </c>
      <c r="C27">
        <v>10.59</v>
      </c>
      <c r="D27">
        <v>15.61</v>
      </c>
    </row>
    <row r="28" spans="1:4" x14ac:dyDescent="0.25">
      <c r="A28" t="s">
        <v>1937</v>
      </c>
      <c r="B28">
        <v>17.86</v>
      </c>
      <c r="C28">
        <v>15.55</v>
      </c>
      <c r="D28">
        <v>16.649999999999999</v>
      </c>
    </row>
    <row r="29" spans="1:4" x14ac:dyDescent="0.25">
      <c r="A29" t="s">
        <v>1938</v>
      </c>
      <c r="B29">
        <v>18.88</v>
      </c>
      <c r="C29">
        <v>19.579999999999998</v>
      </c>
      <c r="D29">
        <v>19.22</v>
      </c>
    </row>
    <row r="30" spans="1:4" x14ac:dyDescent="0.25">
      <c r="A30" t="s">
        <v>1939</v>
      </c>
      <c r="B30">
        <v>23.47</v>
      </c>
      <c r="C30">
        <v>24.77</v>
      </c>
      <c r="D30">
        <v>24.11</v>
      </c>
    </row>
    <row r="31" spans="1:4" x14ac:dyDescent="0.25">
      <c r="A31" t="s">
        <v>1940</v>
      </c>
      <c r="B31">
        <v>29.72</v>
      </c>
      <c r="C31">
        <v>30.61</v>
      </c>
      <c r="D31">
        <v>30.16</v>
      </c>
    </row>
    <row r="32" spans="1:4" x14ac:dyDescent="0.25">
      <c r="A32" t="s">
        <v>1941</v>
      </c>
      <c r="B32">
        <v>9.89</v>
      </c>
      <c r="C32">
        <v>10.32</v>
      </c>
      <c r="D32">
        <v>10.1</v>
      </c>
    </row>
    <row r="33" spans="1:4" x14ac:dyDescent="0.25">
      <c r="A33" t="s">
        <v>1942</v>
      </c>
      <c r="B33">
        <v>11.66</v>
      </c>
      <c r="C33">
        <v>20.420000000000002</v>
      </c>
      <c r="D33">
        <v>15.53</v>
      </c>
    </row>
    <row r="34" spans="1:4" x14ac:dyDescent="0.25">
      <c r="A34" t="s">
        <v>1943</v>
      </c>
      <c r="B34">
        <v>17.739999999999998</v>
      </c>
      <c r="C34">
        <v>0</v>
      </c>
      <c r="D34">
        <v>17.739999999999998</v>
      </c>
    </row>
    <row r="35" spans="1:4" x14ac:dyDescent="0.25">
      <c r="A35" t="s">
        <v>1944</v>
      </c>
      <c r="B35">
        <v>0</v>
      </c>
      <c r="C35">
        <v>0</v>
      </c>
      <c r="D35">
        <v>0</v>
      </c>
    </row>
    <row r="36" spans="1:4" x14ac:dyDescent="0.25">
      <c r="A36" t="s">
        <v>1945</v>
      </c>
      <c r="B36">
        <v>12.17</v>
      </c>
      <c r="C36">
        <v>10.92</v>
      </c>
      <c r="D36">
        <v>11.74</v>
      </c>
    </row>
    <row r="37" spans="1:4" x14ac:dyDescent="0.25">
      <c r="A37" t="s">
        <v>1946</v>
      </c>
      <c r="B37">
        <v>16.350000000000001</v>
      </c>
      <c r="C37">
        <v>16.7</v>
      </c>
      <c r="D37">
        <v>16.440000000000001</v>
      </c>
    </row>
    <row r="38" spans="1:4" x14ac:dyDescent="0.25">
      <c r="A38" t="s">
        <v>1947</v>
      </c>
      <c r="B38">
        <v>0</v>
      </c>
      <c r="C38">
        <v>18.5</v>
      </c>
      <c r="D38">
        <v>18.5</v>
      </c>
    </row>
    <row r="39" spans="1:4" x14ac:dyDescent="0.25">
      <c r="A39" t="s">
        <v>1948</v>
      </c>
      <c r="B39">
        <v>21.49</v>
      </c>
      <c r="C39">
        <v>18.84</v>
      </c>
      <c r="D39">
        <v>19.89</v>
      </c>
    </row>
    <row r="40" spans="1:4" x14ac:dyDescent="0.25">
      <c r="A40" t="s">
        <v>1949</v>
      </c>
      <c r="B40">
        <v>10.94</v>
      </c>
      <c r="C40">
        <v>16.829999999999998</v>
      </c>
      <c r="D40">
        <v>12.98</v>
      </c>
    </row>
    <row r="41" spans="1:4" x14ac:dyDescent="0.25">
      <c r="A41" t="s">
        <v>1950</v>
      </c>
      <c r="B41">
        <v>23</v>
      </c>
      <c r="C41">
        <v>23</v>
      </c>
      <c r="D41">
        <v>23</v>
      </c>
    </row>
    <row r="42" spans="1:4" x14ac:dyDescent="0.25">
      <c r="A42" t="s">
        <v>1951</v>
      </c>
      <c r="B42">
        <v>21.17</v>
      </c>
      <c r="C42">
        <v>19.54</v>
      </c>
      <c r="D42">
        <v>20.37</v>
      </c>
    </row>
    <row r="43" spans="1:4" x14ac:dyDescent="0.25">
      <c r="A43" t="s">
        <v>1952</v>
      </c>
      <c r="B43">
        <v>15.48</v>
      </c>
      <c r="C43">
        <v>14.77</v>
      </c>
      <c r="D43">
        <v>15.1</v>
      </c>
    </row>
    <row r="44" spans="1:4" x14ac:dyDescent="0.25">
      <c r="A44" t="s">
        <v>1953</v>
      </c>
      <c r="B44">
        <v>0</v>
      </c>
      <c r="C44">
        <v>7.53</v>
      </c>
      <c r="D44">
        <v>7.53</v>
      </c>
    </row>
    <row r="45" spans="1:4" x14ac:dyDescent="0.25">
      <c r="A45" t="s">
        <v>1954</v>
      </c>
      <c r="B45">
        <v>18.989999999999998</v>
      </c>
      <c r="C45">
        <v>14.06</v>
      </c>
      <c r="D45">
        <v>16.55</v>
      </c>
    </row>
    <row r="46" spans="1:4" x14ac:dyDescent="0.25">
      <c r="A46" t="s">
        <v>1955</v>
      </c>
      <c r="B46">
        <v>16.32</v>
      </c>
      <c r="C46">
        <v>13.94</v>
      </c>
      <c r="D46">
        <v>15.56</v>
      </c>
    </row>
    <row r="47" spans="1:4" x14ac:dyDescent="0.25">
      <c r="A47" t="s">
        <v>1956</v>
      </c>
      <c r="B47">
        <v>5.35</v>
      </c>
      <c r="C47">
        <v>16.59</v>
      </c>
      <c r="D47">
        <v>10.97</v>
      </c>
    </row>
    <row r="48" spans="1:4" x14ac:dyDescent="0.25">
      <c r="A48" t="s">
        <v>1957</v>
      </c>
      <c r="B48">
        <v>26.33</v>
      </c>
      <c r="C48">
        <v>24.8</v>
      </c>
      <c r="D48">
        <v>25.57</v>
      </c>
    </row>
    <row r="49" spans="1:4" x14ac:dyDescent="0.25">
      <c r="A49" t="s">
        <v>1958</v>
      </c>
      <c r="B49">
        <v>20.23</v>
      </c>
      <c r="C49">
        <v>11.94</v>
      </c>
      <c r="D49">
        <v>16.09</v>
      </c>
    </row>
    <row r="50" spans="1:4" x14ac:dyDescent="0.25">
      <c r="A50" t="s">
        <v>1959</v>
      </c>
      <c r="B50">
        <v>15.9</v>
      </c>
      <c r="C50">
        <v>14.59</v>
      </c>
      <c r="D50">
        <v>15.38</v>
      </c>
    </row>
    <row r="51" spans="1:4" x14ac:dyDescent="0.25">
      <c r="A51" t="s">
        <v>1960</v>
      </c>
      <c r="B51">
        <v>16.239999999999998</v>
      </c>
      <c r="C51">
        <v>5.82</v>
      </c>
      <c r="D51">
        <v>11.03</v>
      </c>
    </row>
    <row r="52" spans="1:4" x14ac:dyDescent="0.25">
      <c r="A52" t="s">
        <v>1961</v>
      </c>
      <c r="B52">
        <v>12.6</v>
      </c>
      <c r="C52">
        <v>13.2</v>
      </c>
      <c r="D52">
        <v>12.85</v>
      </c>
    </row>
    <row r="53" spans="1:4" x14ac:dyDescent="0.25">
      <c r="A53" t="s">
        <v>1962</v>
      </c>
      <c r="B53">
        <v>12.67</v>
      </c>
      <c r="C53">
        <v>11.44</v>
      </c>
      <c r="D53">
        <v>12.27</v>
      </c>
    </row>
    <row r="54" spans="1:4" x14ac:dyDescent="0.25">
      <c r="A54" t="s">
        <v>1963</v>
      </c>
      <c r="B54">
        <v>16.2</v>
      </c>
      <c r="C54">
        <v>17.23</v>
      </c>
      <c r="D54">
        <v>16.72</v>
      </c>
    </row>
    <row r="55" spans="1:4" x14ac:dyDescent="0.25">
      <c r="A55" t="s">
        <v>1964</v>
      </c>
      <c r="B55">
        <v>17.149999999999999</v>
      </c>
      <c r="C55">
        <v>19.27</v>
      </c>
      <c r="D55">
        <v>17.96</v>
      </c>
    </row>
    <row r="56" spans="1:4" x14ac:dyDescent="0.25">
      <c r="A56" t="s">
        <v>1965</v>
      </c>
      <c r="B56">
        <v>14.67</v>
      </c>
      <c r="C56">
        <v>15.61</v>
      </c>
      <c r="D56">
        <v>15.14</v>
      </c>
    </row>
    <row r="57" spans="1:4" x14ac:dyDescent="0.25">
      <c r="A57" t="s">
        <v>1966</v>
      </c>
      <c r="B57">
        <v>6.24</v>
      </c>
      <c r="C57">
        <v>12.41</v>
      </c>
      <c r="D57">
        <v>9.32</v>
      </c>
    </row>
    <row r="58" spans="1:4" x14ac:dyDescent="0.25">
      <c r="A58" t="s">
        <v>1967</v>
      </c>
      <c r="B58">
        <v>13.24</v>
      </c>
      <c r="C58">
        <v>8.6199999999999992</v>
      </c>
      <c r="D58">
        <v>10.16</v>
      </c>
    </row>
    <row r="59" spans="1:4" x14ac:dyDescent="0.25">
      <c r="A59" t="s">
        <v>1968</v>
      </c>
      <c r="B59">
        <v>15.91</v>
      </c>
      <c r="C59">
        <v>11.8</v>
      </c>
      <c r="D59">
        <v>13.45</v>
      </c>
    </row>
    <row r="60" spans="1:4" x14ac:dyDescent="0.25">
      <c r="A60" t="s">
        <v>1969</v>
      </c>
      <c r="B60">
        <v>8.2799999999999994</v>
      </c>
      <c r="C60">
        <v>14.82</v>
      </c>
      <c r="D60">
        <v>12.56</v>
      </c>
    </row>
    <row r="61" spans="1:4" x14ac:dyDescent="0.25">
      <c r="A61" t="s">
        <v>1970</v>
      </c>
      <c r="B61">
        <v>10.49</v>
      </c>
      <c r="C61">
        <v>7.47</v>
      </c>
      <c r="D61">
        <v>9.2799999999999994</v>
      </c>
    </row>
    <row r="62" spans="1:4" x14ac:dyDescent="0.25">
      <c r="A62" t="s">
        <v>1971</v>
      </c>
      <c r="B62">
        <v>3.05</v>
      </c>
      <c r="C62">
        <v>3.2</v>
      </c>
      <c r="D62">
        <v>3.11</v>
      </c>
    </row>
    <row r="63" spans="1:4" x14ac:dyDescent="0.25">
      <c r="A63" t="s">
        <v>1972</v>
      </c>
      <c r="B63">
        <v>14.5</v>
      </c>
      <c r="C63">
        <v>0</v>
      </c>
      <c r="D63">
        <v>14.5</v>
      </c>
    </row>
    <row r="64" spans="1:4" x14ac:dyDescent="0.25">
      <c r="A64" t="s">
        <v>1973</v>
      </c>
      <c r="B64">
        <v>17.47</v>
      </c>
      <c r="C64">
        <v>11.33</v>
      </c>
      <c r="D64">
        <v>15.42</v>
      </c>
    </row>
    <row r="65" spans="1:4" x14ac:dyDescent="0.25">
      <c r="A65" t="s">
        <v>1974</v>
      </c>
      <c r="B65">
        <v>23</v>
      </c>
      <c r="C65">
        <v>14.4</v>
      </c>
      <c r="D65">
        <v>20.13</v>
      </c>
    </row>
    <row r="66" spans="1:4" x14ac:dyDescent="0.25">
      <c r="A66" t="s">
        <v>1975</v>
      </c>
      <c r="B66">
        <v>13</v>
      </c>
      <c r="C66">
        <v>0</v>
      </c>
      <c r="D66">
        <v>13</v>
      </c>
    </row>
    <row r="67" spans="1:4" x14ac:dyDescent="0.25">
      <c r="A67" t="s">
        <v>1976</v>
      </c>
      <c r="B67">
        <v>8.4</v>
      </c>
      <c r="C67">
        <v>0</v>
      </c>
      <c r="D67">
        <v>8.4</v>
      </c>
    </row>
    <row r="68" spans="1:4" x14ac:dyDescent="0.25">
      <c r="A68" t="s">
        <v>1977</v>
      </c>
      <c r="B68">
        <v>12.58</v>
      </c>
      <c r="C68">
        <v>17.87</v>
      </c>
      <c r="D68">
        <v>14.91</v>
      </c>
    </row>
    <row r="69" spans="1:4" x14ac:dyDescent="0.25">
      <c r="A69" t="s">
        <v>1978</v>
      </c>
      <c r="B69">
        <v>24.2</v>
      </c>
      <c r="C69">
        <v>0</v>
      </c>
      <c r="D69">
        <v>24.2</v>
      </c>
    </row>
    <row r="70" spans="1:4" x14ac:dyDescent="0.25">
      <c r="A70" t="s">
        <v>1979</v>
      </c>
      <c r="B70">
        <v>18.5</v>
      </c>
      <c r="C70">
        <v>16.91</v>
      </c>
      <c r="D70">
        <v>17.43</v>
      </c>
    </row>
    <row r="71" spans="1:4" x14ac:dyDescent="0.25">
      <c r="A71" t="s">
        <v>1980</v>
      </c>
      <c r="B71">
        <v>0</v>
      </c>
      <c r="C71">
        <v>18.82</v>
      </c>
      <c r="D71">
        <v>18.82</v>
      </c>
    </row>
    <row r="72" spans="1:4" x14ac:dyDescent="0.25">
      <c r="A72" t="s">
        <v>1981</v>
      </c>
      <c r="B72">
        <v>16.28</v>
      </c>
      <c r="C72">
        <v>7.56</v>
      </c>
      <c r="D72">
        <v>10.64</v>
      </c>
    </row>
    <row r="73" spans="1:4" x14ac:dyDescent="0.25">
      <c r="A73" t="s">
        <v>1982</v>
      </c>
      <c r="B73">
        <v>16.47</v>
      </c>
      <c r="C73">
        <v>14.48</v>
      </c>
      <c r="D73">
        <v>15.16</v>
      </c>
    </row>
    <row r="74" spans="1:4" x14ac:dyDescent="0.25">
      <c r="A74" t="s">
        <v>1983</v>
      </c>
      <c r="B74">
        <v>12.82</v>
      </c>
      <c r="C74">
        <v>12.35</v>
      </c>
      <c r="D74">
        <v>12.59</v>
      </c>
    </row>
    <row r="75" spans="1:4" x14ac:dyDescent="0.25">
      <c r="A75" t="s">
        <v>1984</v>
      </c>
      <c r="B75">
        <v>15.74</v>
      </c>
      <c r="C75">
        <v>13.67</v>
      </c>
      <c r="D75">
        <v>14.71</v>
      </c>
    </row>
    <row r="76" spans="1:4" x14ac:dyDescent="0.25">
      <c r="A76" t="s">
        <v>1985</v>
      </c>
      <c r="B76">
        <v>11.93</v>
      </c>
      <c r="C76">
        <v>29.53</v>
      </c>
      <c r="D76">
        <v>20.67</v>
      </c>
    </row>
    <row r="77" spans="1:4" x14ac:dyDescent="0.25">
      <c r="A77" t="s">
        <v>1986</v>
      </c>
      <c r="B77">
        <v>25.85</v>
      </c>
      <c r="C77">
        <v>17.579999999999998</v>
      </c>
      <c r="D77">
        <v>21.74</v>
      </c>
    </row>
    <row r="78" spans="1:4" x14ac:dyDescent="0.25">
      <c r="A78" t="s">
        <v>1987</v>
      </c>
      <c r="B78">
        <v>23.03</v>
      </c>
      <c r="C78">
        <v>20.96</v>
      </c>
      <c r="D78">
        <v>22</v>
      </c>
    </row>
    <row r="79" spans="1:4" x14ac:dyDescent="0.25">
      <c r="A79" t="s">
        <v>1988</v>
      </c>
      <c r="B79">
        <v>38.25</v>
      </c>
      <c r="C79">
        <v>31.05</v>
      </c>
      <c r="D79">
        <v>34.67</v>
      </c>
    </row>
    <row r="80" spans="1:4" x14ac:dyDescent="0.25">
      <c r="A80" t="s">
        <v>1989</v>
      </c>
      <c r="B80">
        <v>24.16</v>
      </c>
      <c r="C80">
        <v>22.83</v>
      </c>
      <c r="D80">
        <v>23.54</v>
      </c>
    </row>
    <row r="81" spans="1:4" x14ac:dyDescent="0.25">
      <c r="A81" t="s">
        <v>1990</v>
      </c>
      <c r="B81">
        <v>23.81</v>
      </c>
      <c r="C81">
        <v>25.34</v>
      </c>
      <c r="D81">
        <v>24.56</v>
      </c>
    </row>
    <row r="82" spans="1:4" x14ac:dyDescent="0.25">
      <c r="A82" t="s">
        <v>1991</v>
      </c>
      <c r="B82">
        <v>15.97</v>
      </c>
      <c r="C82">
        <v>13.35</v>
      </c>
      <c r="D82">
        <v>14.68</v>
      </c>
    </row>
    <row r="83" spans="1:4" x14ac:dyDescent="0.25">
      <c r="A83" t="s">
        <v>1992</v>
      </c>
      <c r="B83">
        <v>14.33</v>
      </c>
      <c r="C83">
        <v>13.19</v>
      </c>
      <c r="D83">
        <v>13.76</v>
      </c>
    </row>
    <row r="84" spans="1:4" x14ac:dyDescent="0.25">
      <c r="A84" t="s">
        <v>1993</v>
      </c>
      <c r="B84">
        <v>28.11</v>
      </c>
      <c r="C84">
        <v>28.51</v>
      </c>
      <c r="D84">
        <v>28.31</v>
      </c>
    </row>
    <row r="85" spans="1:4" x14ac:dyDescent="0.25">
      <c r="A85" t="s">
        <v>1994</v>
      </c>
      <c r="B85">
        <v>16.04</v>
      </c>
      <c r="C85">
        <v>13.02</v>
      </c>
      <c r="D85">
        <v>14.54</v>
      </c>
    </row>
    <row r="86" spans="1:4" x14ac:dyDescent="0.25">
      <c r="A86" t="s">
        <v>1995</v>
      </c>
      <c r="B86">
        <v>23.52</v>
      </c>
      <c r="C86">
        <v>19.72</v>
      </c>
      <c r="D86">
        <v>21.64</v>
      </c>
    </row>
    <row r="87" spans="1:4" x14ac:dyDescent="0.25">
      <c r="A87" t="s">
        <v>1996</v>
      </c>
      <c r="B87">
        <v>8.4700000000000006</v>
      </c>
      <c r="C87">
        <v>0</v>
      </c>
      <c r="D87">
        <v>3.51</v>
      </c>
    </row>
    <row r="88" spans="1:4" x14ac:dyDescent="0.25">
      <c r="A88" t="s">
        <v>1997</v>
      </c>
      <c r="B88">
        <v>11.65</v>
      </c>
      <c r="C88">
        <v>24.83</v>
      </c>
      <c r="D88">
        <v>18.239999999999998</v>
      </c>
    </row>
    <row r="89" spans="1:4" x14ac:dyDescent="0.25">
      <c r="A89" t="s">
        <v>1998</v>
      </c>
      <c r="B89">
        <v>0</v>
      </c>
      <c r="C89">
        <v>0</v>
      </c>
      <c r="D89">
        <v>0</v>
      </c>
    </row>
    <row r="90" spans="1:4" x14ac:dyDescent="0.25">
      <c r="A90" t="s">
        <v>1999</v>
      </c>
      <c r="B90">
        <v>0</v>
      </c>
      <c r="C90">
        <v>35.020000000000003</v>
      </c>
      <c r="D90">
        <v>35.020000000000003</v>
      </c>
    </row>
    <row r="91" spans="1:4" x14ac:dyDescent="0.25">
      <c r="A91" t="s">
        <v>2000</v>
      </c>
      <c r="B91">
        <v>19.829999999999998</v>
      </c>
      <c r="C91">
        <v>20.98</v>
      </c>
      <c r="D91">
        <v>20.11</v>
      </c>
    </row>
    <row r="92" spans="1:4" x14ac:dyDescent="0.25">
      <c r="A92" t="s">
        <v>2001</v>
      </c>
      <c r="B92">
        <v>19.98</v>
      </c>
      <c r="C92">
        <v>0</v>
      </c>
      <c r="D92">
        <v>19.98</v>
      </c>
    </row>
    <row r="93" spans="1:4" x14ac:dyDescent="0.25">
      <c r="A93" t="s">
        <v>2002</v>
      </c>
      <c r="B93">
        <v>32.94</v>
      </c>
      <c r="C93">
        <v>31.5</v>
      </c>
      <c r="D93">
        <v>32.22</v>
      </c>
    </row>
    <row r="94" spans="1:4" x14ac:dyDescent="0.25">
      <c r="A94" t="s">
        <v>2003</v>
      </c>
      <c r="B94">
        <v>23</v>
      </c>
      <c r="C94">
        <v>20.84</v>
      </c>
      <c r="D94">
        <v>21.69</v>
      </c>
    </row>
    <row r="95" spans="1:4" x14ac:dyDescent="0.25">
      <c r="A95" t="s">
        <v>2004</v>
      </c>
      <c r="B95">
        <v>0</v>
      </c>
      <c r="C95">
        <v>39.64</v>
      </c>
      <c r="D95">
        <v>39.64</v>
      </c>
    </row>
    <row r="96" spans="1:4" x14ac:dyDescent="0.25">
      <c r="A96" t="s">
        <v>2005</v>
      </c>
      <c r="B96">
        <v>39.07</v>
      </c>
      <c r="C96">
        <v>20.59</v>
      </c>
      <c r="D96">
        <v>36.47</v>
      </c>
    </row>
    <row r="97" spans="1:4" x14ac:dyDescent="0.25">
      <c r="A97" t="s">
        <v>2006</v>
      </c>
      <c r="B97">
        <v>31.7</v>
      </c>
      <c r="C97">
        <v>28.8</v>
      </c>
      <c r="D97">
        <v>30.25</v>
      </c>
    </row>
    <row r="98" spans="1:4" x14ac:dyDescent="0.25">
      <c r="A98" t="s">
        <v>2007</v>
      </c>
      <c r="B98">
        <v>14.33</v>
      </c>
      <c r="C98">
        <v>18.739999999999998</v>
      </c>
      <c r="D98">
        <v>16.53</v>
      </c>
    </row>
    <row r="99" spans="1:4" x14ac:dyDescent="0.25">
      <c r="A99" t="s">
        <v>2008</v>
      </c>
      <c r="B99">
        <v>25.56</v>
      </c>
      <c r="C99">
        <v>16.350000000000001</v>
      </c>
      <c r="D99">
        <v>19.45</v>
      </c>
    </row>
    <row r="100" spans="1:4" x14ac:dyDescent="0.25">
      <c r="A100" t="s">
        <v>2009</v>
      </c>
      <c r="B100">
        <v>22.97</v>
      </c>
      <c r="C100">
        <v>26.48</v>
      </c>
      <c r="D100">
        <v>23.84</v>
      </c>
    </row>
    <row r="101" spans="1:4" x14ac:dyDescent="0.25">
      <c r="A101" t="s">
        <v>2010</v>
      </c>
      <c r="B101">
        <v>20.97</v>
      </c>
      <c r="C101">
        <v>20.18</v>
      </c>
      <c r="D101">
        <v>20.66</v>
      </c>
    </row>
    <row r="102" spans="1:4" x14ac:dyDescent="0.25">
      <c r="A102" t="s">
        <v>2011</v>
      </c>
      <c r="B102">
        <v>23.48</v>
      </c>
      <c r="C102">
        <v>18.760000000000002</v>
      </c>
      <c r="D102">
        <v>21.14</v>
      </c>
    </row>
    <row r="103" spans="1:4" x14ac:dyDescent="0.25">
      <c r="A103" t="s">
        <v>2012</v>
      </c>
      <c r="B103">
        <v>22.26</v>
      </c>
      <c r="C103">
        <v>16.43</v>
      </c>
      <c r="D103">
        <v>19.34</v>
      </c>
    </row>
    <row r="104" spans="1:4" x14ac:dyDescent="0.25">
      <c r="A104" t="s">
        <v>2013</v>
      </c>
      <c r="B104">
        <v>27.39</v>
      </c>
      <c r="C104">
        <v>24.35</v>
      </c>
      <c r="D104">
        <v>25.88</v>
      </c>
    </row>
    <row r="105" spans="1:4" x14ac:dyDescent="0.25">
      <c r="A105" t="s">
        <v>2014</v>
      </c>
      <c r="B105">
        <v>22.48</v>
      </c>
      <c r="C105">
        <v>18.88</v>
      </c>
      <c r="D105">
        <v>20.69</v>
      </c>
    </row>
    <row r="106" spans="1:4" x14ac:dyDescent="0.25">
      <c r="A106" t="s">
        <v>2015</v>
      </c>
      <c r="B106">
        <v>19.66</v>
      </c>
      <c r="C106">
        <v>17.739999999999998</v>
      </c>
      <c r="D106">
        <v>18.649999999999999</v>
      </c>
    </row>
    <row r="107" spans="1:4" x14ac:dyDescent="0.25">
      <c r="A107" t="s">
        <v>2016</v>
      </c>
      <c r="B107">
        <v>34.18</v>
      </c>
      <c r="C107">
        <v>16.16</v>
      </c>
      <c r="D107">
        <v>22.05</v>
      </c>
    </row>
    <row r="108" spans="1:4" x14ac:dyDescent="0.25">
      <c r="A108" t="s">
        <v>2017</v>
      </c>
      <c r="B108">
        <v>20.16</v>
      </c>
      <c r="C108">
        <v>11.09</v>
      </c>
      <c r="D108">
        <v>15.68</v>
      </c>
    </row>
    <row r="109" spans="1:4" x14ac:dyDescent="0.25">
      <c r="A109" t="s">
        <v>2018</v>
      </c>
      <c r="B109">
        <v>14.8</v>
      </c>
      <c r="C109">
        <v>21.85</v>
      </c>
      <c r="D109">
        <v>18.3</v>
      </c>
    </row>
    <row r="110" spans="1:4" x14ac:dyDescent="0.25">
      <c r="A110" t="s">
        <v>2019</v>
      </c>
      <c r="B110">
        <v>13.9</v>
      </c>
      <c r="C110">
        <v>19.38</v>
      </c>
      <c r="D110">
        <v>15.92</v>
      </c>
    </row>
    <row r="111" spans="1:4" x14ac:dyDescent="0.25">
      <c r="A111" t="s">
        <v>2020</v>
      </c>
      <c r="B111">
        <v>22.5</v>
      </c>
      <c r="C111">
        <v>18.309999999999999</v>
      </c>
      <c r="D111">
        <v>20.38</v>
      </c>
    </row>
    <row r="112" spans="1:4" x14ac:dyDescent="0.25">
      <c r="A112" t="s">
        <v>2021</v>
      </c>
      <c r="B112">
        <v>13.64</v>
      </c>
      <c r="C112">
        <v>13.21</v>
      </c>
      <c r="D112">
        <v>13.43</v>
      </c>
    </row>
    <row r="113" spans="1:4" x14ac:dyDescent="0.25">
      <c r="A113" t="s">
        <v>2022</v>
      </c>
      <c r="B113">
        <v>22.32</v>
      </c>
      <c r="C113">
        <v>31.58</v>
      </c>
      <c r="D113">
        <v>26.94</v>
      </c>
    </row>
    <row r="114" spans="1:4" x14ac:dyDescent="0.25">
      <c r="A114" t="s">
        <v>2023</v>
      </c>
      <c r="B114">
        <v>24.16</v>
      </c>
      <c r="C114">
        <v>26.63</v>
      </c>
      <c r="D114">
        <v>25.39</v>
      </c>
    </row>
    <row r="115" spans="1:4" x14ac:dyDescent="0.25">
      <c r="A115" t="s">
        <v>2024</v>
      </c>
      <c r="B115">
        <v>20.32</v>
      </c>
      <c r="C115">
        <v>0</v>
      </c>
      <c r="D115">
        <v>20.32</v>
      </c>
    </row>
    <row r="116" spans="1:4" x14ac:dyDescent="0.25">
      <c r="A116" t="s">
        <v>2025</v>
      </c>
      <c r="B116">
        <v>0</v>
      </c>
      <c r="C116">
        <v>22.35</v>
      </c>
      <c r="D116">
        <v>22.35</v>
      </c>
    </row>
    <row r="117" spans="1:4" x14ac:dyDescent="0.25">
      <c r="A117" t="s">
        <v>2026</v>
      </c>
      <c r="B117">
        <v>10.06</v>
      </c>
      <c r="C117">
        <v>20.71</v>
      </c>
      <c r="D117">
        <v>13.52</v>
      </c>
    </row>
    <row r="118" spans="1:4" x14ac:dyDescent="0.25">
      <c r="A118" t="s">
        <v>2027</v>
      </c>
      <c r="B118">
        <v>27.06</v>
      </c>
      <c r="C118">
        <v>26.95</v>
      </c>
      <c r="D118">
        <v>27.01</v>
      </c>
    </row>
    <row r="119" spans="1:4" x14ac:dyDescent="0.25">
      <c r="A119" t="s">
        <v>2028</v>
      </c>
      <c r="B119">
        <v>26.54</v>
      </c>
      <c r="C119">
        <v>25.07</v>
      </c>
      <c r="D119">
        <v>25.8</v>
      </c>
    </row>
    <row r="120" spans="1:4" x14ac:dyDescent="0.25">
      <c r="A120" t="s">
        <v>2029</v>
      </c>
      <c r="B120">
        <v>31.21</v>
      </c>
      <c r="C120">
        <v>32.380000000000003</v>
      </c>
      <c r="D120">
        <v>31.79</v>
      </c>
    </row>
    <row r="121" spans="1:4" x14ac:dyDescent="0.25">
      <c r="A121" t="s">
        <v>2030</v>
      </c>
      <c r="B121">
        <v>25.97</v>
      </c>
      <c r="C121">
        <v>28.77</v>
      </c>
      <c r="D121">
        <v>27.37</v>
      </c>
    </row>
    <row r="122" spans="1:4" x14ac:dyDescent="0.25">
      <c r="A122" t="s">
        <v>2031</v>
      </c>
      <c r="B122">
        <v>40.06</v>
      </c>
      <c r="C122">
        <v>39.380000000000003</v>
      </c>
      <c r="D122">
        <v>39.72</v>
      </c>
    </row>
    <row r="123" spans="1:4" x14ac:dyDescent="0.25">
      <c r="A123" t="s">
        <v>2032</v>
      </c>
      <c r="B123">
        <v>36.33</v>
      </c>
      <c r="C123">
        <v>25.07</v>
      </c>
      <c r="D123">
        <v>30.74</v>
      </c>
    </row>
    <row r="124" spans="1:4" x14ac:dyDescent="0.25">
      <c r="A124" t="s">
        <v>2033</v>
      </c>
      <c r="B124">
        <v>33.049999999999997</v>
      </c>
      <c r="C124">
        <v>32.29</v>
      </c>
      <c r="D124">
        <v>32.67</v>
      </c>
    </row>
    <row r="125" spans="1:4" x14ac:dyDescent="0.25">
      <c r="A125" t="s">
        <v>2034</v>
      </c>
      <c r="B125">
        <v>12.67</v>
      </c>
      <c r="C125">
        <v>8.39</v>
      </c>
      <c r="D125">
        <v>10.54</v>
      </c>
    </row>
    <row r="126" spans="1:4" x14ac:dyDescent="0.25">
      <c r="A126" t="s">
        <v>2035</v>
      </c>
      <c r="B126">
        <v>25.99</v>
      </c>
      <c r="C126">
        <v>21.12</v>
      </c>
      <c r="D126">
        <v>23.46</v>
      </c>
    </row>
    <row r="127" spans="1:4" x14ac:dyDescent="0.25">
      <c r="A127" t="s">
        <v>2036</v>
      </c>
      <c r="B127">
        <v>27.25</v>
      </c>
      <c r="C127">
        <v>27.27</v>
      </c>
      <c r="D127">
        <v>27.25</v>
      </c>
    </row>
    <row r="128" spans="1:4" x14ac:dyDescent="0.25">
      <c r="A128" t="s">
        <v>2037</v>
      </c>
      <c r="B128">
        <v>0</v>
      </c>
      <c r="C128">
        <v>21.45</v>
      </c>
      <c r="D128">
        <v>21.45</v>
      </c>
    </row>
    <row r="129" spans="1:4" x14ac:dyDescent="0.25">
      <c r="A129" t="s">
        <v>2038</v>
      </c>
      <c r="B129">
        <v>18.5</v>
      </c>
      <c r="C129">
        <v>12.8</v>
      </c>
      <c r="D129">
        <v>16.329999999999998</v>
      </c>
    </row>
    <row r="130" spans="1:4" x14ac:dyDescent="0.25">
      <c r="A130" t="s">
        <v>2039</v>
      </c>
      <c r="B130">
        <v>33.53</v>
      </c>
      <c r="C130">
        <v>23.96</v>
      </c>
      <c r="D130">
        <v>29.3</v>
      </c>
    </row>
    <row r="131" spans="1:4" x14ac:dyDescent="0.25">
      <c r="A131" t="s">
        <v>2040</v>
      </c>
      <c r="B131">
        <v>25.64</v>
      </c>
      <c r="C131">
        <v>22.45</v>
      </c>
      <c r="D131">
        <v>23.98</v>
      </c>
    </row>
    <row r="132" spans="1:4" x14ac:dyDescent="0.25">
      <c r="A132" t="s">
        <v>2041</v>
      </c>
      <c r="B132">
        <v>30</v>
      </c>
      <c r="C132">
        <v>24.94</v>
      </c>
      <c r="D132">
        <v>26.63</v>
      </c>
    </row>
    <row r="133" spans="1:4" x14ac:dyDescent="0.25">
      <c r="A133" t="s">
        <v>2042</v>
      </c>
      <c r="B133">
        <v>21.68</v>
      </c>
      <c r="C133">
        <v>20.57</v>
      </c>
      <c r="D133">
        <v>21.15</v>
      </c>
    </row>
    <row r="134" spans="1:4" x14ac:dyDescent="0.25">
      <c r="A134" t="s">
        <v>2043</v>
      </c>
      <c r="B134">
        <v>26.81</v>
      </c>
      <c r="C134">
        <v>35.69</v>
      </c>
      <c r="D134">
        <v>31.25</v>
      </c>
    </row>
    <row r="135" spans="1:4" x14ac:dyDescent="0.25">
      <c r="A135" t="s">
        <v>2044</v>
      </c>
      <c r="B135">
        <v>25.56</v>
      </c>
      <c r="C135">
        <v>18.22</v>
      </c>
      <c r="D135">
        <v>21.92</v>
      </c>
    </row>
    <row r="136" spans="1:4" x14ac:dyDescent="0.25">
      <c r="A136" t="s">
        <v>2045</v>
      </c>
      <c r="B136">
        <v>55.08</v>
      </c>
      <c r="C136">
        <v>32.71</v>
      </c>
      <c r="D136">
        <v>43.98</v>
      </c>
    </row>
    <row r="137" spans="1:4" x14ac:dyDescent="0.25">
      <c r="A137" t="s">
        <v>2046</v>
      </c>
      <c r="B137">
        <v>23.22</v>
      </c>
      <c r="C137">
        <v>20.74</v>
      </c>
      <c r="D137">
        <v>22.06</v>
      </c>
    </row>
    <row r="138" spans="1:4" x14ac:dyDescent="0.25">
      <c r="A138" t="s">
        <v>2047</v>
      </c>
      <c r="B138">
        <v>29.38</v>
      </c>
      <c r="C138">
        <v>35.81</v>
      </c>
      <c r="D138">
        <v>32.590000000000003</v>
      </c>
    </row>
    <row r="139" spans="1:4" x14ac:dyDescent="0.25">
      <c r="A139" t="s">
        <v>2048</v>
      </c>
      <c r="B139">
        <v>22.95</v>
      </c>
      <c r="C139">
        <v>21</v>
      </c>
      <c r="D139">
        <v>21.87</v>
      </c>
    </row>
    <row r="140" spans="1:4" x14ac:dyDescent="0.25">
      <c r="A140" t="s">
        <v>2049</v>
      </c>
      <c r="B140">
        <v>26.8</v>
      </c>
      <c r="C140">
        <v>24.46</v>
      </c>
      <c r="D140">
        <v>25.38</v>
      </c>
    </row>
    <row r="141" spans="1:4" x14ac:dyDescent="0.25">
      <c r="A141" t="s">
        <v>2050</v>
      </c>
      <c r="B141">
        <v>25.3</v>
      </c>
      <c r="C141">
        <v>21.09</v>
      </c>
      <c r="D141">
        <v>23.01</v>
      </c>
    </row>
    <row r="142" spans="1:4" x14ac:dyDescent="0.25">
      <c r="A142" t="s">
        <v>2051</v>
      </c>
      <c r="B142">
        <v>21.26</v>
      </c>
      <c r="C142">
        <v>19.5</v>
      </c>
      <c r="D142">
        <v>20.43</v>
      </c>
    </row>
    <row r="143" spans="1:4" x14ac:dyDescent="0.25">
      <c r="A143" t="s">
        <v>2052</v>
      </c>
      <c r="B143">
        <v>21.19</v>
      </c>
      <c r="C143">
        <v>17.55</v>
      </c>
      <c r="D143">
        <v>19.489999999999998</v>
      </c>
    </row>
    <row r="144" spans="1:4" x14ac:dyDescent="0.25">
      <c r="A144" t="s">
        <v>2053</v>
      </c>
      <c r="B144">
        <v>26.83</v>
      </c>
      <c r="C144">
        <v>20.52</v>
      </c>
      <c r="D144">
        <v>23.64</v>
      </c>
    </row>
    <row r="145" spans="1:4" x14ac:dyDescent="0.25">
      <c r="A145" t="s">
        <v>2054</v>
      </c>
      <c r="B145">
        <v>21.85</v>
      </c>
      <c r="C145">
        <v>21</v>
      </c>
      <c r="D145">
        <v>21.48</v>
      </c>
    </row>
    <row r="146" spans="1:4" x14ac:dyDescent="0.25">
      <c r="A146" t="s">
        <v>2055</v>
      </c>
      <c r="B146">
        <v>31.02</v>
      </c>
      <c r="C146">
        <v>24.52</v>
      </c>
      <c r="D146">
        <v>27.14</v>
      </c>
    </row>
    <row r="147" spans="1:4" x14ac:dyDescent="0.25">
      <c r="A147" t="s">
        <v>2056</v>
      </c>
      <c r="B147">
        <v>24.61</v>
      </c>
      <c r="C147">
        <v>25.64</v>
      </c>
      <c r="D147">
        <v>25.05</v>
      </c>
    </row>
    <row r="148" spans="1:4" x14ac:dyDescent="0.25">
      <c r="A148" t="s">
        <v>2057</v>
      </c>
      <c r="B148">
        <v>41.06</v>
      </c>
      <c r="C148">
        <v>26.27</v>
      </c>
      <c r="D148">
        <v>33.67</v>
      </c>
    </row>
    <row r="149" spans="1:4" x14ac:dyDescent="0.25">
      <c r="A149" t="s">
        <v>2058</v>
      </c>
      <c r="B149">
        <v>0</v>
      </c>
      <c r="C149">
        <v>18.43</v>
      </c>
      <c r="D149">
        <v>18.43</v>
      </c>
    </row>
    <row r="150" spans="1:4" x14ac:dyDescent="0.25">
      <c r="A150" t="s">
        <v>2059</v>
      </c>
      <c r="B150">
        <v>19.920000000000002</v>
      </c>
      <c r="C150">
        <v>0</v>
      </c>
      <c r="D150">
        <v>19.920000000000002</v>
      </c>
    </row>
    <row r="151" spans="1:4" x14ac:dyDescent="0.25">
      <c r="A151" t="s">
        <v>2060</v>
      </c>
      <c r="B151">
        <v>11.44</v>
      </c>
      <c r="C151">
        <v>12.17</v>
      </c>
      <c r="D151">
        <v>11.8</v>
      </c>
    </row>
    <row r="152" spans="1:4" x14ac:dyDescent="0.25">
      <c r="A152" t="s">
        <v>2061</v>
      </c>
      <c r="B152">
        <v>25.85</v>
      </c>
      <c r="C152">
        <v>16.260000000000002</v>
      </c>
      <c r="D152">
        <v>20.72</v>
      </c>
    </row>
    <row r="153" spans="1:4" x14ac:dyDescent="0.25">
      <c r="A153" t="s">
        <v>2062</v>
      </c>
      <c r="B153">
        <v>0</v>
      </c>
      <c r="C153">
        <v>18.36</v>
      </c>
      <c r="D153">
        <v>18.36</v>
      </c>
    </row>
    <row r="154" spans="1:4" x14ac:dyDescent="0.25">
      <c r="A154" t="s">
        <v>2063</v>
      </c>
      <c r="B154">
        <v>0</v>
      </c>
      <c r="C154">
        <v>8.74</v>
      </c>
      <c r="D154">
        <v>8.74</v>
      </c>
    </row>
    <row r="155" spans="1:4" x14ac:dyDescent="0.25">
      <c r="A155" t="s">
        <v>2064</v>
      </c>
      <c r="B155">
        <v>0</v>
      </c>
      <c r="C155">
        <v>0</v>
      </c>
      <c r="D155">
        <v>0</v>
      </c>
    </row>
    <row r="156" spans="1:4" x14ac:dyDescent="0.25">
      <c r="A156" t="s">
        <v>2065</v>
      </c>
      <c r="B156">
        <v>1.1599999999999999</v>
      </c>
      <c r="C156">
        <v>0</v>
      </c>
      <c r="D156">
        <v>1.1599999999999999</v>
      </c>
    </row>
    <row r="157" spans="1:4" x14ac:dyDescent="0.25">
      <c r="A157" t="s">
        <v>2066</v>
      </c>
      <c r="B157">
        <v>0</v>
      </c>
      <c r="C157">
        <v>27.68</v>
      </c>
      <c r="D157">
        <v>27.68</v>
      </c>
    </row>
    <row r="158" spans="1:4" x14ac:dyDescent="0.25">
      <c r="A158" t="s">
        <v>2067</v>
      </c>
      <c r="B158">
        <v>17.510000000000002</v>
      </c>
      <c r="C158">
        <v>0</v>
      </c>
      <c r="D158">
        <v>17.510000000000002</v>
      </c>
    </row>
    <row r="159" spans="1:4" x14ac:dyDescent="0.25">
      <c r="A159" t="s">
        <v>2068</v>
      </c>
      <c r="B159">
        <v>33.94</v>
      </c>
      <c r="C159">
        <v>19.88</v>
      </c>
      <c r="D159">
        <v>23.25</v>
      </c>
    </row>
    <row r="160" spans="1:4" x14ac:dyDescent="0.25">
      <c r="A160" t="s">
        <v>2069</v>
      </c>
      <c r="B160">
        <v>0</v>
      </c>
      <c r="C160">
        <v>5.79</v>
      </c>
      <c r="D160">
        <v>5.79</v>
      </c>
    </row>
    <row r="161" spans="1:4" x14ac:dyDescent="0.25">
      <c r="A161" t="s">
        <v>2070</v>
      </c>
      <c r="B161">
        <v>11.33</v>
      </c>
      <c r="C161">
        <v>0</v>
      </c>
      <c r="D161">
        <v>11.33</v>
      </c>
    </row>
    <row r="162" spans="1:4" x14ac:dyDescent="0.25">
      <c r="A162" t="s">
        <v>2071</v>
      </c>
      <c r="B162">
        <v>17.940000000000001</v>
      </c>
      <c r="C162">
        <v>18.829999999999998</v>
      </c>
      <c r="D162">
        <v>18.39</v>
      </c>
    </row>
    <row r="163" spans="1:4" x14ac:dyDescent="0.25">
      <c r="A163" t="s">
        <v>2072</v>
      </c>
      <c r="B163">
        <v>15.88</v>
      </c>
      <c r="C163">
        <v>17.5</v>
      </c>
      <c r="D163">
        <v>16.690000000000001</v>
      </c>
    </row>
    <row r="164" spans="1:4" x14ac:dyDescent="0.25">
      <c r="A164" t="s">
        <v>2073</v>
      </c>
      <c r="B164">
        <v>19.5</v>
      </c>
      <c r="C164">
        <v>20.27</v>
      </c>
      <c r="D164">
        <v>19.88</v>
      </c>
    </row>
    <row r="165" spans="1:4" x14ac:dyDescent="0.25">
      <c r="A165" t="s">
        <v>2074</v>
      </c>
      <c r="B165">
        <v>13.06</v>
      </c>
      <c r="C165">
        <v>20.09</v>
      </c>
      <c r="D165">
        <v>16.52</v>
      </c>
    </row>
    <row r="166" spans="1:4" x14ac:dyDescent="0.25">
      <c r="A166" t="s">
        <v>2075</v>
      </c>
      <c r="B166">
        <v>0</v>
      </c>
      <c r="C166">
        <v>22.38</v>
      </c>
      <c r="D166">
        <v>22.38</v>
      </c>
    </row>
    <row r="167" spans="1:4" x14ac:dyDescent="0.25">
      <c r="A167" t="s">
        <v>2076</v>
      </c>
      <c r="B167">
        <v>31.72</v>
      </c>
      <c r="C167">
        <v>33.799999999999997</v>
      </c>
      <c r="D167">
        <v>32.76</v>
      </c>
    </row>
    <row r="168" spans="1:4" x14ac:dyDescent="0.25">
      <c r="A168" t="s">
        <v>2077</v>
      </c>
      <c r="B168">
        <v>36.08</v>
      </c>
      <c r="C168">
        <v>40.83</v>
      </c>
      <c r="D168">
        <v>38.46</v>
      </c>
    </row>
    <row r="169" spans="1:4" x14ac:dyDescent="0.25">
      <c r="A169" t="s">
        <v>2078</v>
      </c>
      <c r="B169">
        <v>7.82</v>
      </c>
      <c r="C169">
        <v>0</v>
      </c>
      <c r="D169">
        <v>7.82</v>
      </c>
    </row>
    <row r="170" spans="1:4" x14ac:dyDescent="0.25">
      <c r="A170" t="s">
        <v>2079</v>
      </c>
      <c r="B170">
        <v>0</v>
      </c>
      <c r="C170">
        <v>0</v>
      </c>
      <c r="D170">
        <v>0</v>
      </c>
    </row>
    <row r="171" spans="1:4" x14ac:dyDescent="0.25">
      <c r="A171" t="s">
        <v>2080</v>
      </c>
      <c r="B171">
        <v>17.899999999999999</v>
      </c>
      <c r="C171">
        <v>0</v>
      </c>
      <c r="D171">
        <v>17.899999999999999</v>
      </c>
    </row>
    <row r="172" spans="1:4" x14ac:dyDescent="0.25">
      <c r="A172" t="s">
        <v>2081</v>
      </c>
      <c r="B172">
        <v>0</v>
      </c>
      <c r="C172">
        <v>13.5</v>
      </c>
      <c r="D172">
        <v>13.5</v>
      </c>
    </row>
    <row r="173" spans="1:4" x14ac:dyDescent="0.25">
      <c r="A173" t="s">
        <v>2082</v>
      </c>
      <c r="B173">
        <v>15.89</v>
      </c>
      <c r="C173">
        <v>13.44</v>
      </c>
      <c r="D173">
        <v>14.67</v>
      </c>
    </row>
    <row r="174" spans="1:4" x14ac:dyDescent="0.25">
      <c r="A174" t="s">
        <v>2083</v>
      </c>
      <c r="B174">
        <v>20.83</v>
      </c>
      <c r="C174">
        <v>27.33</v>
      </c>
      <c r="D174">
        <v>25.02</v>
      </c>
    </row>
    <row r="175" spans="1:4" x14ac:dyDescent="0.25">
      <c r="A175" t="s">
        <v>2084</v>
      </c>
      <c r="B175">
        <v>24.23</v>
      </c>
      <c r="C175">
        <v>26.44</v>
      </c>
      <c r="D175">
        <v>25.25</v>
      </c>
    </row>
    <row r="176" spans="1:4" x14ac:dyDescent="0.25">
      <c r="A176" t="s">
        <v>2085</v>
      </c>
      <c r="B176">
        <v>36.5</v>
      </c>
      <c r="C176">
        <v>0</v>
      </c>
      <c r="D176">
        <v>36.5</v>
      </c>
    </row>
    <row r="177" spans="1:4" x14ac:dyDescent="0.25">
      <c r="A177" t="s">
        <v>2086</v>
      </c>
      <c r="B177">
        <v>28.39</v>
      </c>
      <c r="C177">
        <v>28.49</v>
      </c>
      <c r="D177">
        <v>28.44</v>
      </c>
    </row>
    <row r="178" spans="1:4" x14ac:dyDescent="0.25">
      <c r="A178" t="s">
        <v>2087</v>
      </c>
      <c r="B178">
        <v>30.86</v>
      </c>
      <c r="C178">
        <v>32.29</v>
      </c>
      <c r="D178">
        <v>31.58</v>
      </c>
    </row>
    <row r="179" spans="1:4" x14ac:dyDescent="0.25">
      <c r="A179" t="s">
        <v>2088</v>
      </c>
      <c r="B179">
        <v>27</v>
      </c>
      <c r="C179">
        <v>23.9</v>
      </c>
      <c r="D179">
        <v>25.22</v>
      </c>
    </row>
    <row r="180" spans="1:4" x14ac:dyDescent="0.25">
      <c r="A180" t="s">
        <v>2089</v>
      </c>
      <c r="B180">
        <v>0</v>
      </c>
      <c r="C180">
        <v>5.83</v>
      </c>
      <c r="D180">
        <v>5.83</v>
      </c>
    </row>
    <row r="181" spans="1:4" x14ac:dyDescent="0.25">
      <c r="A181" t="s">
        <v>2090</v>
      </c>
      <c r="B181">
        <v>28.02</v>
      </c>
      <c r="C181">
        <v>23.96</v>
      </c>
      <c r="D181">
        <v>25.66</v>
      </c>
    </row>
    <row r="182" spans="1:4" x14ac:dyDescent="0.25">
      <c r="A182" t="s">
        <v>2091</v>
      </c>
      <c r="B182">
        <v>26.39</v>
      </c>
      <c r="C182">
        <v>24.64</v>
      </c>
      <c r="D182">
        <v>25.52</v>
      </c>
    </row>
    <row r="183" spans="1:4" x14ac:dyDescent="0.25">
      <c r="A183" t="s">
        <v>2092</v>
      </c>
      <c r="B183">
        <v>25.22</v>
      </c>
      <c r="C183">
        <v>30.09</v>
      </c>
      <c r="D183">
        <v>27.66</v>
      </c>
    </row>
    <row r="184" spans="1:4" x14ac:dyDescent="0.25">
      <c r="A184" t="s">
        <v>2093</v>
      </c>
      <c r="B184">
        <v>19.329999999999998</v>
      </c>
      <c r="C184">
        <v>0</v>
      </c>
      <c r="D184">
        <v>19.329999999999998</v>
      </c>
    </row>
    <row r="185" spans="1:4" x14ac:dyDescent="0.25">
      <c r="A185" t="s">
        <v>2094</v>
      </c>
      <c r="B185">
        <v>19.920000000000002</v>
      </c>
      <c r="C185">
        <v>19.88</v>
      </c>
      <c r="D185">
        <v>19.899999999999999</v>
      </c>
    </row>
    <row r="186" spans="1:4" x14ac:dyDescent="0.25">
      <c r="A186" t="s">
        <v>2095</v>
      </c>
      <c r="B186">
        <v>17.190000000000001</v>
      </c>
      <c r="C186">
        <v>19.63</v>
      </c>
      <c r="D186">
        <v>18.41</v>
      </c>
    </row>
    <row r="187" spans="1:4" x14ac:dyDescent="0.25">
      <c r="A187" t="s">
        <v>2096</v>
      </c>
      <c r="B187">
        <v>24.33</v>
      </c>
      <c r="C187">
        <v>24.7</v>
      </c>
      <c r="D187">
        <v>24.52</v>
      </c>
    </row>
    <row r="188" spans="1:4" x14ac:dyDescent="0.25">
      <c r="A188" t="s">
        <v>2097</v>
      </c>
      <c r="B188">
        <v>35.75</v>
      </c>
      <c r="C188">
        <v>39.06</v>
      </c>
      <c r="D188">
        <v>37.409999999999997</v>
      </c>
    </row>
    <row r="189" spans="1:4" x14ac:dyDescent="0.25">
      <c r="A189" t="s">
        <v>2098</v>
      </c>
      <c r="B189">
        <v>29.5</v>
      </c>
      <c r="C189">
        <v>34.06</v>
      </c>
      <c r="D189">
        <v>31.78</v>
      </c>
    </row>
    <row r="190" spans="1:4" x14ac:dyDescent="0.25">
      <c r="A190" t="s">
        <v>2099</v>
      </c>
      <c r="B190">
        <v>12.65</v>
      </c>
      <c r="C190">
        <v>16.73</v>
      </c>
      <c r="D190">
        <v>14.69</v>
      </c>
    </row>
    <row r="191" spans="1:4" x14ac:dyDescent="0.25">
      <c r="A191" t="s">
        <v>2100</v>
      </c>
      <c r="B191">
        <v>11.89</v>
      </c>
      <c r="C191">
        <v>9.9499999999999993</v>
      </c>
      <c r="D191">
        <v>10.57</v>
      </c>
    </row>
    <row r="192" spans="1:4" x14ac:dyDescent="0.25">
      <c r="A192" t="s">
        <v>2101</v>
      </c>
      <c r="B192">
        <v>21</v>
      </c>
      <c r="C192">
        <v>21.38</v>
      </c>
      <c r="D192">
        <v>21.19</v>
      </c>
    </row>
    <row r="193" spans="1:4" x14ac:dyDescent="0.25">
      <c r="A193" t="s">
        <v>2102</v>
      </c>
      <c r="B193">
        <v>18.579999999999998</v>
      </c>
      <c r="C193">
        <v>22.11</v>
      </c>
      <c r="D193">
        <v>20.350000000000001</v>
      </c>
    </row>
    <row r="194" spans="1:4" x14ac:dyDescent="0.25">
      <c r="A194" t="s">
        <v>2103</v>
      </c>
      <c r="B194">
        <v>21.44</v>
      </c>
      <c r="C194">
        <v>19.829999999999998</v>
      </c>
      <c r="D194">
        <v>20.64</v>
      </c>
    </row>
    <row r="195" spans="1:4" x14ac:dyDescent="0.25">
      <c r="A195" t="s">
        <v>2104</v>
      </c>
      <c r="B195">
        <v>8.56</v>
      </c>
      <c r="C195">
        <v>12</v>
      </c>
      <c r="D195">
        <v>10.23</v>
      </c>
    </row>
    <row r="196" spans="1:4" x14ac:dyDescent="0.25">
      <c r="A196" t="s">
        <v>2105</v>
      </c>
      <c r="B196">
        <v>9.67</v>
      </c>
      <c r="C196">
        <v>12</v>
      </c>
      <c r="D196">
        <v>10.83</v>
      </c>
    </row>
    <row r="197" spans="1:4" x14ac:dyDescent="0.25">
      <c r="A197" t="s">
        <v>2106</v>
      </c>
      <c r="B197">
        <v>9</v>
      </c>
      <c r="C197">
        <v>19.329999999999998</v>
      </c>
      <c r="D197">
        <v>14.17</v>
      </c>
    </row>
    <row r="198" spans="1:4" x14ac:dyDescent="0.25">
      <c r="A198" t="s">
        <v>2107</v>
      </c>
      <c r="B198">
        <v>32</v>
      </c>
      <c r="C198">
        <v>23.83</v>
      </c>
      <c r="D198">
        <v>27.92</v>
      </c>
    </row>
    <row r="199" spans="1:4" x14ac:dyDescent="0.25">
      <c r="A199" t="s">
        <v>2108</v>
      </c>
      <c r="B199">
        <v>6.5</v>
      </c>
      <c r="C199">
        <v>7.5</v>
      </c>
      <c r="D199">
        <v>7</v>
      </c>
    </row>
    <row r="200" spans="1:4" x14ac:dyDescent="0.25">
      <c r="A200" t="s">
        <v>2109</v>
      </c>
      <c r="B200">
        <v>10.5</v>
      </c>
      <c r="C200">
        <v>14.67</v>
      </c>
      <c r="D200">
        <v>12.58</v>
      </c>
    </row>
    <row r="201" spans="1:4" x14ac:dyDescent="0.25">
      <c r="A201" t="s">
        <v>2110</v>
      </c>
      <c r="B201">
        <v>15.5</v>
      </c>
      <c r="C201">
        <v>15.86</v>
      </c>
      <c r="D201">
        <v>15.68</v>
      </c>
    </row>
    <row r="202" spans="1:4" x14ac:dyDescent="0.25">
      <c r="A202" t="s">
        <v>2111</v>
      </c>
      <c r="B202">
        <v>7.83</v>
      </c>
      <c r="C202">
        <v>5.6</v>
      </c>
      <c r="D202">
        <v>6.92</v>
      </c>
    </row>
    <row r="203" spans="1:4" x14ac:dyDescent="0.25">
      <c r="A203" t="s">
        <v>2112</v>
      </c>
      <c r="B203">
        <v>37.909999999999997</v>
      </c>
      <c r="C203">
        <v>22.86</v>
      </c>
      <c r="D203">
        <v>29.76</v>
      </c>
    </row>
    <row r="204" spans="1:4" x14ac:dyDescent="0.25">
      <c r="A204" t="s">
        <v>2113</v>
      </c>
      <c r="B204">
        <v>0</v>
      </c>
      <c r="C204">
        <v>24.78</v>
      </c>
      <c r="D204">
        <v>24.78</v>
      </c>
    </row>
    <row r="205" spans="1:4" x14ac:dyDescent="0.25">
      <c r="A205" t="s">
        <v>2114</v>
      </c>
      <c r="B205">
        <v>8.91</v>
      </c>
      <c r="C205">
        <v>17</v>
      </c>
      <c r="D205">
        <v>14.25</v>
      </c>
    </row>
    <row r="206" spans="1:4" x14ac:dyDescent="0.25">
      <c r="A206" t="s">
        <v>2115</v>
      </c>
      <c r="B206">
        <v>9.15</v>
      </c>
      <c r="C206">
        <v>6.33</v>
      </c>
      <c r="D206">
        <v>7.29</v>
      </c>
    </row>
    <row r="207" spans="1:4" x14ac:dyDescent="0.25">
      <c r="A207" t="s">
        <v>2116</v>
      </c>
      <c r="B207">
        <v>20.25</v>
      </c>
      <c r="C207">
        <v>0</v>
      </c>
      <c r="D207">
        <v>20.25</v>
      </c>
    </row>
    <row r="208" spans="1:4" x14ac:dyDescent="0.25">
      <c r="A208" t="s">
        <v>2117</v>
      </c>
      <c r="B208">
        <v>0</v>
      </c>
      <c r="C208">
        <v>18.09</v>
      </c>
      <c r="D208">
        <v>18.09</v>
      </c>
    </row>
    <row r="209" spans="1:4" x14ac:dyDescent="0.25">
      <c r="A209" t="s">
        <v>2118</v>
      </c>
      <c r="B209">
        <v>15.48</v>
      </c>
      <c r="C209">
        <v>10.55</v>
      </c>
      <c r="D209">
        <v>12.43</v>
      </c>
    </row>
    <row r="210" spans="1:4" x14ac:dyDescent="0.25">
      <c r="A210" t="s">
        <v>2119</v>
      </c>
      <c r="B210">
        <v>10.74</v>
      </c>
      <c r="C210">
        <v>8.85</v>
      </c>
      <c r="D210">
        <v>9.81</v>
      </c>
    </row>
    <row r="211" spans="1:4" x14ac:dyDescent="0.25">
      <c r="A211" t="s">
        <v>2120</v>
      </c>
      <c r="B211">
        <v>0</v>
      </c>
      <c r="C211">
        <v>7.12</v>
      </c>
      <c r="D211">
        <v>7.12</v>
      </c>
    </row>
    <row r="212" spans="1:4" x14ac:dyDescent="0.25">
      <c r="A212" t="s">
        <v>2121</v>
      </c>
      <c r="B212">
        <v>13.17</v>
      </c>
      <c r="C212">
        <v>17.62</v>
      </c>
      <c r="D212">
        <v>15.14</v>
      </c>
    </row>
    <row r="213" spans="1:4" x14ac:dyDescent="0.25">
      <c r="A213" t="s">
        <v>2122</v>
      </c>
      <c r="B213">
        <v>18.989999999999998</v>
      </c>
      <c r="C213">
        <v>19.18</v>
      </c>
      <c r="D213">
        <v>19.100000000000001</v>
      </c>
    </row>
    <row r="214" spans="1:4" x14ac:dyDescent="0.25">
      <c r="A214" t="s">
        <v>2123</v>
      </c>
      <c r="B214">
        <v>0</v>
      </c>
      <c r="C214">
        <v>10.59</v>
      </c>
      <c r="D214">
        <v>10.59</v>
      </c>
    </row>
    <row r="215" spans="1:4" x14ac:dyDescent="0.25">
      <c r="A215" t="s">
        <v>2124</v>
      </c>
      <c r="B215">
        <v>25.83</v>
      </c>
      <c r="C215">
        <v>9.36</v>
      </c>
      <c r="D215">
        <v>13.52</v>
      </c>
    </row>
    <row r="216" spans="1:4" x14ac:dyDescent="0.25">
      <c r="A216" t="s">
        <v>2125</v>
      </c>
      <c r="B216">
        <v>20.260000000000002</v>
      </c>
      <c r="C216">
        <v>22.79</v>
      </c>
      <c r="D216">
        <v>21.5</v>
      </c>
    </row>
    <row r="217" spans="1:4" x14ac:dyDescent="0.25">
      <c r="A217" t="s">
        <v>2126</v>
      </c>
      <c r="B217">
        <v>13.77</v>
      </c>
      <c r="C217">
        <v>14.39</v>
      </c>
      <c r="D217">
        <v>14.03</v>
      </c>
    </row>
    <row r="218" spans="1:4" x14ac:dyDescent="0.25">
      <c r="A218" t="s">
        <v>2127</v>
      </c>
      <c r="B218">
        <v>18.149999999999999</v>
      </c>
      <c r="C218">
        <v>15.06</v>
      </c>
      <c r="D218">
        <v>17.39</v>
      </c>
    </row>
    <row r="219" spans="1:4" x14ac:dyDescent="0.25">
      <c r="A219" t="s">
        <v>2128</v>
      </c>
      <c r="B219">
        <v>22.37</v>
      </c>
      <c r="C219">
        <v>0</v>
      </c>
      <c r="D219">
        <v>22.37</v>
      </c>
    </row>
    <row r="220" spans="1:4" x14ac:dyDescent="0.25">
      <c r="A220" t="s">
        <v>2129</v>
      </c>
      <c r="B220">
        <v>17.440000000000001</v>
      </c>
      <c r="C220">
        <v>17.23</v>
      </c>
      <c r="D220">
        <v>17.34</v>
      </c>
    </row>
    <row r="221" spans="1:4" x14ac:dyDescent="0.25">
      <c r="A221" t="s">
        <v>2130</v>
      </c>
      <c r="B221">
        <v>15.59</v>
      </c>
      <c r="C221">
        <v>12.57</v>
      </c>
      <c r="D221">
        <v>13.77</v>
      </c>
    </row>
    <row r="222" spans="1:4" x14ac:dyDescent="0.25">
      <c r="A222" t="s">
        <v>2131</v>
      </c>
      <c r="B222">
        <v>17.14</v>
      </c>
      <c r="C222">
        <v>13.54</v>
      </c>
      <c r="D222">
        <v>14.75</v>
      </c>
    </row>
    <row r="223" spans="1:4" x14ac:dyDescent="0.25">
      <c r="A223" t="s">
        <v>2132</v>
      </c>
      <c r="B223">
        <v>9.16</v>
      </c>
      <c r="C223">
        <v>11.29</v>
      </c>
      <c r="D223">
        <v>10.25</v>
      </c>
    </row>
    <row r="224" spans="1:4" x14ac:dyDescent="0.25">
      <c r="A224" t="s">
        <v>2133</v>
      </c>
      <c r="B224">
        <v>16.329999999999998</v>
      </c>
      <c r="C224">
        <v>12.49</v>
      </c>
      <c r="D224">
        <v>14.7</v>
      </c>
    </row>
    <row r="225" spans="1:4" x14ac:dyDescent="0.25">
      <c r="A225" t="s">
        <v>2134</v>
      </c>
      <c r="B225">
        <v>12.1</v>
      </c>
      <c r="C225">
        <v>19.16</v>
      </c>
      <c r="D225">
        <v>16.77</v>
      </c>
    </row>
    <row r="226" spans="1:4" x14ac:dyDescent="0.25">
      <c r="A226" t="s">
        <v>2135</v>
      </c>
      <c r="B226">
        <v>17.97</v>
      </c>
      <c r="C226">
        <v>14.16</v>
      </c>
      <c r="D226">
        <v>15.1</v>
      </c>
    </row>
    <row r="227" spans="1:4" x14ac:dyDescent="0.25">
      <c r="A227" t="s">
        <v>2136</v>
      </c>
      <c r="B227">
        <v>18.89</v>
      </c>
      <c r="C227">
        <v>17.239999999999998</v>
      </c>
      <c r="D227">
        <v>18.07</v>
      </c>
    </row>
    <row r="228" spans="1:4" x14ac:dyDescent="0.25">
      <c r="A228" t="s">
        <v>2137</v>
      </c>
      <c r="B228">
        <v>16.309999999999999</v>
      </c>
      <c r="C228">
        <v>14.35</v>
      </c>
      <c r="D228">
        <v>15.82</v>
      </c>
    </row>
    <row r="229" spans="1:4" x14ac:dyDescent="0.25">
      <c r="A229" t="s">
        <v>2138</v>
      </c>
      <c r="B229">
        <v>0</v>
      </c>
      <c r="C229">
        <v>17.59</v>
      </c>
      <c r="D229">
        <v>17.59</v>
      </c>
    </row>
    <row r="230" spans="1:4" x14ac:dyDescent="0.25">
      <c r="A230" t="s">
        <v>2139</v>
      </c>
      <c r="B230">
        <v>21.29</v>
      </c>
      <c r="C230">
        <v>8.44</v>
      </c>
      <c r="D230">
        <v>14.87</v>
      </c>
    </row>
    <row r="231" spans="1:4" x14ac:dyDescent="0.25">
      <c r="A231" t="s">
        <v>2140</v>
      </c>
      <c r="B231">
        <v>0</v>
      </c>
      <c r="C231">
        <v>13.26</v>
      </c>
      <c r="D231">
        <v>13.26</v>
      </c>
    </row>
    <row r="232" spans="1:4" x14ac:dyDescent="0.25">
      <c r="A232" t="s">
        <v>2141</v>
      </c>
      <c r="B232">
        <v>17.68</v>
      </c>
      <c r="C232">
        <v>21.85</v>
      </c>
      <c r="D232">
        <v>19.760000000000002</v>
      </c>
    </row>
    <row r="233" spans="1:4" x14ac:dyDescent="0.25">
      <c r="A233" t="s">
        <v>2142</v>
      </c>
      <c r="B233">
        <v>11.76</v>
      </c>
      <c r="C233">
        <v>0</v>
      </c>
      <c r="D233">
        <v>11.76</v>
      </c>
    </row>
    <row r="234" spans="1:4" x14ac:dyDescent="0.25">
      <c r="A234" t="s">
        <v>2143</v>
      </c>
      <c r="B234">
        <v>0</v>
      </c>
      <c r="C234">
        <v>22.13</v>
      </c>
      <c r="D234">
        <v>22.13</v>
      </c>
    </row>
    <row r="235" spans="1:4" x14ac:dyDescent="0.25">
      <c r="A235" t="s">
        <v>2144</v>
      </c>
      <c r="B235">
        <v>21</v>
      </c>
      <c r="C235">
        <v>0</v>
      </c>
      <c r="D235">
        <v>21</v>
      </c>
    </row>
    <row r="236" spans="1:4" x14ac:dyDescent="0.25">
      <c r="A236" t="s">
        <v>2145</v>
      </c>
      <c r="B236">
        <v>5.67</v>
      </c>
      <c r="C236">
        <v>12.12</v>
      </c>
      <c r="D236">
        <v>7.64</v>
      </c>
    </row>
    <row r="237" spans="1:4" x14ac:dyDescent="0.25">
      <c r="A237" t="s">
        <v>2146</v>
      </c>
      <c r="B237">
        <v>15.84</v>
      </c>
      <c r="C237">
        <v>14.16</v>
      </c>
      <c r="D237">
        <v>15.01</v>
      </c>
    </row>
    <row r="238" spans="1:4" x14ac:dyDescent="0.25">
      <c r="A238" t="s">
        <v>2147</v>
      </c>
      <c r="B238">
        <v>18.54</v>
      </c>
      <c r="C238">
        <v>8.68</v>
      </c>
      <c r="D238">
        <v>15.25</v>
      </c>
    </row>
    <row r="239" spans="1:4" x14ac:dyDescent="0.25">
      <c r="A239" t="s">
        <v>2148</v>
      </c>
      <c r="B239">
        <v>9.02</v>
      </c>
      <c r="C239">
        <v>12.09</v>
      </c>
      <c r="D239">
        <v>10.51</v>
      </c>
    </row>
    <row r="240" spans="1:4" x14ac:dyDescent="0.25">
      <c r="A240" t="s">
        <v>2149</v>
      </c>
      <c r="B240">
        <v>11.31</v>
      </c>
      <c r="C240">
        <v>7.96</v>
      </c>
      <c r="D240">
        <v>9.6300000000000008</v>
      </c>
    </row>
    <row r="241" spans="1:4" x14ac:dyDescent="0.25">
      <c r="A241" t="s">
        <v>2150</v>
      </c>
      <c r="B241">
        <v>13.43</v>
      </c>
      <c r="C241">
        <v>10.06</v>
      </c>
      <c r="D241">
        <v>12.2</v>
      </c>
    </row>
    <row r="242" spans="1:4" x14ac:dyDescent="0.25">
      <c r="A242" t="s">
        <v>2151</v>
      </c>
      <c r="B242">
        <v>0</v>
      </c>
      <c r="C242">
        <v>11.79</v>
      </c>
      <c r="D242">
        <v>11.79</v>
      </c>
    </row>
    <row r="243" spans="1:4" x14ac:dyDescent="0.25">
      <c r="A243" t="s">
        <v>2152</v>
      </c>
      <c r="B243">
        <v>8.76</v>
      </c>
      <c r="C243">
        <v>27.65</v>
      </c>
      <c r="D243">
        <v>18.09</v>
      </c>
    </row>
    <row r="244" spans="1:4" x14ac:dyDescent="0.25">
      <c r="A244" t="s">
        <v>2153</v>
      </c>
      <c r="B244">
        <v>0</v>
      </c>
      <c r="C244">
        <v>11.24</v>
      </c>
      <c r="D244">
        <v>11.24</v>
      </c>
    </row>
    <row r="245" spans="1:4" x14ac:dyDescent="0.25">
      <c r="A245" t="s">
        <v>2154</v>
      </c>
      <c r="B245">
        <v>0</v>
      </c>
      <c r="C245">
        <v>10.87</v>
      </c>
      <c r="D245">
        <v>10.87</v>
      </c>
    </row>
    <row r="246" spans="1:4" x14ac:dyDescent="0.25">
      <c r="A246" t="s">
        <v>2155</v>
      </c>
      <c r="B246">
        <v>22.94</v>
      </c>
      <c r="C246">
        <v>12.73</v>
      </c>
      <c r="D246">
        <v>18.829999999999998</v>
      </c>
    </row>
    <row r="247" spans="1:4" x14ac:dyDescent="0.25">
      <c r="A247" t="s">
        <v>2156</v>
      </c>
      <c r="B247">
        <v>9</v>
      </c>
      <c r="C247">
        <v>0</v>
      </c>
      <c r="D247">
        <v>9</v>
      </c>
    </row>
    <row r="248" spans="1:4" x14ac:dyDescent="0.25">
      <c r="A248" t="s">
        <v>2157</v>
      </c>
      <c r="B248">
        <v>92.54</v>
      </c>
      <c r="C248">
        <v>56.45</v>
      </c>
      <c r="D248">
        <v>68.349999999999994</v>
      </c>
    </row>
    <row r="249" spans="1:4" x14ac:dyDescent="0.25">
      <c r="A249" t="s">
        <v>2158</v>
      </c>
      <c r="B249">
        <v>16.190000000000001</v>
      </c>
      <c r="C249">
        <v>27</v>
      </c>
      <c r="D249">
        <v>21.59</v>
      </c>
    </row>
    <row r="250" spans="1:4" x14ac:dyDescent="0.25">
      <c r="A250" t="s">
        <v>2159</v>
      </c>
      <c r="B250">
        <v>11.52</v>
      </c>
      <c r="C250">
        <v>15.22</v>
      </c>
      <c r="D250">
        <v>12.99</v>
      </c>
    </row>
    <row r="251" spans="1:4" x14ac:dyDescent="0.25">
      <c r="A251" t="s">
        <v>2160</v>
      </c>
      <c r="B251">
        <v>19.34</v>
      </c>
      <c r="C251">
        <v>13.37</v>
      </c>
      <c r="D251">
        <v>15.8</v>
      </c>
    </row>
    <row r="252" spans="1:4" x14ac:dyDescent="0.25">
      <c r="A252" t="s">
        <v>2161</v>
      </c>
      <c r="B252">
        <v>19.11</v>
      </c>
      <c r="C252">
        <v>12.72</v>
      </c>
      <c r="D252">
        <v>15.92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"/>
  <sheetViews>
    <sheetView topLeftCell="X1" zoomScale="125" workbookViewId="0">
      <selection activeCell="I3" sqref="I3"/>
    </sheetView>
  </sheetViews>
  <sheetFormatPr defaultColWidth="8.875" defaultRowHeight="15.75" x14ac:dyDescent="0.25"/>
  <sheetData>
    <row r="1" spans="1:43" ht="47.25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751</v>
      </c>
      <c r="X1" s="17" t="s">
        <v>22</v>
      </c>
      <c r="Y1" s="17" t="s">
        <v>23</v>
      </c>
      <c r="Z1" s="17" t="s">
        <v>24</v>
      </c>
      <c r="AA1" s="17" t="s">
        <v>25</v>
      </c>
      <c r="AB1" s="17" t="s">
        <v>26</v>
      </c>
      <c r="AC1" s="17" t="s">
        <v>27</v>
      </c>
      <c r="AD1" s="17" t="s">
        <v>28</v>
      </c>
      <c r="AE1" s="17" t="s">
        <v>29</v>
      </c>
      <c r="AF1" s="17" t="s">
        <v>752</v>
      </c>
      <c r="AG1" s="17" t="s">
        <v>753</v>
      </c>
      <c r="AH1" s="17" t="s">
        <v>754</v>
      </c>
      <c r="AI1" s="17" t="s">
        <v>30</v>
      </c>
      <c r="AJ1" s="17" t="s">
        <v>31</v>
      </c>
      <c r="AK1" s="17" t="s">
        <v>755</v>
      </c>
      <c r="AL1" s="17" t="s">
        <v>756</v>
      </c>
      <c r="AM1" s="17" t="s">
        <v>757</v>
      </c>
      <c r="AN1" s="17" t="s">
        <v>758</v>
      </c>
      <c r="AO1" s="17" t="s">
        <v>2165</v>
      </c>
      <c r="AP1" s="17" t="s">
        <v>2166</v>
      </c>
      <c r="AQ1" s="17" t="s">
        <v>2164</v>
      </c>
    </row>
    <row r="2" spans="1:43" x14ac:dyDescent="0.25">
      <c r="A2" t="s">
        <v>1774</v>
      </c>
      <c r="B2" t="s">
        <v>32</v>
      </c>
      <c r="C2" t="s">
        <v>183</v>
      </c>
      <c r="D2" t="s">
        <v>184</v>
      </c>
      <c r="E2">
        <v>47690</v>
      </c>
      <c r="F2" t="s">
        <v>656</v>
      </c>
      <c r="G2">
        <v>9513</v>
      </c>
      <c r="H2">
        <v>801</v>
      </c>
      <c r="I2" t="s">
        <v>352</v>
      </c>
      <c r="J2" t="s">
        <v>76</v>
      </c>
      <c r="K2" t="s">
        <v>44</v>
      </c>
      <c r="L2" t="s">
        <v>72</v>
      </c>
      <c r="M2">
        <v>1830</v>
      </c>
      <c r="N2">
        <v>2120</v>
      </c>
      <c r="O2" t="s">
        <v>112</v>
      </c>
      <c r="P2">
        <v>114</v>
      </c>
      <c r="Q2" t="s">
        <v>113</v>
      </c>
      <c r="R2">
        <v>1</v>
      </c>
      <c r="S2" s="1">
        <v>43479</v>
      </c>
      <c r="T2" s="1">
        <v>43607</v>
      </c>
      <c r="U2" t="s">
        <v>657</v>
      </c>
      <c r="V2" t="s">
        <v>39</v>
      </c>
      <c r="W2">
        <v>0</v>
      </c>
      <c r="X2">
        <v>0</v>
      </c>
      <c r="Y2">
        <v>25</v>
      </c>
      <c r="Z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0.24</v>
      </c>
      <c r="AK2" t="s">
        <v>1396</v>
      </c>
      <c r="AL2" t="s">
        <v>1397</v>
      </c>
      <c r="AN2">
        <v>102</v>
      </c>
      <c r="AO2">
        <f>VLOOKUP(CONCATENATE(F2,TRIM(G2)),'Avg Attend'!$A$2:$D$252,4,FALSE)</f>
        <v>16.48</v>
      </c>
      <c r="AP2">
        <v>16.5</v>
      </c>
      <c r="AQ2" s="15">
        <f>AP2*AN2/525</f>
        <v>3.2057142857142855</v>
      </c>
    </row>
    <row r="3" spans="1:43" x14ac:dyDescent="0.25">
      <c r="A3" t="s">
        <v>1774</v>
      </c>
      <c r="B3" t="s">
        <v>32</v>
      </c>
      <c r="C3" t="s">
        <v>183</v>
      </c>
      <c r="D3" t="s">
        <v>184</v>
      </c>
      <c r="E3">
        <v>48028</v>
      </c>
      <c r="F3" t="s">
        <v>186</v>
      </c>
      <c r="G3">
        <v>9551</v>
      </c>
      <c r="H3">
        <v>401</v>
      </c>
      <c r="I3" t="s">
        <v>1398</v>
      </c>
      <c r="J3" t="s">
        <v>76</v>
      </c>
      <c r="K3" t="s">
        <v>44</v>
      </c>
      <c r="L3" t="s">
        <v>189</v>
      </c>
      <c r="M3">
        <v>1830</v>
      </c>
      <c r="N3">
        <v>2120</v>
      </c>
      <c r="O3" t="s">
        <v>55</v>
      </c>
      <c r="Q3" t="s">
        <v>56</v>
      </c>
      <c r="R3" t="s">
        <v>38</v>
      </c>
      <c r="S3" s="1">
        <v>43479</v>
      </c>
      <c r="T3" s="1">
        <v>43607</v>
      </c>
      <c r="U3" t="s">
        <v>1399</v>
      </c>
      <c r="V3" t="s">
        <v>39</v>
      </c>
      <c r="W3">
        <v>0</v>
      </c>
      <c r="X3">
        <v>0</v>
      </c>
      <c r="Y3">
        <v>25</v>
      </c>
      <c r="Z3">
        <v>0</v>
      </c>
      <c r="AD3">
        <v>0</v>
      </c>
      <c r="AE3">
        <v>0</v>
      </c>
      <c r="AF3">
        <v>0</v>
      </c>
      <c r="AG3">
        <v>5</v>
      </c>
      <c r="AH3">
        <v>0</v>
      </c>
      <c r="AI3">
        <v>0</v>
      </c>
      <c r="AJ3">
        <v>0.24</v>
      </c>
      <c r="AK3" t="s">
        <v>1396</v>
      </c>
      <c r="AL3" t="s">
        <v>829</v>
      </c>
      <c r="AN3">
        <v>102</v>
      </c>
      <c r="AO3">
        <f>VLOOKUP(CONCATENATE(F3,TRIM(G3)),'Avg Attend'!$A$2:$D$252,4,FALSE)</f>
        <v>24.78</v>
      </c>
      <c r="AP3">
        <v>24</v>
      </c>
      <c r="AQ3" s="15">
        <f>AP3*AN3/525</f>
        <v>4.6628571428571428</v>
      </c>
    </row>
    <row r="4" spans="1:43" x14ac:dyDescent="0.25">
      <c r="AI4" s="2" t="s">
        <v>203</v>
      </c>
      <c r="AJ4" s="2">
        <f>SUM(AJ2:AJ3)</f>
        <v>0.48</v>
      </c>
      <c r="AK4" s="2"/>
      <c r="AL4" s="2"/>
      <c r="AM4" s="2"/>
      <c r="AN4" s="2"/>
      <c r="AO4" s="2"/>
      <c r="AP4" s="2"/>
      <c r="AQ4" s="16">
        <f>SUM(AQ2:AQ3)</f>
        <v>7.8685714285714283</v>
      </c>
    </row>
  </sheetData>
  <conditionalFormatting sqref="AO2:AO3">
    <cfRule type="cellIs" dxfId="18" priority="1" operator="lessThan">
      <formula>20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"/>
  <sheetViews>
    <sheetView topLeftCell="T1" workbookViewId="0">
      <selection activeCell="AJ2" sqref="AJ2:AJ8"/>
    </sheetView>
  </sheetViews>
  <sheetFormatPr defaultColWidth="8.875" defaultRowHeight="15.75" x14ac:dyDescent="0.25"/>
  <sheetData>
    <row r="1" spans="1:43" ht="47.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751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752</v>
      </c>
      <c r="AG1" t="s">
        <v>753</v>
      </c>
      <c r="AH1" t="s">
        <v>754</v>
      </c>
      <c r="AI1" t="s">
        <v>30</v>
      </c>
      <c r="AJ1" t="s">
        <v>31</v>
      </c>
      <c r="AK1" t="s">
        <v>755</v>
      </c>
      <c r="AL1" t="s">
        <v>756</v>
      </c>
      <c r="AM1" t="s">
        <v>757</v>
      </c>
      <c r="AN1" t="s">
        <v>758</v>
      </c>
      <c r="AO1" s="17" t="s">
        <v>2165</v>
      </c>
      <c r="AP1" s="17" t="s">
        <v>2166</v>
      </c>
      <c r="AQ1" s="17" t="s">
        <v>2164</v>
      </c>
    </row>
    <row r="2" spans="1:43" x14ac:dyDescent="0.25">
      <c r="A2" t="s">
        <v>1774</v>
      </c>
      <c r="B2" t="s">
        <v>32</v>
      </c>
      <c r="C2" t="s">
        <v>183</v>
      </c>
      <c r="D2" t="s">
        <v>662</v>
      </c>
      <c r="E2">
        <v>48029</v>
      </c>
      <c r="F2" t="s">
        <v>186</v>
      </c>
      <c r="G2">
        <v>9550</v>
      </c>
      <c r="H2">
        <v>401</v>
      </c>
      <c r="I2" t="s">
        <v>187</v>
      </c>
      <c r="J2" t="s">
        <v>73</v>
      </c>
      <c r="K2" t="s">
        <v>44</v>
      </c>
      <c r="L2" t="s">
        <v>965</v>
      </c>
      <c r="M2" t="s">
        <v>659</v>
      </c>
      <c r="N2" t="s">
        <v>660</v>
      </c>
      <c r="O2" t="s">
        <v>483</v>
      </c>
      <c r="Q2" t="s">
        <v>56</v>
      </c>
      <c r="R2">
        <v>1</v>
      </c>
      <c r="S2" s="1">
        <v>43479</v>
      </c>
      <c r="T2" s="1">
        <v>43607</v>
      </c>
      <c r="U2" t="s">
        <v>1400</v>
      </c>
      <c r="V2" t="s">
        <v>39</v>
      </c>
      <c r="W2">
        <v>0</v>
      </c>
      <c r="X2">
        <v>0</v>
      </c>
      <c r="Y2">
        <v>25</v>
      </c>
      <c r="Z2">
        <v>0</v>
      </c>
      <c r="AD2">
        <v>0</v>
      </c>
      <c r="AE2">
        <v>0</v>
      </c>
      <c r="AF2">
        <v>0</v>
      </c>
      <c r="AG2">
        <v>10</v>
      </c>
      <c r="AH2">
        <v>0</v>
      </c>
      <c r="AI2">
        <v>0</v>
      </c>
      <c r="AJ2">
        <v>0.24</v>
      </c>
      <c r="AK2" t="s">
        <v>1401</v>
      </c>
      <c r="AL2" t="s">
        <v>950</v>
      </c>
      <c r="AN2">
        <v>96</v>
      </c>
      <c r="AO2">
        <f>VLOOKUP(CONCATENATE(F2,TRIM(G2)),'Avg Attend'!$A$2:$D$252,4,FALSE)</f>
        <v>29.76</v>
      </c>
      <c r="AP2">
        <v>29.76</v>
      </c>
      <c r="AQ2" s="15">
        <f>AP2*AN2/525</f>
        <v>5.4418285714285712</v>
      </c>
    </row>
    <row r="3" spans="1:43" x14ac:dyDescent="0.25">
      <c r="A3" t="s">
        <v>1774</v>
      </c>
      <c r="B3" t="s">
        <v>32</v>
      </c>
      <c r="C3" t="s">
        <v>183</v>
      </c>
      <c r="D3" t="s">
        <v>662</v>
      </c>
      <c r="E3">
        <v>46996</v>
      </c>
      <c r="F3" t="s">
        <v>186</v>
      </c>
      <c r="G3">
        <v>9550</v>
      </c>
      <c r="H3">
        <v>802</v>
      </c>
      <c r="I3" t="s">
        <v>187</v>
      </c>
      <c r="J3" t="s">
        <v>76</v>
      </c>
      <c r="K3" t="s">
        <v>44</v>
      </c>
      <c r="L3" t="s">
        <v>189</v>
      </c>
      <c r="M3">
        <v>1830</v>
      </c>
      <c r="N3">
        <v>2120</v>
      </c>
      <c r="O3" t="s">
        <v>112</v>
      </c>
      <c r="P3" t="s">
        <v>129</v>
      </c>
      <c r="Q3" t="s">
        <v>113</v>
      </c>
      <c r="R3">
        <v>1</v>
      </c>
      <c r="S3" s="1">
        <v>43479</v>
      </c>
      <c r="T3" s="1">
        <v>43607</v>
      </c>
      <c r="U3" t="s">
        <v>669</v>
      </c>
      <c r="V3" t="s">
        <v>39</v>
      </c>
      <c r="W3">
        <v>0</v>
      </c>
      <c r="X3">
        <v>0</v>
      </c>
      <c r="Y3">
        <v>25</v>
      </c>
      <c r="Z3">
        <v>0</v>
      </c>
      <c r="AD3">
        <v>0</v>
      </c>
      <c r="AE3">
        <v>0</v>
      </c>
      <c r="AF3">
        <v>0</v>
      </c>
      <c r="AG3">
        <v>10</v>
      </c>
      <c r="AH3">
        <v>0</v>
      </c>
      <c r="AI3">
        <v>0</v>
      </c>
      <c r="AJ3">
        <v>0.24</v>
      </c>
      <c r="AK3" t="s">
        <v>1396</v>
      </c>
      <c r="AL3" t="s">
        <v>1223</v>
      </c>
      <c r="AN3">
        <v>102</v>
      </c>
      <c r="AO3">
        <f>VLOOKUP(CONCATENATE(F3,TRIM(G3)),'Avg Attend'!$A$2:$D$252,4,FALSE)</f>
        <v>29.76</v>
      </c>
      <c r="AP3">
        <v>29.76</v>
      </c>
      <c r="AQ3" s="15">
        <f t="shared" ref="AQ3:AQ9" si="0">AP3*AN3/525</f>
        <v>5.7819428571428571</v>
      </c>
    </row>
    <row r="4" spans="1:43" x14ac:dyDescent="0.25">
      <c r="A4" t="s">
        <v>1774</v>
      </c>
      <c r="B4" t="s">
        <v>32</v>
      </c>
      <c r="C4" t="s">
        <v>183</v>
      </c>
      <c r="D4" t="s">
        <v>662</v>
      </c>
      <c r="E4">
        <v>46998</v>
      </c>
      <c r="F4" t="s">
        <v>186</v>
      </c>
      <c r="G4">
        <v>9550</v>
      </c>
      <c r="H4">
        <v>803</v>
      </c>
      <c r="I4" t="s">
        <v>187</v>
      </c>
      <c r="J4" t="s">
        <v>76</v>
      </c>
      <c r="K4" t="s">
        <v>44</v>
      </c>
      <c r="L4" t="s">
        <v>72</v>
      </c>
      <c r="M4">
        <v>1830</v>
      </c>
      <c r="N4">
        <v>2120</v>
      </c>
      <c r="O4" t="s">
        <v>112</v>
      </c>
      <c r="P4" t="s">
        <v>129</v>
      </c>
      <c r="Q4" t="s">
        <v>113</v>
      </c>
      <c r="R4">
        <v>1</v>
      </c>
      <c r="S4" s="1">
        <v>43479</v>
      </c>
      <c r="T4" s="1">
        <v>43607</v>
      </c>
      <c r="U4" t="s">
        <v>669</v>
      </c>
      <c r="V4" t="s">
        <v>39</v>
      </c>
      <c r="W4">
        <v>0</v>
      </c>
      <c r="X4">
        <v>0</v>
      </c>
      <c r="Y4">
        <v>25</v>
      </c>
      <c r="Z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0.24</v>
      </c>
      <c r="AK4" t="s">
        <v>1396</v>
      </c>
      <c r="AL4" t="s">
        <v>1223</v>
      </c>
      <c r="AN4">
        <v>102</v>
      </c>
      <c r="AO4">
        <f>VLOOKUP(CONCATENATE(F4,TRIM(G4)),'Avg Attend'!$A$2:$D$252,4,FALSE)</f>
        <v>29.76</v>
      </c>
      <c r="AP4">
        <v>29.76</v>
      </c>
      <c r="AQ4" s="15">
        <f t="shared" si="0"/>
        <v>5.7819428571428571</v>
      </c>
    </row>
    <row r="5" spans="1:43" x14ac:dyDescent="0.25">
      <c r="A5" t="s">
        <v>1774</v>
      </c>
      <c r="B5" t="s">
        <v>32</v>
      </c>
      <c r="C5" t="s">
        <v>183</v>
      </c>
      <c r="D5" t="s">
        <v>662</v>
      </c>
      <c r="E5">
        <v>46997</v>
      </c>
      <c r="F5" t="s">
        <v>186</v>
      </c>
      <c r="G5">
        <v>9550</v>
      </c>
      <c r="H5">
        <v>804</v>
      </c>
      <c r="I5" t="s">
        <v>187</v>
      </c>
      <c r="J5" t="s">
        <v>73</v>
      </c>
      <c r="K5" t="s">
        <v>44</v>
      </c>
      <c r="L5" t="s">
        <v>74</v>
      </c>
      <c r="M5">
        <v>800</v>
      </c>
      <c r="N5">
        <v>1420</v>
      </c>
      <c r="O5" t="s">
        <v>112</v>
      </c>
      <c r="P5" t="s">
        <v>129</v>
      </c>
      <c r="Q5" t="s">
        <v>113</v>
      </c>
      <c r="R5">
        <v>1</v>
      </c>
      <c r="S5" s="1">
        <v>43479</v>
      </c>
      <c r="T5" s="1">
        <v>43607</v>
      </c>
      <c r="U5" t="s">
        <v>1402</v>
      </c>
      <c r="V5" t="s">
        <v>39</v>
      </c>
      <c r="W5">
        <v>0</v>
      </c>
      <c r="X5">
        <v>0</v>
      </c>
      <c r="Y5">
        <v>25</v>
      </c>
      <c r="Z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0.24</v>
      </c>
      <c r="AK5" t="s">
        <v>1403</v>
      </c>
      <c r="AL5" t="s">
        <v>1223</v>
      </c>
      <c r="AN5">
        <v>105.6</v>
      </c>
      <c r="AO5">
        <f>VLOOKUP(CONCATENATE(F5,TRIM(G5)),'Avg Attend'!$A$2:$D$252,4,FALSE)</f>
        <v>29.76</v>
      </c>
      <c r="AP5">
        <v>29.76</v>
      </c>
      <c r="AQ5" s="15">
        <f t="shared" si="0"/>
        <v>5.9860114285714285</v>
      </c>
    </row>
    <row r="6" spans="1:43" x14ac:dyDescent="0.25">
      <c r="A6" t="s">
        <v>1774</v>
      </c>
      <c r="B6" t="s">
        <v>32</v>
      </c>
      <c r="C6" t="s">
        <v>183</v>
      </c>
      <c r="D6" t="s">
        <v>662</v>
      </c>
      <c r="E6">
        <v>46999</v>
      </c>
      <c r="F6" t="s">
        <v>186</v>
      </c>
      <c r="G6">
        <v>9550</v>
      </c>
      <c r="H6">
        <v>805</v>
      </c>
      <c r="I6" t="s">
        <v>187</v>
      </c>
      <c r="J6" t="s">
        <v>73</v>
      </c>
      <c r="K6" t="s">
        <v>44</v>
      </c>
      <c r="L6" t="s">
        <v>1404</v>
      </c>
      <c r="M6" t="s">
        <v>1405</v>
      </c>
      <c r="N6" t="s">
        <v>1406</v>
      </c>
      <c r="O6" t="s">
        <v>1407</v>
      </c>
      <c r="P6" t="s">
        <v>667</v>
      </c>
      <c r="Q6" t="s">
        <v>113</v>
      </c>
      <c r="R6">
        <v>1</v>
      </c>
      <c r="S6" s="1">
        <v>43479</v>
      </c>
      <c r="T6" s="1">
        <v>43607</v>
      </c>
      <c r="U6" t="s">
        <v>1408</v>
      </c>
      <c r="V6" t="s">
        <v>39</v>
      </c>
      <c r="W6">
        <v>0</v>
      </c>
      <c r="X6">
        <v>0</v>
      </c>
      <c r="Y6">
        <v>25</v>
      </c>
      <c r="Z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0.24</v>
      </c>
      <c r="AK6" t="s">
        <v>1409</v>
      </c>
      <c r="AL6" t="s">
        <v>1410</v>
      </c>
      <c r="AN6">
        <v>211.2</v>
      </c>
      <c r="AO6">
        <f>VLOOKUP(CONCATENATE(F6,TRIM(G6)),'Avg Attend'!$A$2:$D$252,4,FALSE)</f>
        <v>29.76</v>
      </c>
      <c r="AP6">
        <v>29.76</v>
      </c>
      <c r="AQ6" s="15">
        <f t="shared" si="0"/>
        <v>11.972022857142857</v>
      </c>
    </row>
    <row r="7" spans="1:43" x14ac:dyDescent="0.25">
      <c r="A7" t="s">
        <v>1774</v>
      </c>
      <c r="B7" t="s">
        <v>32</v>
      </c>
      <c r="C7" t="s">
        <v>183</v>
      </c>
      <c r="D7" t="s">
        <v>662</v>
      </c>
      <c r="E7">
        <v>47000</v>
      </c>
      <c r="F7" t="s">
        <v>186</v>
      </c>
      <c r="G7">
        <v>9550</v>
      </c>
      <c r="H7">
        <v>806</v>
      </c>
      <c r="I7" t="s">
        <v>187</v>
      </c>
      <c r="J7" t="s">
        <v>73</v>
      </c>
      <c r="K7" t="s">
        <v>44</v>
      </c>
      <c r="L7" t="s">
        <v>74</v>
      </c>
      <c r="M7">
        <v>800</v>
      </c>
      <c r="N7">
        <v>1420</v>
      </c>
      <c r="O7" t="s">
        <v>112</v>
      </c>
      <c r="P7">
        <v>251</v>
      </c>
      <c r="Q7" t="s">
        <v>113</v>
      </c>
      <c r="R7">
        <v>1</v>
      </c>
      <c r="S7" s="1">
        <v>43479</v>
      </c>
      <c r="T7" s="1">
        <v>43607</v>
      </c>
      <c r="U7" t="s">
        <v>1411</v>
      </c>
      <c r="V7" t="s">
        <v>39</v>
      </c>
      <c r="W7">
        <v>0</v>
      </c>
      <c r="X7">
        <v>0</v>
      </c>
      <c r="Y7">
        <v>25</v>
      </c>
      <c r="Z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0.24</v>
      </c>
      <c r="AK7" t="s">
        <v>1403</v>
      </c>
      <c r="AL7" t="s">
        <v>1412</v>
      </c>
      <c r="AN7">
        <v>105.6</v>
      </c>
      <c r="AO7">
        <f>VLOOKUP(CONCATENATE(F7,TRIM(G7)),'Avg Attend'!$A$2:$D$252,4,FALSE)</f>
        <v>29.76</v>
      </c>
      <c r="AP7">
        <v>29.76</v>
      </c>
      <c r="AQ7" s="15">
        <f t="shared" si="0"/>
        <v>5.9860114285714285</v>
      </c>
    </row>
    <row r="8" spans="1:43" x14ac:dyDescent="0.25">
      <c r="A8" t="s">
        <v>1774</v>
      </c>
      <c r="B8" t="s">
        <v>32</v>
      </c>
      <c r="C8" t="s">
        <v>183</v>
      </c>
      <c r="D8" t="s">
        <v>662</v>
      </c>
      <c r="E8">
        <v>47001</v>
      </c>
      <c r="F8" t="s">
        <v>186</v>
      </c>
      <c r="G8">
        <v>9550</v>
      </c>
      <c r="H8">
        <v>807</v>
      </c>
      <c r="I8" t="s">
        <v>187</v>
      </c>
      <c r="J8" t="s">
        <v>76</v>
      </c>
      <c r="K8" t="s">
        <v>44</v>
      </c>
      <c r="L8" t="s">
        <v>72</v>
      </c>
      <c r="M8">
        <v>1830</v>
      </c>
      <c r="N8">
        <v>2120</v>
      </c>
      <c r="O8" t="s">
        <v>112</v>
      </c>
      <c r="P8">
        <v>256</v>
      </c>
      <c r="Q8" t="s">
        <v>113</v>
      </c>
      <c r="R8">
        <v>1</v>
      </c>
      <c r="S8" s="1">
        <v>43479</v>
      </c>
      <c r="T8" s="1">
        <v>43607</v>
      </c>
      <c r="U8" t="s">
        <v>1399</v>
      </c>
      <c r="V8" t="s">
        <v>39</v>
      </c>
      <c r="W8">
        <v>0</v>
      </c>
      <c r="X8">
        <v>0</v>
      </c>
      <c r="Y8">
        <v>25</v>
      </c>
      <c r="Z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0.24</v>
      </c>
      <c r="AK8" t="s">
        <v>1396</v>
      </c>
      <c r="AL8" t="s">
        <v>1413</v>
      </c>
      <c r="AN8">
        <v>102</v>
      </c>
      <c r="AO8">
        <f>VLOOKUP(CONCATENATE(F8,TRIM(G8)),'Avg Attend'!$A$2:$D$252,4,FALSE)</f>
        <v>29.76</v>
      </c>
      <c r="AP8">
        <v>29.76</v>
      </c>
      <c r="AQ8" s="15">
        <f t="shared" si="0"/>
        <v>5.7819428571428571</v>
      </c>
    </row>
    <row r="9" spans="1:43" x14ac:dyDescent="0.25">
      <c r="A9" t="s">
        <v>1774</v>
      </c>
      <c r="B9" t="s">
        <v>32</v>
      </c>
      <c r="C9" t="s">
        <v>183</v>
      </c>
      <c r="D9" t="s">
        <v>662</v>
      </c>
      <c r="E9">
        <v>47979</v>
      </c>
      <c r="F9" t="s">
        <v>186</v>
      </c>
      <c r="G9">
        <v>9550</v>
      </c>
      <c r="H9">
        <v>808</v>
      </c>
      <c r="I9" t="s">
        <v>187</v>
      </c>
      <c r="J9" t="s">
        <v>73</v>
      </c>
      <c r="K9" t="s">
        <v>44</v>
      </c>
      <c r="L9" t="s">
        <v>74</v>
      </c>
      <c r="M9">
        <v>800</v>
      </c>
      <c r="N9">
        <v>1420</v>
      </c>
      <c r="O9" t="s">
        <v>112</v>
      </c>
      <c r="P9">
        <v>103</v>
      </c>
      <c r="Q9" t="s">
        <v>113</v>
      </c>
      <c r="R9">
        <v>1</v>
      </c>
      <c r="S9" s="1">
        <v>43479</v>
      </c>
      <c r="T9" s="1">
        <v>43607</v>
      </c>
      <c r="U9" t="s">
        <v>669</v>
      </c>
      <c r="V9" t="s">
        <v>39</v>
      </c>
      <c r="W9">
        <v>0</v>
      </c>
      <c r="X9">
        <v>0</v>
      </c>
      <c r="Y9">
        <v>25</v>
      </c>
      <c r="Z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0.24</v>
      </c>
      <c r="AK9" t="s">
        <v>1403</v>
      </c>
      <c r="AL9" t="s">
        <v>1414</v>
      </c>
      <c r="AN9">
        <v>105.6</v>
      </c>
      <c r="AO9">
        <f>VLOOKUP(CONCATENATE(F9,TRIM(G9)),'Avg Attend'!$A$2:$D$252,4,FALSE)</f>
        <v>29.76</v>
      </c>
      <c r="AP9">
        <v>29.76</v>
      </c>
      <c r="AQ9" s="15">
        <f t="shared" si="0"/>
        <v>5.9860114285714285</v>
      </c>
    </row>
    <row r="10" spans="1:43" s="2" customFormat="1" x14ac:dyDescent="0.25">
      <c r="AI10" s="2" t="s">
        <v>203</v>
      </c>
      <c r="AJ10" s="2">
        <f>SUM(AJ2:AJ9)</f>
        <v>1.92</v>
      </c>
      <c r="AP10" s="2" t="s">
        <v>203</v>
      </c>
      <c r="AQ10" s="16">
        <f>SUM(AQ2:AQ9)</f>
        <v>52.717714285714287</v>
      </c>
    </row>
  </sheetData>
  <conditionalFormatting sqref="AO2:AO9">
    <cfRule type="cellIs" dxfId="17" priority="1" operator="lessThan">
      <formula>20</formula>
    </cfRule>
  </conditionalFormatting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"/>
  <sheetViews>
    <sheetView topLeftCell="T1" workbookViewId="0">
      <selection activeCell="AQ9" sqref="AQ9"/>
    </sheetView>
  </sheetViews>
  <sheetFormatPr defaultColWidth="8.875" defaultRowHeight="15.75" x14ac:dyDescent="0.25"/>
  <sheetData>
    <row r="1" spans="1:43" ht="47.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751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752</v>
      </c>
      <c r="AG1" t="s">
        <v>753</v>
      </c>
      <c r="AH1" t="s">
        <v>754</v>
      </c>
      <c r="AI1" t="s">
        <v>30</v>
      </c>
      <c r="AJ1" t="s">
        <v>31</v>
      </c>
      <c r="AK1" t="s">
        <v>755</v>
      </c>
      <c r="AL1" t="s">
        <v>756</v>
      </c>
      <c r="AM1" t="s">
        <v>757</v>
      </c>
      <c r="AN1" t="s">
        <v>758</v>
      </c>
      <c r="AO1" s="17" t="s">
        <v>2165</v>
      </c>
      <c r="AP1" s="17" t="s">
        <v>2166</v>
      </c>
      <c r="AQ1" s="17" t="s">
        <v>2164</v>
      </c>
    </row>
    <row r="2" spans="1:43" x14ac:dyDescent="0.25">
      <c r="A2" t="s">
        <v>1774</v>
      </c>
      <c r="B2" t="s">
        <v>32</v>
      </c>
      <c r="C2" t="s">
        <v>183</v>
      </c>
      <c r="D2" t="s">
        <v>346</v>
      </c>
      <c r="E2">
        <v>47718</v>
      </c>
      <c r="F2" t="s">
        <v>347</v>
      </c>
      <c r="G2">
        <v>9713</v>
      </c>
      <c r="H2">
        <v>802</v>
      </c>
      <c r="I2" t="s">
        <v>348</v>
      </c>
      <c r="J2" t="s">
        <v>35</v>
      </c>
      <c r="K2" t="s">
        <v>44</v>
      </c>
      <c r="L2" t="s">
        <v>1379</v>
      </c>
      <c r="M2" t="s">
        <v>1380</v>
      </c>
      <c r="N2" t="s">
        <v>1381</v>
      </c>
      <c r="O2" t="s">
        <v>1382</v>
      </c>
      <c r="Q2" t="s">
        <v>113</v>
      </c>
      <c r="R2" t="s">
        <v>38</v>
      </c>
      <c r="S2" s="1">
        <v>43479</v>
      </c>
      <c r="T2" s="1">
        <v>43607</v>
      </c>
      <c r="U2" t="s">
        <v>1383</v>
      </c>
      <c r="V2" t="s">
        <v>346</v>
      </c>
      <c r="W2">
        <v>0</v>
      </c>
      <c r="X2">
        <v>0</v>
      </c>
      <c r="Y2">
        <v>0</v>
      </c>
      <c r="Z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0.1646</v>
      </c>
      <c r="AK2" t="s">
        <v>1384</v>
      </c>
      <c r="AL2" t="s">
        <v>1382</v>
      </c>
      <c r="AN2">
        <v>1280</v>
      </c>
      <c r="AO2">
        <f>VLOOKUP(CONCATENATE(F2,TRIM(G2)),'Avg Attend'!$A$2:$D$252,4,FALSE)</f>
        <v>132</v>
      </c>
      <c r="AP2">
        <v>132</v>
      </c>
      <c r="AQ2" s="15">
        <f>AP2*AN2/525</f>
        <v>321.82857142857142</v>
      </c>
    </row>
    <row r="3" spans="1:43" x14ac:dyDescent="0.25">
      <c r="A3" t="s">
        <v>1774</v>
      </c>
      <c r="B3" t="s">
        <v>32</v>
      </c>
      <c r="C3" t="s">
        <v>183</v>
      </c>
      <c r="D3" t="s">
        <v>346</v>
      </c>
      <c r="E3">
        <v>48052</v>
      </c>
      <c r="F3" t="s">
        <v>347</v>
      </c>
      <c r="G3">
        <v>9714</v>
      </c>
      <c r="H3">
        <v>1</v>
      </c>
      <c r="I3" t="s">
        <v>349</v>
      </c>
      <c r="J3" t="s">
        <v>35</v>
      </c>
      <c r="K3" t="s">
        <v>44</v>
      </c>
      <c r="L3" t="s">
        <v>189</v>
      </c>
      <c r="M3">
        <v>1700</v>
      </c>
      <c r="N3">
        <v>1950</v>
      </c>
      <c r="O3" t="s">
        <v>350</v>
      </c>
      <c r="Q3" t="s">
        <v>37</v>
      </c>
      <c r="R3">
        <v>1</v>
      </c>
      <c r="S3" s="1">
        <v>43479</v>
      </c>
      <c r="T3" s="1">
        <v>43607</v>
      </c>
      <c r="U3" t="s">
        <v>1385</v>
      </c>
      <c r="V3" t="s">
        <v>346</v>
      </c>
      <c r="W3">
        <v>0</v>
      </c>
      <c r="X3">
        <v>0</v>
      </c>
      <c r="Y3">
        <v>0</v>
      </c>
      <c r="Z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0.24</v>
      </c>
      <c r="AK3" t="s">
        <v>1386</v>
      </c>
      <c r="AL3" t="s">
        <v>1387</v>
      </c>
      <c r="AN3">
        <v>102</v>
      </c>
      <c r="AO3">
        <f>VLOOKUP(CONCATENATE(F3,TRIM(G3)),'Avg Attend'!$A$2:$D$252,4,FALSE)</f>
        <v>26.93</v>
      </c>
      <c r="AP3">
        <v>26.93</v>
      </c>
      <c r="AQ3" s="15">
        <f t="shared" ref="AQ3:AQ8" si="0">AP3*AN3/525</f>
        <v>5.2321142857142862</v>
      </c>
    </row>
    <row r="4" spans="1:43" x14ac:dyDescent="0.25">
      <c r="A4" t="s">
        <v>1774</v>
      </c>
      <c r="B4" t="s">
        <v>32</v>
      </c>
      <c r="C4" t="s">
        <v>183</v>
      </c>
      <c r="D4" t="s">
        <v>346</v>
      </c>
      <c r="E4">
        <v>47311</v>
      </c>
      <c r="F4" t="s">
        <v>347</v>
      </c>
      <c r="G4">
        <v>9714</v>
      </c>
      <c r="H4">
        <v>801</v>
      </c>
      <c r="I4" t="s">
        <v>349</v>
      </c>
      <c r="J4" t="s">
        <v>76</v>
      </c>
      <c r="K4" t="s">
        <v>44</v>
      </c>
      <c r="L4" t="s">
        <v>72</v>
      </c>
      <c r="M4">
        <v>1710</v>
      </c>
      <c r="N4">
        <v>2000</v>
      </c>
      <c r="O4" t="s">
        <v>350</v>
      </c>
      <c r="Q4" t="s">
        <v>113</v>
      </c>
      <c r="R4" t="s">
        <v>38</v>
      </c>
      <c r="S4" s="1">
        <v>43479</v>
      </c>
      <c r="T4" s="1">
        <v>43607</v>
      </c>
      <c r="U4" t="s">
        <v>1388</v>
      </c>
      <c r="V4" t="s">
        <v>346</v>
      </c>
      <c r="W4">
        <v>0</v>
      </c>
      <c r="X4">
        <v>0</v>
      </c>
      <c r="Y4">
        <v>0</v>
      </c>
      <c r="Z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0.24</v>
      </c>
      <c r="AK4" t="s">
        <v>1219</v>
      </c>
      <c r="AL4" t="s">
        <v>1387</v>
      </c>
      <c r="AN4">
        <v>102</v>
      </c>
      <c r="AO4">
        <f>VLOOKUP(CONCATENATE(F4,TRIM(G4)),'Avg Attend'!$A$2:$D$252,4,FALSE)</f>
        <v>26.93</v>
      </c>
      <c r="AP4">
        <v>26.93</v>
      </c>
      <c r="AQ4" s="15">
        <f t="shared" si="0"/>
        <v>5.2321142857142862</v>
      </c>
    </row>
    <row r="5" spans="1:43" x14ac:dyDescent="0.25">
      <c r="A5" t="s">
        <v>1774</v>
      </c>
      <c r="B5" t="s">
        <v>32</v>
      </c>
      <c r="C5" t="s">
        <v>183</v>
      </c>
      <c r="D5" t="s">
        <v>346</v>
      </c>
      <c r="E5">
        <v>47720</v>
      </c>
      <c r="F5" t="s">
        <v>347</v>
      </c>
      <c r="G5">
        <v>9714</v>
      </c>
      <c r="H5">
        <v>803</v>
      </c>
      <c r="I5" t="s">
        <v>349</v>
      </c>
      <c r="J5" t="s">
        <v>76</v>
      </c>
      <c r="K5" t="s">
        <v>44</v>
      </c>
      <c r="L5" t="s">
        <v>1389</v>
      </c>
      <c r="M5">
        <v>1700</v>
      </c>
      <c r="N5">
        <v>1950</v>
      </c>
      <c r="O5" t="s">
        <v>36</v>
      </c>
      <c r="Q5" t="s">
        <v>113</v>
      </c>
      <c r="R5" t="s">
        <v>38</v>
      </c>
      <c r="S5" s="1">
        <v>43479</v>
      </c>
      <c r="T5" s="1">
        <v>43607</v>
      </c>
      <c r="U5" t="s">
        <v>1390</v>
      </c>
      <c r="V5" t="s">
        <v>346</v>
      </c>
      <c r="W5">
        <v>0</v>
      </c>
      <c r="X5">
        <v>0</v>
      </c>
      <c r="Y5">
        <v>0</v>
      </c>
      <c r="Z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0.2949</v>
      </c>
      <c r="AK5" t="s">
        <v>1386</v>
      </c>
      <c r="AL5" t="s">
        <v>36</v>
      </c>
      <c r="AN5">
        <v>99</v>
      </c>
      <c r="AO5">
        <f>VLOOKUP(CONCATENATE(F5,TRIM(G5)),'Avg Attend'!$A$2:$D$252,4,FALSE)</f>
        <v>26.93</v>
      </c>
      <c r="AP5">
        <v>26.93</v>
      </c>
      <c r="AQ5" s="15">
        <f t="shared" si="0"/>
        <v>5.0782285714285713</v>
      </c>
    </row>
    <row r="6" spans="1:43" x14ac:dyDescent="0.25">
      <c r="A6" t="s">
        <v>1774</v>
      </c>
      <c r="B6" t="s">
        <v>32</v>
      </c>
      <c r="C6" t="s">
        <v>183</v>
      </c>
      <c r="D6" t="s">
        <v>346</v>
      </c>
      <c r="E6">
        <v>47353</v>
      </c>
      <c r="F6" t="s">
        <v>347</v>
      </c>
      <c r="G6">
        <v>9714</v>
      </c>
      <c r="H6">
        <v>807</v>
      </c>
      <c r="I6" t="s">
        <v>349</v>
      </c>
      <c r="J6" t="s">
        <v>76</v>
      </c>
      <c r="K6" t="s">
        <v>44</v>
      </c>
      <c r="L6" t="s">
        <v>1389</v>
      </c>
      <c r="M6">
        <v>1710</v>
      </c>
      <c r="N6">
        <v>2000</v>
      </c>
      <c r="O6" t="s">
        <v>36</v>
      </c>
      <c r="Q6" t="s">
        <v>113</v>
      </c>
      <c r="R6" t="s">
        <v>38</v>
      </c>
      <c r="S6" s="1">
        <v>43479</v>
      </c>
      <c r="T6" s="1">
        <v>43607</v>
      </c>
      <c r="U6" t="s">
        <v>1391</v>
      </c>
      <c r="V6" t="s">
        <v>346</v>
      </c>
      <c r="W6">
        <v>0</v>
      </c>
      <c r="X6">
        <v>0</v>
      </c>
      <c r="Y6">
        <v>0</v>
      </c>
      <c r="Z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0.24</v>
      </c>
      <c r="AK6" t="s">
        <v>1219</v>
      </c>
      <c r="AL6" t="s">
        <v>36</v>
      </c>
      <c r="AN6">
        <v>99</v>
      </c>
      <c r="AO6">
        <f>VLOOKUP(CONCATENATE(F6,TRIM(G6)),'Avg Attend'!$A$2:$D$252,4,FALSE)</f>
        <v>26.93</v>
      </c>
      <c r="AP6">
        <v>26.93</v>
      </c>
      <c r="AQ6" s="15">
        <f t="shared" si="0"/>
        <v>5.0782285714285713</v>
      </c>
    </row>
    <row r="7" spans="1:43" x14ac:dyDescent="0.25">
      <c r="A7" t="s">
        <v>1774</v>
      </c>
      <c r="B7" t="s">
        <v>32</v>
      </c>
      <c r="C7" t="s">
        <v>183</v>
      </c>
      <c r="D7" t="s">
        <v>346</v>
      </c>
      <c r="E7">
        <v>47721</v>
      </c>
      <c r="F7" t="s">
        <v>347</v>
      </c>
      <c r="G7">
        <v>9714</v>
      </c>
      <c r="H7">
        <v>808</v>
      </c>
      <c r="I7" t="s">
        <v>349</v>
      </c>
      <c r="J7" t="s">
        <v>76</v>
      </c>
      <c r="K7" t="s">
        <v>44</v>
      </c>
      <c r="L7" t="s">
        <v>744</v>
      </c>
      <c r="M7" t="s">
        <v>1392</v>
      </c>
      <c r="N7" t="s">
        <v>1393</v>
      </c>
      <c r="O7" t="s">
        <v>602</v>
      </c>
      <c r="Q7" t="s">
        <v>113</v>
      </c>
      <c r="R7" t="s">
        <v>38</v>
      </c>
      <c r="S7" s="1">
        <v>43479</v>
      </c>
      <c r="T7" s="1">
        <v>43607</v>
      </c>
      <c r="U7" t="s">
        <v>745</v>
      </c>
      <c r="V7" t="s">
        <v>346</v>
      </c>
      <c r="W7">
        <v>0</v>
      </c>
      <c r="X7">
        <v>0</v>
      </c>
      <c r="Y7">
        <v>0</v>
      </c>
      <c r="Z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0.24</v>
      </c>
      <c r="AK7" t="s">
        <v>1394</v>
      </c>
      <c r="AL7" t="s">
        <v>602</v>
      </c>
      <c r="AN7">
        <v>204</v>
      </c>
      <c r="AO7">
        <f>VLOOKUP(CONCATENATE(F7,TRIM(G7)),'Avg Attend'!$A$2:$D$252,4,FALSE)</f>
        <v>26.93</v>
      </c>
      <c r="AP7">
        <v>26.93</v>
      </c>
      <c r="AQ7" s="15">
        <f t="shared" si="0"/>
        <v>10.464228571428572</v>
      </c>
    </row>
    <row r="8" spans="1:43" x14ac:dyDescent="0.25">
      <c r="A8" t="s">
        <v>1774</v>
      </c>
      <c r="B8" t="s">
        <v>32</v>
      </c>
      <c r="C8" t="s">
        <v>183</v>
      </c>
      <c r="D8" t="s">
        <v>346</v>
      </c>
      <c r="E8">
        <v>47722</v>
      </c>
      <c r="F8" t="s">
        <v>347</v>
      </c>
      <c r="G8">
        <v>9714</v>
      </c>
      <c r="H8">
        <v>809</v>
      </c>
      <c r="I8" t="s">
        <v>349</v>
      </c>
      <c r="J8" t="s">
        <v>76</v>
      </c>
      <c r="K8" t="s">
        <v>44</v>
      </c>
      <c r="L8" t="s">
        <v>654</v>
      </c>
      <c r="M8" t="s">
        <v>1392</v>
      </c>
      <c r="N8" t="s">
        <v>1393</v>
      </c>
      <c r="O8" t="s">
        <v>602</v>
      </c>
      <c r="Q8" t="s">
        <v>113</v>
      </c>
      <c r="R8" t="s">
        <v>38</v>
      </c>
      <c r="S8" s="1">
        <v>43479</v>
      </c>
      <c r="T8" s="1">
        <v>43607</v>
      </c>
      <c r="U8" t="s">
        <v>1395</v>
      </c>
      <c r="V8" t="s">
        <v>346</v>
      </c>
      <c r="W8">
        <v>0</v>
      </c>
      <c r="X8">
        <v>0</v>
      </c>
      <c r="Y8">
        <v>0</v>
      </c>
      <c r="Z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0.24</v>
      </c>
      <c r="AK8" t="s">
        <v>1394</v>
      </c>
      <c r="AL8" t="s">
        <v>602</v>
      </c>
      <c r="AN8">
        <v>204</v>
      </c>
      <c r="AO8">
        <f>VLOOKUP(CONCATENATE(F8,TRIM(G8)),'Avg Attend'!$A$2:$D$252,4,FALSE)</f>
        <v>26.93</v>
      </c>
      <c r="AP8">
        <v>26.93</v>
      </c>
      <c r="AQ8" s="15">
        <f t="shared" si="0"/>
        <v>10.464228571428572</v>
      </c>
    </row>
    <row r="9" spans="1:43" s="2" customFormat="1" x14ac:dyDescent="0.25">
      <c r="AI9" s="2" t="s">
        <v>203</v>
      </c>
      <c r="AJ9" s="2">
        <f>SUM(AJ2:AJ8)</f>
        <v>1.6595</v>
      </c>
      <c r="AP9" s="2" t="s">
        <v>203</v>
      </c>
      <c r="AQ9" s="16">
        <f>SUM(AQ2:AQ8)</f>
        <v>363.37771428571421</v>
      </c>
    </row>
  </sheetData>
  <conditionalFormatting sqref="AO2:AO8">
    <cfRule type="cellIs" dxfId="16" priority="1" operator="lessThan">
      <formula>20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"/>
  <sheetViews>
    <sheetView topLeftCell="G1" workbookViewId="0">
      <selection sqref="A1:AN2"/>
    </sheetView>
  </sheetViews>
  <sheetFormatPr defaultColWidth="8.875" defaultRowHeight="15.75" x14ac:dyDescent="0.25"/>
  <sheetData>
    <row r="1" spans="1:4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751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752</v>
      </c>
      <c r="AG1" t="s">
        <v>753</v>
      </c>
      <c r="AH1" t="s">
        <v>754</v>
      </c>
      <c r="AI1" t="s">
        <v>30</v>
      </c>
      <c r="AJ1" t="s">
        <v>31</v>
      </c>
      <c r="AK1" t="s">
        <v>755</v>
      </c>
      <c r="AL1" t="s">
        <v>756</v>
      </c>
      <c r="AM1" t="s">
        <v>757</v>
      </c>
      <c r="AN1" t="s">
        <v>758</v>
      </c>
    </row>
    <row r="2" spans="1:40" x14ac:dyDescent="0.25">
      <c r="A2" t="s">
        <v>1774</v>
      </c>
      <c r="B2" t="s">
        <v>32</v>
      </c>
      <c r="C2" t="s">
        <v>121</v>
      </c>
      <c r="D2" t="s">
        <v>122</v>
      </c>
      <c r="E2">
        <v>47397</v>
      </c>
      <c r="F2" t="s">
        <v>123</v>
      </c>
      <c r="G2">
        <v>1000</v>
      </c>
      <c r="H2">
        <v>1</v>
      </c>
      <c r="I2" t="s">
        <v>124</v>
      </c>
      <c r="J2" t="s">
        <v>35</v>
      </c>
      <c r="K2" t="s">
        <v>44</v>
      </c>
      <c r="L2" t="s">
        <v>36</v>
      </c>
      <c r="M2" t="s">
        <v>36</v>
      </c>
      <c r="N2" t="s">
        <v>36</v>
      </c>
      <c r="O2" t="s">
        <v>36</v>
      </c>
      <c r="Q2" t="s">
        <v>37</v>
      </c>
      <c r="R2">
        <v>1</v>
      </c>
      <c r="S2" s="1">
        <v>43479</v>
      </c>
      <c r="T2" s="1">
        <v>43607</v>
      </c>
      <c r="U2" t="s">
        <v>379</v>
      </c>
      <c r="V2" t="s">
        <v>39</v>
      </c>
      <c r="W2">
        <v>0</v>
      </c>
      <c r="X2">
        <v>0</v>
      </c>
      <c r="Y2">
        <v>9900</v>
      </c>
      <c r="Z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K2" t="s">
        <v>36</v>
      </c>
      <c r="AL2" t="s">
        <v>36</v>
      </c>
      <c r="AN2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opLeftCell="R11" workbookViewId="0">
      <selection activeCell="AN34" sqref="AN34"/>
    </sheetView>
  </sheetViews>
  <sheetFormatPr defaultColWidth="8.875" defaultRowHeight="15.75" x14ac:dyDescent="0.25"/>
  <sheetData>
    <row r="1" spans="1:43" ht="47.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751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752</v>
      </c>
      <c r="AG1" t="s">
        <v>753</v>
      </c>
      <c r="AH1" t="s">
        <v>754</v>
      </c>
      <c r="AI1" t="s">
        <v>30</v>
      </c>
      <c r="AJ1" t="s">
        <v>31</v>
      </c>
      <c r="AK1" t="s">
        <v>755</v>
      </c>
      <c r="AL1" t="s">
        <v>756</v>
      </c>
      <c r="AM1" t="s">
        <v>757</v>
      </c>
      <c r="AN1" t="s">
        <v>758</v>
      </c>
      <c r="AO1" s="17" t="s">
        <v>2165</v>
      </c>
      <c r="AP1" s="17" t="s">
        <v>2166</v>
      </c>
      <c r="AQ1" s="17" t="s">
        <v>2164</v>
      </c>
    </row>
    <row r="2" spans="1:43" x14ac:dyDescent="0.25">
      <c r="A2" t="s">
        <v>1774</v>
      </c>
      <c r="B2" t="s">
        <v>32</v>
      </c>
      <c r="C2" t="s">
        <v>151</v>
      </c>
      <c r="D2" t="s">
        <v>152</v>
      </c>
      <c r="E2">
        <v>46847</v>
      </c>
      <c r="F2" t="s">
        <v>153</v>
      </c>
      <c r="G2">
        <v>4014</v>
      </c>
      <c r="H2">
        <v>201</v>
      </c>
      <c r="I2" t="s">
        <v>154</v>
      </c>
      <c r="J2" t="s">
        <v>35</v>
      </c>
      <c r="K2" t="s">
        <v>44</v>
      </c>
      <c r="L2" t="s">
        <v>609</v>
      </c>
      <c r="M2" t="s">
        <v>692</v>
      </c>
      <c r="N2" t="s">
        <v>1416</v>
      </c>
      <c r="O2" t="s">
        <v>670</v>
      </c>
      <c r="Q2" t="s">
        <v>47</v>
      </c>
      <c r="R2">
        <v>1</v>
      </c>
      <c r="S2" s="1">
        <v>43479</v>
      </c>
      <c r="T2" s="1">
        <v>43607</v>
      </c>
      <c r="U2" t="s">
        <v>1417</v>
      </c>
      <c r="V2" t="s">
        <v>39</v>
      </c>
      <c r="W2">
        <v>0</v>
      </c>
      <c r="X2">
        <v>0</v>
      </c>
      <c r="Y2">
        <v>45</v>
      </c>
      <c r="Z2">
        <v>0</v>
      </c>
      <c r="AD2">
        <v>0</v>
      </c>
      <c r="AE2">
        <v>0</v>
      </c>
      <c r="AF2">
        <v>0</v>
      </c>
      <c r="AG2">
        <v>10</v>
      </c>
      <c r="AH2">
        <v>0</v>
      </c>
      <c r="AI2">
        <v>0</v>
      </c>
      <c r="AJ2">
        <v>0.24</v>
      </c>
      <c r="AK2" t="s">
        <v>1418</v>
      </c>
      <c r="AL2" t="s">
        <v>1419</v>
      </c>
      <c r="AN2">
        <v>96</v>
      </c>
      <c r="AO2">
        <f>VLOOKUP(CONCATENATE(F2,TRIM(G2)),'Avg Attend'!$A$2:$D$252,4,FALSE)</f>
        <v>34.67</v>
      </c>
      <c r="AP2">
        <v>34.67</v>
      </c>
      <c r="AQ2" s="15">
        <f>AP2*AN2/525</f>
        <v>6.3396571428571429</v>
      </c>
    </row>
    <row r="3" spans="1:43" x14ac:dyDescent="0.25">
      <c r="A3" t="s">
        <v>1774</v>
      </c>
      <c r="B3" t="s">
        <v>32</v>
      </c>
      <c r="C3" t="s">
        <v>151</v>
      </c>
      <c r="D3" t="s">
        <v>152</v>
      </c>
      <c r="E3">
        <v>46851</v>
      </c>
      <c r="F3" t="s">
        <v>153</v>
      </c>
      <c r="G3">
        <v>4014</v>
      </c>
      <c r="H3">
        <v>204</v>
      </c>
      <c r="I3" t="s">
        <v>154</v>
      </c>
      <c r="J3" t="s">
        <v>35</v>
      </c>
      <c r="K3" t="s">
        <v>44</v>
      </c>
      <c r="L3" t="s">
        <v>613</v>
      </c>
      <c r="M3" t="s">
        <v>1427</v>
      </c>
      <c r="N3" t="s">
        <v>1428</v>
      </c>
      <c r="O3" t="s">
        <v>674</v>
      </c>
      <c r="Q3" t="s">
        <v>47</v>
      </c>
      <c r="R3">
        <v>1</v>
      </c>
      <c r="S3" s="1">
        <v>43479</v>
      </c>
      <c r="T3" s="1">
        <v>43607</v>
      </c>
      <c r="U3" t="s">
        <v>1429</v>
      </c>
      <c r="V3" t="s">
        <v>39</v>
      </c>
      <c r="W3">
        <v>0</v>
      </c>
      <c r="X3">
        <v>0</v>
      </c>
      <c r="Y3">
        <v>25</v>
      </c>
      <c r="Z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0.2</v>
      </c>
      <c r="AK3" t="s">
        <v>1430</v>
      </c>
      <c r="AL3" t="s">
        <v>1431</v>
      </c>
      <c r="AN3">
        <v>85</v>
      </c>
      <c r="AO3">
        <f>VLOOKUP(CONCATENATE(F3,TRIM(G3)),'Avg Attend'!$A$2:$D$252,4,FALSE)</f>
        <v>34.67</v>
      </c>
      <c r="AP3">
        <v>34.67</v>
      </c>
      <c r="AQ3" s="15">
        <f t="shared" ref="AQ3:AQ43" si="0">AP3*AN3/525</f>
        <v>5.6132380952380956</v>
      </c>
    </row>
    <row r="4" spans="1:43" x14ac:dyDescent="0.25">
      <c r="A4" t="s">
        <v>1774</v>
      </c>
      <c r="B4" t="s">
        <v>32</v>
      </c>
      <c r="C4" t="s">
        <v>151</v>
      </c>
      <c r="D4" t="s">
        <v>152</v>
      </c>
      <c r="E4">
        <v>46843</v>
      </c>
      <c r="F4" t="s">
        <v>153</v>
      </c>
      <c r="G4">
        <v>4014</v>
      </c>
      <c r="H4">
        <v>205</v>
      </c>
      <c r="I4" t="s">
        <v>154</v>
      </c>
      <c r="J4" t="s">
        <v>35</v>
      </c>
      <c r="K4" t="s">
        <v>44</v>
      </c>
      <c r="L4" t="s">
        <v>676</v>
      </c>
      <c r="M4" t="s">
        <v>1432</v>
      </c>
      <c r="N4" t="s">
        <v>1433</v>
      </c>
      <c r="O4" t="s">
        <v>539</v>
      </c>
      <c r="P4" t="s">
        <v>677</v>
      </c>
      <c r="Q4" t="s">
        <v>47</v>
      </c>
      <c r="R4">
        <v>1</v>
      </c>
      <c r="S4" s="1">
        <v>43479</v>
      </c>
      <c r="T4" s="1">
        <v>43607</v>
      </c>
      <c r="U4" t="s">
        <v>1429</v>
      </c>
      <c r="V4" t="s">
        <v>39</v>
      </c>
      <c r="W4">
        <v>0</v>
      </c>
      <c r="X4">
        <v>0</v>
      </c>
      <c r="Y4">
        <v>45</v>
      </c>
      <c r="Z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0.2</v>
      </c>
      <c r="AK4" t="s">
        <v>1434</v>
      </c>
      <c r="AL4" t="s">
        <v>1435</v>
      </c>
      <c r="AN4">
        <v>90</v>
      </c>
      <c r="AO4">
        <f>VLOOKUP(CONCATENATE(F4,TRIM(G4)),'Avg Attend'!$A$2:$D$252,4,FALSE)</f>
        <v>34.67</v>
      </c>
      <c r="AP4">
        <v>34.67</v>
      </c>
      <c r="AQ4" s="15">
        <f t="shared" si="0"/>
        <v>5.9434285714285719</v>
      </c>
    </row>
    <row r="5" spans="1:43" x14ac:dyDescent="0.25">
      <c r="A5" t="s">
        <v>1774</v>
      </c>
      <c r="B5" t="s">
        <v>32</v>
      </c>
      <c r="C5" t="s">
        <v>151</v>
      </c>
      <c r="D5" t="s">
        <v>152</v>
      </c>
      <c r="E5">
        <v>46849</v>
      </c>
      <c r="F5" t="s">
        <v>153</v>
      </c>
      <c r="G5">
        <v>4014</v>
      </c>
      <c r="H5">
        <v>207</v>
      </c>
      <c r="I5" t="s">
        <v>154</v>
      </c>
      <c r="J5" t="s">
        <v>35</v>
      </c>
      <c r="K5" t="s">
        <v>44</v>
      </c>
      <c r="L5" t="s">
        <v>678</v>
      </c>
      <c r="M5" t="s">
        <v>1427</v>
      </c>
      <c r="N5" t="s">
        <v>1428</v>
      </c>
      <c r="O5" t="s">
        <v>674</v>
      </c>
      <c r="Q5" t="s">
        <v>47</v>
      </c>
      <c r="R5">
        <v>1</v>
      </c>
      <c r="S5" s="1">
        <v>43479</v>
      </c>
      <c r="T5" s="1">
        <v>43607</v>
      </c>
      <c r="U5" t="s">
        <v>1429</v>
      </c>
      <c r="V5" t="s">
        <v>39</v>
      </c>
      <c r="W5">
        <v>0</v>
      </c>
      <c r="X5">
        <v>0</v>
      </c>
      <c r="Y5">
        <v>25</v>
      </c>
      <c r="Z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0.2</v>
      </c>
      <c r="AK5" t="s">
        <v>1430</v>
      </c>
      <c r="AL5" t="s">
        <v>1431</v>
      </c>
      <c r="AN5">
        <v>85</v>
      </c>
      <c r="AO5">
        <f>VLOOKUP(CONCATENATE(F5,TRIM(G5)),'Avg Attend'!$A$2:$D$252,4,FALSE)</f>
        <v>34.67</v>
      </c>
      <c r="AP5">
        <v>34.67</v>
      </c>
      <c r="AQ5" s="15">
        <f t="shared" si="0"/>
        <v>5.6132380952380956</v>
      </c>
    </row>
    <row r="6" spans="1:43" x14ac:dyDescent="0.25">
      <c r="A6" t="s">
        <v>1774</v>
      </c>
      <c r="B6" t="s">
        <v>32</v>
      </c>
      <c r="C6" t="s">
        <v>151</v>
      </c>
      <c r="D6" t="s">
        <v>152</v>
      </c>
      <c r="E6">
        <v>47804</v>
      </c>
      <c r="F6" t="s">
        <v>153</v>
      </c>
      <c r="G6">
        <v>4014</v>
      </c>
      <c r="H6">
        <v>210</v>
      </c>
      <c r="I6" t="s">
        <v>154</v>
      </c>
      <c r="J6" t="s">
        <v>35</v>
      </c>
      <c r="K6" t="s">
        <v>44</v>
      </c>
      <c r="L6" t="s">
        <v>1438</v>
      </c>
      <c r="M6" t="s">
        <v>492</v>
      </c>
      <c r="N6" t="s">
        <v>1890</v>
      </c>
      <c r="O6" t="s">
        <v>670</v>
      </c>
      <c r="Q6" t="s">
        <v>47</v>
      </c>
      <c r="R6">
        <v>1</v>
      </c>
      <c r="S6" s="1">
        <v>43479</v>
      </c>
      <c r="T6" s="1">
        <v>43607</v>
      </c>
      <c r="U6" t="s">
        <v>673</v>
      </c>
      <c r="V6" t="s">
        <v>39</v>
      </c>
      <c r="W6">
        <v>0</v>
      </c>
      <c r="X6">
        <v>0</v>
      </c>
      <c r="Y6">
        <v>99</v>
      </c>
      <c r="Z6">
        <v>0</v>
      </c>
      <c r="AD6">
        <v>0</v>
      </c>
      <c r="AE6">
        <v>0</v>
      </c>
      <c r="AF6">
        <v>0</v>
      </c>
      <c r="AG6">
        <v>10</v>
      </c>
      <c r="AH6">
        <v>0</v>
      </c>
      <c r="AI6">
        <v>0</v>
      </c>
      <c r="AJ6">
        <v>0.2</v>
      </c>
      <c r="AK6" t="s">
        <v>1891</v>
      </c>
      <c r="AL6" t="s">
        <v>1419</v>
      </c>
      <c r="AN6">
        <v>96</v>
      </c>
      <c r="AO6">
        <f>VLOOKUP(CONCATENATE(F6,TRIM(G6)),'Avg Attend'!$A$2:$D$252,4,FALSE)</f>
        <v>34.67</v>
      </c>
      <c r="AP6">
        <v>34.67</v>
      </c>
      <c r="AQ6" s="15">
        <f t="shared" si="0"/>
        <v>6.3396571428571429</v>
      </c>
    </row>
    <row r="7" spans="1:43" x14ac:dyDescent="0.25">
      <c r="A7" t="s">
        <v>1774</v>
      </c>
      <c r="B7" t="s">
        <v>32</v>
      </c>
      <c r="C7" t="s">
        <v>151</v>
      </c>
      <c r="D7" t="s">
        <v>152</v>
      </c>
      <c r="E7">
        <v>47868</v>
      </c>
      <c r="F7" t="s">
        <v>153</v>
      </c>
      <c r="G7">
        <v>4014</v>
      </c>
      <c r="H7">
        <v>211</v>
      </c>
      <c r="I7" t="s">
        <v>154</v>
      </c>
      <c r="J7" t="s">
        <v>35</v>
      </c>
      <c r="K7" t="s">
        <v>44</v>
      </c>
      <c r="L7" t="s">
        <v>1444</v>
      </c>
      <c r="M7" t="s">
        <v>1445</v>
      </c>
      <c r="N7" t="s">
        <v>1446</v>
      </c>
      <c r="O7" t="s">
        <v>1423</v>
      </c>
      <c r="Q7" t="s">
        <v>47</v>
      </c>
      <c r="R7">
        <v>1</v>
      </c>
      <c r="S7" s="1">
        <v>43479</v>
      </c>
      <c r="T7" s="1">
        <v>43607</v>
      </c>
      <c r="U7" t="s">
        <v>1424</v>
      </c>
      <c r="V7" t="s">
        <v>39</v>
      </c>
      <c r="W7">
        <v>0</v>
      </c>
      <c r="X7">
        <v>0</v>
      </c>
      <c r="Y7">
        <v>45</v>
      </c>
      <c r="Z7">
        <v>0</v>
      </c>
      <c r="AD7">
        <v>0</v>
      </c>
      <c r="AE7">
        <v>0</v>
      </c>
      <c r="AF7">
        <v>0</v>
      </c>
      <c r="AG7">
        <v>5</v>
      </c>
      <c r="AH7">
        <v>0</v>
      </c>
      <c r="AI7">
        <v>0</v>
      </c>
      <c r="AJ7">
        <v>0.24</v>
      </c>
      <c r="AK7" t="s">
        <v>1447</v>
      </c>
      <c r="AL7" t="s">
        <v>1426</v>
      </c>
      <c r="AN7">
        <v>216</v>
      </c>
      <c r="AO7">
        <f>VLOOKUP(CONCATENATE(F7,TRIM(G7)),'Avg Attend'!$A$2:$D$252,4,FALSE)</f>
        <v>34.67</v>
      </c>
      <c r="AP7">
        <v>34.67</v>
      </c>
      <c r="AQ7" s="15">
        <f t="shared" si="0"/>
        <v>14.264228571428571</v>
      </c>
    </row>
    <row r="8" spans="1:43" x14ac:dyDescent="0.25">
      <c r="A8" t="s">
        <v>1774</v>
      </c>
      <c r="B8" t="s">
        <v>32</v>
      </c>
      <c r="C8" t="s">
        <v>151</v>
      </c>
      <c r="D8" t="s">
        <v>152</v>
      </c>
      <c r="E8">
        <v>46856</v>
      </c>
      <c r="F8" t="s">
        <v>153</v>
      </c>
      <c r="G8">
        <v>4017</v>
      </c>
      <c r="H8">
        <v>201</v>
      </c>
      <c r="I8" t="s">
        <v>155</v>
      </c>
      <c r="J8" t="s">
        <v>35</v>
      </c>
      <c r="K8" t="s">
        <v>44</v>
      </c>
      <c r="L8" t="s">
        <v>73</v>
      </c>
      <c r="M8">
        <v>900</v>
      </c>
      <c r="N8">
        <v>1150</v>
      </c>
      <c r="O8" t="s">
        <v>182</v>
      </c>
      <c r="Q8" t="s">
        <v>47</v>
      </c>
      <c r="R8">
        <v>1</v>
      </c>
      <c r="S8" s="1">
        <v>43479</v>
      </c>
      <c r="T8" s="1">
        <v>43607</v>
      </c>
      <c r="U8" t="s">
        <v>748</v>
      </c>
      <c r="V8" t="s">
        <v>39</v>
      </c>
      <c r="W8">
        <v>0</v>
      </c>
      <c r="X8">
        <v>0</v>
      </c>
      <c r="Y8">
        <v>60</v>
      </c>
      <c r="Z8">
        <v>0</v>
      </c>
      <c r="AD8">
        <v>0</v>
      </c>
      <c r="AE8">
        <v>0</v>
      </c>
      <c r="AF8">
        <v>0</v>
      </c>
      <c r="AG8">
        <v>10</v>
      </c>
      <c r="AH8">
        <v>0</v>
      </c>
      <c r="AI8">
        <v>0</v>
      </c>
      <c r="AJ8">
        <v>0.12</v>
      </c>
      <c r="AK8" t="s">
        <v>862</v>
      </c>
      <c r="AL8" t="s">
        <v>1450</v>
      </c>
      <c r="AN8">
        <v>54</v>
      </c>
      <c r="AO8">
        <f>VLOOKUP(CONCATENATE(F8,TRIM(G8)),'Avg Attend'!$A$2:$D$252,4,FALSE)</f>
        <v>23.54</v>
      </c>
      <c r="AP8">
        <v>23.54</v>
      </c>
      <c r="AQ8" s="15">
        <f t="shared" si="0"/>
        <v>2.4212571428571428</v>
      </c>
    </row>
    <row r="9" spans="1:43" x14ac:dyDescent="0.25">
      <c r="A9" t="s">
        <v>1774</v>
      </c>
      <c r="B9" t="s">
        <v>32</v>
      </c>
      <c r="C9" t="s">
        <v>151</v>
      </c>
      <c r="D9" t="s">
        <v>152</v>
      </c>
      <c r="E9">
        <v>46852</v>
      </c>
      <c r="F9" t="s">
        <v>153</v>
      </c>
      <c r="G9">
        <v>4017</v>
      </c>
      <c r="H9">
        <v>203</v>
      </c>
      <c r="I9" t="s">
        <v>155</v>
      </c>
      <c r="J9" t="s">
        <v>35</v>
      </c>
      <c r="K9" t="s">
        <v>44</v>
      </c>
      <c r="L9" t="s">
        <v>75</v>
      </c>
      <c r="M9">
        <v>1230</v>
      </c>
      <c r="N9">
        <v>1520</v>
      </c>
      <c r="O9" t="s">
        <v>182</v>
      </c>
      <c r="Q9" t="s">
        <v>47</v>
      </c>
      <c r="R9">
        <v>1</v>
      </c>
      <c r="S9" s="1">
        <v>43479</v>
      </c>
      <c r="T9" s="1">
        <v>43607</v>
      </c>
      <c r="U9" t="s">
        <v>681</v>
      </c>
      <c r="V9" t="s">
        <v>39</v>
      </c>
      <c r="W9">
        <v>0</v>
      </c>
      <c r="X9">
        <v>0</v>
      </c>
      <c r="Y9">
        <v>60</v>
      </c>
      <c r="Z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0.12</v>
      </c>
      <c r="AK9" t="s">
        <v>806</v>
      </c>
      <c r="AL9" t="s">
        <v>1450</v>
      </c>
      <c r="AN9">
        <v>51</v>
      </c>
      <c r="AO9">
        <f>VLOOKUP(CONCATENATE(F9,TRIM(G9)),'Avg Attend'!$A$2:$D$252,4,FALSE)</f>
        <v>23.54</v>
      </c>
      <c r="AP9">
        <v>23.54</v>
      </c>
      <c r="AQ9" s="15">
        <f t="shared" si="0"/>
        <v>2.286742857142857</v>
      </c>
    </row>
    <row r="10" spans="1:43" x14ac:dyDescent="0.25">
      <c r="A10" t="s">
        <v>1774</v>
      </c>
      <c r="B10" t="s">
        <v>32</v>
      </c>
      <c r="C10" t="s">
        <v>151</v>
      </c>
      <c r="D10" t="s">
        <v>152</v>
      </c>
      <c r="E10">
        <v>46855</v>
      </c>
      <c r="F10" t="s">
        <v>153</v>
      </c>
      <c r="G10">
        <v>4017</v>
      </c>
      <c r="H10">
        <v>204</v>
      </c>
      <c r="I10" t="s">
        <v>155</v>
      </c>
      <c r="J10" t="s">
        <v>35</v>
      </c>
      <c r="K10" t="s">
        <v>44</v>
      </c>
      <c r="L10" t="s">
        <v>613</v>
      </c>
      <c r="M10" t="s">
        <v>682</v>
      </c>
      <c r="N10" t="s">
        <v>680</v>
      </c>
      <c r="O10" t="s">
        <v>670</v>
      </c>
      <c r="Q10" t="s">
        <v>47</v>
      </c>
      <c r="R10">
        <v>1</v>
      </c>
      <c r="S10" s="1">
        <v>43479</v>
      </c>
      <c r="T10" s="1">
        <v>43607</v>
      </c>
      <c r="U10" t="s">
        <v>1451</v>
      </c>
      <c r="V10" t="s">
        <v>39</v>
      </c>
      <c r="W10">
        <v>0</v>
      </c>
      <c r="X10">
        <v>0</v>
      </c>
      <c r="Y10">
        <v>60</v>
      </c>
      <c r="Z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0.12</v>
      </c>
      <c r="AK10" t="s">
        <v>1452</v>
      </c>
      <c r="AL10" t="s">
        <v>1419</v>
      </c>
      <c r="AN10">
        <v>51</v>
      </c>
      <c r="AO10">
        <f>VLOOKUP(CONCATENATE(F10,TRIM(G10)),'Avg Attend'!$A$2:$D$252,4,FALSE)</f>
        <v>23.54</v>
      </c>
      <c r="AP10">
        <v>23.54</v>
      </c>
      <c r="AQ10" s="15">
        <f t="shared" si="0"/>
        <v>2.286742857142857</v>
      </c>
    </row>
    <row r="11" spans="1:43" x14ac:dyDescent="0.25">
      <c r="A11" t="s">
        <v>1774</v>
      </c>
      <c r="B11" t="s">
        <v>32</v>
      </c>
      <c r="C11" t="s">
        <v>151</v>
      </c>
      <c r="D11" t="s">
        <v>152</v>
      </c>
      <c r="E11">
        <v>47807</v>
      </c>
      <c r="F11" t="s">
        <v>153</v>
      </c>
      <c r="G11">
        <v>4017</v>
      </c>
      <c r="H11">
        <v>206</v>
      </c>
      <c r="I11" t="s">
        <v>155</v>
      </c>
      <c r="J11" t="s">
        <v>35</v>
      </c>
      <c r="K11" t="s">
        <v>44</v>
      </c>
      <c r="L11" t="s">
        <v>609</v>
      </c>
      <c r="M11" t="s">
        <v>1892</v>
      </c>
      <c r="N11" t="s">
        <v>1893</v>
      </c>
      <c r="O11" t="s">
        <v>1455</v>
      </c>
      <c r="Q11" t="s">
        <v>65</v>
      </c>
      <c r="R11">
        <v>1</v>
      </c>
      <c r="S11" s="1">
        <v>43479</v>
      </c>
      <c r="T11" s="1">
        <v>43607</v>
      </c>
      <c r="U11" t="s">
        <v>1451</v>
      </c>
      <c r="V11" t="s">
        <v>39</v>
      </c>
      <c r="W11">
        <v>0</v>
      </c>
      <c r="X11">
        <v>0</v>
      </c>
      <c r="Y11">
        <v>30</v>
      </c>
      <c r="Z11">
        <v>0</v>
      </c>
      <c r="AD11">
        <v>0</v>
      </c>
      <c r="AE11">
        <v>0</v>
      </c>
      <c r="AF11">
        <v>0</v>
      </c>
      <c r="AG11">
        <v>10</v>
      </c>
      <c r="AH11">
        <v>0</v>
      </c>
      <c r="AI11">
        <v>0</v>
      </c>
      <c r="AJ11">
        <v>0.12</v>
      </c>
      <c r="AK11" t="s">
        <v>1894</v>
      </c>
      <c r="AL11" t="s">
        <v>1457</v>
      </c>
      <c r="AN11">
        <v>48</v>
      </c>
      <c r="AO11">
        <f>VLOOKUP(CONCATENATE(F11,TRIM(G11)),'Avg Attend'!$A$2:$D$252,4,FALSE)</f>
        <v>23.54</v>
      </c>
      <c r="AP11">
        <v>23.54</v>
      </c>
      <c r="AQ11" s="15">
        <f t="shared" si="0"/>
        <v>2.1522285714285716</v>
      </c>
    </row>
    <row r="12" spans="1:43" x14ac:dyDescent="0.25">
      <c r="A12" t="s">
        <v>1774</v>
      </c>
      <c r="B12" t="s">
        <v>32</v>
      </c>
      <c r="C12" t="s">
        <v>151</v>
      </c>
      <c r="D12" t="s">
        <v>152</v>
      </c>
      <c r="E12">
        <v>47808</v>
      </c>
      <c r="F12" t="s">
        <v>153</v>
      </c>
      <c r="G12">
        <v>4017</v>
      </c>
      <c r="H12">
        <v>207</v>
      </c>
      <c r="I12" t="s">
        <v>155</v>
      </c>
      <c r="J12" t="s">
        <v>35</v>
      </c>
      <c r="K12" t="s">
        <v>44</v>
      </c>
      <c r="L12" t="s">
        <v>73</v>
      </c>
      <c r="M12">
        <v>1500</v>
      </c>
      <c r="N12">
        <v>1715</v>
      </c>
      <c r="O12" t="s">
        <v>1458</v>
      </c>
      <c r="Q12" t="s">
        <v>65</v>
      </c>
      <c r="R12">
        <v>1</v>
      </c>
      <c r="S12" s="1">
        <v>43479</v>
      </c>
      <c r="T12" s="1">
        <v>43607</v>
      </c>
      <c r="U12" t="s">
        <v>681</v>
      </c>
      <c r="V12" t="s">
        <v>39</v>
      </c>
      <c r="W12">
        <v>0</v>
      </c>
      <c r="X12">
        <v>0</v>
      </c>
      <c r="Y12">
        <v>30</v>
      </c>
      <c r="Z12">
        <v>0</v>
      </c>
      <c r="AD12">
        <v>0</v>
      </c>
      <c r="AE12">
        <v>0</v>
      </c>
      <c r="AF12">
        <v>0</v>
      </c>
      <c r="AG12">
        <v>10</v>
      </c>
      <c r="AH12">
        <v>0</v>
      </c>
      <c r="AI12">
        <v>0</v>
      </c>
      <c r="AJ12">
        <v>0.1</v>
      </c>
      <c r="AK12" t="s">
        <v>803</v>
      </c>
      <c r="AL12" t="s">
        <v>1459</v>
      </c>
      <c r="AN12">
        <v>45</v>
      </c>
      <c r="AO12">
        <f>VLOOKUP(CONCATENATE(F12,TRIM(G12)),'Avg Attend'!$A$2:$D$252,4,FALSE)</f>
        <v>23.54</v>
      </c>
      <c r="AP12">
        <v>23.54</v>
      </c>
      <c r="AQ12" s="15">
        <f t="shared" si="0"/>
        <v>2.0177142857142858</v>
      </c>
    </row>
    <row r="13" spans="1:43" x14ac:dyDescent="0.25">
      <c r="A13" t="s">
        <v>1774</v>
      </c>
      <c r="B13" t="s">
        <v>32</v>
      </c>
      <c r="C13" t="s">
        <v>151</v>
      </c>
      <c r="D13" t="s">
        <v>152</v>
      </c>
      <c r="E13">
        <v>47943</v>
      </c>
      <c r="F13" t="s">
        <v>153</v>
      </c>
      <c r="G13">
        <v>4017</v>
      </c>
      <c r="H13">
        <v>210</v>
      </c>
      <c r="I13" t="s">
        <v>155</v>
      </c>
      <c r="J13" t="s">
        <v>35</v>
      </c>
      <c r="K13" t="s">
        <v>44</v>
      </c>
      <c r="L13" t="s">
        <v>73</v>
      </c>
      <c r="M13">
        <v>1230</v>
      </c>
      <c r="N13">
        <v>1520</v>
      </c>
      <c r="O13" t="s">
        <v>182</v>
      </c>
      <c r="Q13" t="s">
        <v>47</v>
      </c>
      <c r="R13">
        <v>1</v>
      </c>
      <c r="S13" s="1">
        <v>43479</v>
      </c>
      <c r="T13" s="1">
        <v>43607</v>
      </c>
      <c r="U13" t="s">
        <v>748</v>
      </c>
      <c r="V13" t="s">
        <v>39</v>
      </c>
      <c r="W13">
        <v>0</v>
      </c>
      <c r="X13">
        <v>0</v>
      </c>
      <c r="Y13">
        <v>60</v>
      </c>
      <c r="Z13">
        <v>0</v>
      </c>
      <c r="AD13">
        <v>0</v>
      </c>
      <c r="AE13">
        <v>0</v>
      </c>
      <c r="AF13">
        <v>0</v>
      </c>
      <c r="AG13">
        <v>10</v>
      </c>
      <c r="AH13">
        <v>0</v>
      </c>
      <c r="AI13">
        <v>0</v>
      </c>
      <c r="AJ13">
        <v>8.2299999999999998E-2</v>
      </c>
      <c r="AK13" t="s">
        <v>806</v>
      </c>
      <c r="AL13" t="s">
        <v>1450</v>
      </c>
      <c r="AN13">
        <v>54</v>
      </c>
      <c r="AO13">
        <f>VLOOKUP(CONCATENATE(F13,TRIM(G13)),'Avg Attend'!$A$2:$D$252,4,FALSE)</f>
        <v>23.54</v>
      </c>
      <c r="AP13">
        <v>23.54</v>
      </c>
      <c r="AQ13" s="15">
        <f t="shared" si="0"/>
        <v>2.4212571428571428</v>
      </c>
    </row>
    <row r="14" spans="1:43" x14ac:dyDescent="0.25">
      <c r="A14" t="s">
        <v>1774</v>
      </c>
      <c r="B14" t="s">
        <v>32</v>
      </c>
      <c r="C14" t="s">
        <v>151</v>
      </c>
      <c r="D14" t="s">
        <v>152</v>
      </c>
      <c r="E14">
        <v>46858</v>
      </c>
      <c r="F14" t="s">
        <v>153</v>
      </c>
      <c r="G14">
        <v>4017</v>
      </c>
      <c r="H14">
        <v>701</v>
      </c>
      <c r="I14" t="s">
        <v>155</v>
      </c>
      <c r="J14" t="s">
        <v>35</v>
      </c>
      <c r="K14" t="s">
        <v>44</v>
      </c>
      <c r="L14" t="s">
        <v>54</v>
      </c>
      <c r="M14">
        <v>930</v>
      </c>
      <c r="N14">
        <v>1145</v>
      </c>
      <c r="O14" t="s">
        <v>64</v>
      </c>
      <c r="P14">
        <v>109</v>
      </c>
      <c r="Q14" t="s">
        <v>65</v>
      </c>
      <c r="R14">
        <v>1</v>
      </c>
      <c r="S14" s="1">
        <v>43479</v>
      </c>
      <c r="T14" s="1">
        <v>43607</v>
      </c>
      <c r="U14" t="s">
        <v>684</v>
      </c>
      <c r="V14" t="s">
        <v>39</v>
      </c>
      <c r="W14">
        <v>0</v>
      </c>
      <c r="X14">
        <v>0</v>
      </c>
      <c r="Y14">
        <v>30</v>
      </c>
      <c r="Z14">
        <v>0</v>
      </c>
      <c r="AD14">
        <v>0</v>
      </c>
      <c r="AE14">
        <v>0</v>
      </c>
      <c r="AF14">
        <v>0</v>
      </c>
      <c r="AG14">
        <v>10</v>
      </c>
      <c r="AH14">
        <v>0</v>
      </c>
      <c r="AI14">
        <v>0</v>
      </c>
      <c r="AJ14">
        <v>0.1</v>
      </c>
      <c r="AK14" t="s">
        <v>1354</v>
      </c>
      <c r="AL14" t="s">
        <v>761</v>
      </c>
      <c r="AN14">
        <v>40</v>
      </c>
      <c r="AO14">
        <f>VLOOKUP(CONCATENATE(F14,TRIM(G14)),'Avg Attend'!$A$2:$D$252,4,FALSE)</f>
        <v>23.54</v>
      </c>
      <c r="AP14">
        <v>23.54</v>
      </c>
      <c r="AQ14" s="15">
        <f t="shared" si="0"/>
        <v>1.7935238095238093</v>
      </c>
    </row>
    <row r="15" spans="1:43" x14ac:dyDescent="0.25">
      <c r="A15" t="s">
        <v>1774</v>
      </c>
      <c r="B15" t="s">
        <v>32</v>
      </c>
      <c r="C15" t="s">
        <v>151</v>
      </c>
      <c r="D15" t="s">
        <v>152</v>
      </c>
      <c r="E15">
        <v>46859</v>
      </c>
      <c r="F15" t="s">
        <v>153</v>
      </c>
      <c r="G15">
        <v>4017</v>
      </c>
      <c r="H15">
        <v>702</v>
      </c>
      <c r="I15" t="s">
        <v>155</v>
      </c>
      <c r="J15" t="s">
        <v>35</v>
      </c>
      <c r="K15" t="s">
        <v>44</v>
      </c>
      <c r="L15" t="s">
        <v>54</v>
      </c>
      <c r="M15">
        <v>1200</v>
      </c>
      <c r="N15">
        <v>1415</v>
      </c>
      <c r="O15" t="s">
        <v>64</v>
      </c>
      <c r="P15">
        <v>109</v>
      </c>
      <c r="Q15" t="s">
        <v>65</v>
      </c>
      <c r="R15">
        <v>1</v>
      </c>
      <c r="S15" s="1">
        <v>43479</v>
      </c>
      <c r="T15" s="1">
        <v>43607</v>
      </c>
      <c r="U15" t="s">
        <v>684</v>
      </c>
      <c r="V15" t="s">
        <v>39</v>
      </c>
      <c r="W15">
        <v>0</v>
      </c>
      <c r="X15">
        <v>0</v>
      </c>
      <c r="Y15">
        <v>30</v>
      </c>
      <c r="Z15">
        <v>0</v>
      </c>
      <c r="AD15">
        <v>0</v>
      </c>
      <c r="AE15">
        <v>0</v>
      </c>
      <c r="AF15">
        <v>0</v>
      </c>
      <c r="AG15">
        <v>10</v>
      </c>
      <c r="AH15">
        <v>0</v>
      </c>
      <c r="AI15">
        <v>0</v>
      </c>
      <c r="AJ15">
        <v>0.1</v>
      </c>
      <c r="AK15" t="s">
        <v>833</v>
      </c>
      <c r="AL15" t="s">
        <v>761</v>
      </c>
      <c r="AN15">
        <v>40</v>
      </c>
      <c r="AO15">
        <f>VLOOKUP(CONCATENATE(F15,TRIM(G15)),'Avg Attend'!$A$2:$D$252,4,FALSE)</f>
        <v>23.54</v>
      </c>
      <c r="AP15">
        <v>23.54</v>
      </c>
      <c r="AQ15" s="15">
        <f t="shared" si="0"/>
        <v>1.7935238095238093</v>
      </c>
    </row>
    <row r="16" spans="1:43" x14ac:dyDescent="0.25">
      <c r="A16" t="s">
        <v>1774</v>
      </c>
      <c r="B16" t="s">
        <v>32</v>
      </c>
      <c r="C16" t="s">
        <v>151</v>
      </c>
      <c r="D16" t="s">
        <v>152</v>
      </c>
      <c r="E16">
        <v>46861</v>
      </c>
      <c r="F16" t="s">
        <v>153</v>
      </c>
      <c r="G16">
        <v>4023</v>
      </c>
      <c r="H16">
        <v>201</v>
      </c>
      <c r="I16" t="s">
        <v>344</v>
      </c>
      <c r="J16" t="s">
        <v>35</v>
      </c>
      <c r="K16" t="s">
        <v>44</v>
      </c>
      <c r="L16" t="s">
        <v>189</v>
      </c>
      <c r="M16">
        <v>1300</v>
      </c>
      <c r="N16">
        <v>1515</v>
      </c>
      <c r="O16" t="s">
        <v>49</v>
      </c>
      <c r="P16">
        <v>818</v>
      </c>
      <c r="Q16" t="s">
        <v>51</v>
      </c>
      <c r="R16">
        <v>1</v>
      </c>
      <c r="S16" s="1">
        <v>43479</v>
      </c>
      <c r="T16" s="1">
        <v>43607</v>
      </c>
      <c r="U16" t="s">
        <v>685</v>
      </c>
      <c r="V16" t="s">
        <v>39</v>
      </c>
      <c r="W16">
        <v>0</v>
      </c>
      <c r="X16">
        <v>0</v>
      </c>
      <c r="Y16">
        <v>40</v>
      </c>
      <c r="Z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0.2</v>
      </c>
      <c r="AK16" t="s">
        <v>779</v>
      </c>
      <c r="AL16" t="s">
        <v>1057</v>
      </c>
      <c r="AN16">
        <v>85</v>
      </c>
      <c r="AO16">
        <f>VLOOKUP(CONCATENATE(F16,TRIM(G16)),'Avg Attend'!$A$2:$D$252,4,FALSE)</f>
        <v>24.56</v>
      </c>
      <c r="AP16">
        <v>24.56</v>
      </c>
      <c r="AQ16" s="15">
        <f t="shared" si="0"/>
        <v>3.9763809523809521</v>
      </c>
    </row>
    <row r="17" spans="1:43" x14ac:dyDescent="0.25">
      <c r="A17" t="s">
        <v>1774</v>
      </c>
      <c r="B17" t="s">
        <v>32</v>
      </c>
      <c r="C17" t="s">
        <v>151</v>
      </c>
      <c r="D17" t="s">
        <v>152</v>
      </c>
      <c r="E17">
        <v>44774</v>
      </c>
      <c r="F17" t="s">
        <v>153</v>
      </c>
      <c r="G17">
        <v>4028</v>
      </c>
      <c r="H17">
        <v>202</v>
      </c>
      <c r="I17" t="s">
        <v>1471</v>
      </c>
      <c r="J17" t="s">
        <v>35</v>
      </c>
      <c r="K17" t="s">
        <v>44</v>
      </c>
      <c r="L17" t="s">
        <v>189</v>
      </c>
      <c r="M17">
        <v>900</v>
      </c>
      <c r="N17">
        <v>1150</v>
      </c>
      <c r="O17" t="s">
        <v>46</v>
      </c>
      <c r="P17">
        <v>108</v>
      </c>
      <c r="Q17" t="s">
        <v>47</v>
      </c>
      <c r="R17">
        <v>1</v>
      </c>
      <c r="S17" s="1">
        <v>43479</v>
      </c>
      <c r="T17" s="1">
        <v>43607</v>
      </c>
      <c r="U17" t="s">
        <v>686</v>
      </c>
      <c r="V17" t="s">
        <v>39</v>
      </c>
      <c r="W17">
        <v>0</v>
      </c>
      <c r="X17">
        <v>0</v>
      </c>
      <c r="Y17">
        <v>18</v>
      </c>
      <c r="Z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0.24</v>
      </c>
      <c r="AK17" t="s">
        <v>862</v>
      </c>
      <c r="AL17" t="s">
        <v>1472</v>
      </c>
      <c r="AN17">
        <v>102</v>
      </c>
      <c r="AO17">
        <f>VLOOKUP(CONCATENATE(F17,TRIM(G17)),'Avg Attend'!$A$2:$D$252,4,FALSE)</f>
        <v>14.68</v>
      </c>
      <c r="AP17">
        <v>14.68</v>
      </c>
      <c r="AQ17" s="15">
        <f t="shared" si="0"/>
        <v>2.8521142857142854</v>
      </c>
    </row>
    <row r="18" spans="1:43" x14ac:dyDescent="0.25">
      <c r="A18" t="s">
        <v>1774</v>
      </c>
      <c r="B18" t="s">
        <v>32</v>
      </c>
      <c r="C18" t="s">
        <v>151</v>
      </c>
      <c r="D18" t="s">
        <v>152</v>
      </c>
      <c r="E18">
        <v>40012</v>
      </c>
      <c r="F18" t="s">
        <v>153</v>
      </c>
      <c r="G18">
        <v>4033</v>
      </c>
      <c r="H18">
        <v>201</v>
      </c>
      <c r="I18" t="s">
        <v>1473</v>
      </c>
      <c r="J18" t="s">
        <v>35</v>
      </c>
      <c r="K18" t="s">
        <v>44</v>
      </c>
      <c r="L18" t="s">
        <v>86</v>
      </c>
      <c r="M18">
        <v>900</v>
      </c>
      <c r="N18">
        <v>1150</v>
      </c>
      <c r="O18" t="s">
        <v>46</v>
      </c>
      <c r="P18">
        <v>108</v>
      </c>
      <c r="Q18" t="s">
        <v>47</v>
      </c>
      <c r="R18">
        <v>1</v>
      </c>
      <c r="S18" s="1">
        <v>43479</v>
      </c>
      <c r="T18" s="1">
        <v>43607</v>
      </c>
      <c r="U18" t="s">
        <v>686</v>
      </c>
      <c r="V18" t="s">
        <v>39</v>
      </c>
      <c r="W18">
        <v>0</v>
      </c>
      <c r="X18">
        <v>0</v>
      </c>
      <c r="Y18">
        <v>18</v>
      </c>
      <c r="Z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0.12</v>
      </c>
      <c r="AK18" t="s">
        <v>862</v>
      </c>
      <c r="AL18" t="s">
        <v>1472</v>
      </c>
      <c r="AN18">
        <v>48</v>
      </c>
      <c r="AO18">
        <f>VLOOKUP(CONCATENATE(F18,TRIM(G18)),'Avg Attend'!$A$2:$D$252,4,FALSE)</f>
        <v>13.76</v>
      </c>
      <c r="AP18">
        <v>13.76</v>
      </c>
      <c r="AQ18" s="15">
        <f t="shared" si="0"/>
        <v>1.258057142857143</v>
      </c>
    </row>
    <row r="19" spans="1:43" x14ac:dyDescent="0.25">
      <c r="A19" t="s">
        <v>1774</v>
      </c>
      <c r="B19" t="s">
        <v>32</v>
      </c>
      <c r="C19" t="s">
        <v>151</v>
      </c>
      <c r="D19" t="s">
        <v>152</v>
      </c>
      <c r="E19">
        <v>45992</v>
      </c>
      <c r="F19" t="s">
        <v>153</v>
      </c>
      <c r="G19">
        <v>4033</v>
      </c>
      <c r="H19">
        <v>202</v>
      </c>
      <c r="I19" t="s">
        <v>1473</v>
      </c>
      <c r="J19" t="s">
        <v>35</v>
      </c>
      <c r="K19" t="s">
        <v>44</v>
      </c>
      <c r="L19" t="s">
        <v>75</v>
      </c>
      <c r="M19">
        <v>1230</v>
      </c>
      <c r="N19">
        <v>1520</v>
      </c>
      <c r="O19" t="s">
        <v>46</v>
      </c>
      <c r="P19">
        <v>108</v>
      </c>
      <c r="Q19" t="s">
        <v>47</v>
      </c>
      <c r="R19">
        <v>1</v>
      </c>
      <c r="S19" s="1">
        <v>43479</v>
      </c>
      <c r="T19" s="1">
        <v>43607</v>
      </c>
      <c r="U19" t="s">
        <v>687</v>
      </c>
      <c r="V19" t="s">
        <v>39</v>
      </c>
      <c r="W19">
        <v>0</v>
      </c>
      <c r="X19">
        <v>0</v>
      </c>
      <c r="Y19">
        <v>18</v>
      </c>
      <c r="Z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0.12</v>
      </c>
      <c r="AK19" t="s">
        <v>806</v>
      </c>
      <c r="AL19" t="s">
        <v>1472</v>
      </c>
      <c r="AN19">
        <v>51</v>
      </c>
      <c r="AO19">
        <f>VLOOKUP(CONCATENATE(F19,TRIM(G19)),'Avg Attend'!$A$2:$D$252,4,FALSE)</f>
        <v>13.76</v>
      </c>
      <c r="AP19">
        <v>13.76</v>
      </c>
      <c r="AQ19" s="15">
        <f t="shared" si="0"/>
        <v>1.3366857142857143</v>
      </c>
    </row>
    <row r="20" spans="1:43" x14ac:dyDescent="0.25">
      <c r="A20" t="s">
        <v>1774</v>
      </c>
      <c r="B20" t="s">
        <v>32</v>
      </c>
      <c r="C20" t="s">
        <v>151</v>
      </c>
      <c r="D20" t="s">
        <v>152</v>
      </c>
      <c r="E20">
        <v>44113</v>
      </c>
      <c r="F20" t="s">
        <v>153</v>
      </c>
      <c r="G20">
        <v>4033</v>
      </c>
      <c r="H20">
        <v>203</v>
      </c>
      <c r="I20" t="s">
        <v>1473</v>
      </c>
      <c r="J20" t="s">
        <v>35</v>
      </c>
      <c r="K20" t="s">
        <v>44</v>
      </c>
      <c r="L20" t="s">
        <v>67</v>
      </c>
      <c r="M20">
        <v>900</v>
      </c>
      <c r="N20">
        <v>1150</v>
      </c>
      <c r="O20" t="s">
        <v>147</v>
      </c>
      <c r="Q20" t="s">
        <v>47</v>
      </c>
      <c r="R20">
        <v>1</v>
      </c>
      <c r="S20" s="1">
        <v>43479</v>
      </c>
      <c r="T20" s="1">
        <v>43607</v>
      </c>
      <c r="U20" t="s">
        <v>687</v>
      </c>
      <c r="V20" t="s">
        <v>39</v>
      </c>
      <c r="W20">
        <v>0</v>
      </c>
      <c r="X20">
        <v>0</v>
      </c>
      <c r="Y20">
        <v>18</v>
      </c>
      <c r="Z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0.12</v>
      </c>
      <c r="AK20" t="s">
        <v>862</v>
      </c>
      <c r="AL20" t="s">
        <v>1278</v>
      </c>
      <c r="AN20">
        <v>51</v>
      </c>
      <c r="AO20">
        <f>VLOOKUP(CONCATENATE(F20,TRIM(G20)),'Avg Attend'!$A$2:$D$252,4,FALSE)</f>
        <v>13.76</v>
      </c>
      <c r="AP20">
        <v>13.76</v>
      </c>
      <c r="AQ20" s="15">
        <f t="shared" si="0"/>
        <v>1.3366857142857143</v>
      </c>
    </row>
    <row r="21" spans="1:43" x14ac:dyDescent="0.25">
      <c r="A21" t="s">
        <v>1774</v>
      </c>
      <c r="B21" t="s">
        <v>32</v>
      </c>
      <c r="C21" t="s">
        <v>151</v>
      </c>
      <c r="D21" t="s">
        <v>152</v>
      </c>
      <c r="E21">
        <v>46475</v>
      </c>
      <c r="F21" t="s">
        <v>153</v>
      </c>
      <c r="G21">
        <v>4033</v>
      </c>
      <c r="H21">
        <v>204</v>
      </c>
      <c r="I21" t="s">
        <v>1473</v>
      </c>
      <c r="J21" t="s">
        <v>35</v>
      </c>
      <c r="K21" t="s">
        <v>44</v>
      </c>
      <c r="L21" t="s">
        <v>67</v>
      </c>
      <c r="M21">
        <v>1300</v>
      </c>
      <c r="N21">
        <v>1515</v>
      </c>
      <c r="O21" t="s">
        <v>46</v>
      </c>
      <c r="P21">
        <v>105</v>
      </c>
      <c r="Q21" t="s">
        <v>47</v>
      </c>
      <c r="R21">
        <v>1</v>
      </c>
      <c r="S21" s="1">
        <v>43479</v>
      </c>
      <c r="T21" s="1">
        <v>43607</v>
      </c>
      <c r="U21" t="s">
        <v>687</v>
      </c>
      <c r="V21" t="s">
        <v>39</v>
      </c>
      <c r="W21">
        <v>0</v>
      </c>
      <c r="X21">
        <v>0</v>
      </c>
      <c r="Y21">
        <v>18</v>
      </c>
      <c r="Z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0.1</v>
      </c>
      <c r="AK21" t="s">
        <v>779</v>
      </c>
      <c r="AL21" t="s">
        <v>1474</v>
      </c>
      <c r="AN21">
        <v>42.5</v>
      </c>
      <c r="AO21">
        <f>VLOOKUP(CONCATENATE(F21,TRIM(G21)),'Avg Attend'!$A$2:$D$252,4,FALSE)</f>
        <v>13.76</v>
      </c>
      <c r="AP21">
        <v>13.76</v>
      </c>
      <c r="AQ21" s="15">
        <f t="shared" si="0"/>
        <v>1.1139047619047617</v>
      </c>
    </row>
    <row r="22" spans="1:43" x14ac:dyDescent="0.25">
      <c r="A22" t="s">
        <v>1774</v>
      </c>
      <c r="B22" t="s">
        <v>32</v>
      </c>
      <c r="C22" t="s">
        <v>151</v>
      </c>
      <c r="D22" t="s">
        <v>152</v>
      </c>
      <c r="E22">
        <v>40014</v>
      </c>
      <c r="F22" t="s">
        <v>153</v>
      </c>
      <c r="G22">
        <v>4033</v>
      </c>
      <c r="H22">
        <v>205</v>
      </c>
      <c r="I22" t="s">
        <v>1473</v>
      </c>
      <c r="J22" t="s">
        <v>35</v>
      </c>
      <c r="K22" t="s">
        <v>44</v>
      </c>
      <c r="L22" t="s">
        <v>54</v>
      </c>
      <c r="M22">
        <v>900</v>
      </c>
      <c r="N22">
        <v>1150</v>
      </c>
      <c r="O22" t="s">
        <v>46</v>
      </c>
      <c r="P22">
        <v>108</v>
      </c>
      <c r="Q22" t="s">
        <v>47</v>
      </c>
      <c r="R22">
        <v>1</v>
      </c>
      <c r="S22" s="1">
        <v>43479</v>
      </c>
      <c r="T22" s="1">
        <v>43607</v>
      </c>
      <c r="U22" t="s">
        <v>687</v>
      </c>
      <c r="V22" t="s">
        <v>39</v>
      </c>
      <c r="W22">
        <v>0</v>
      </c>
      <c r="X22">
        <v>0</v>
      </c>
      <c r="Y22">
        <v>18</v>
      </c>
      <c r="Z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0.12</v>
      </c>
      <c r="AK22" t="s">
        <v>862</v>
      </c>
      <c r="AL22" t="s">
        <v>1472</v>
      </c>
      <c r="AN22">
        <v>48</v>
      </c>
      <c r="AO22">
        <f>VLOOKUP(CONCATENATE(F22,TRIM(G22)),'Avg Attend'!$A$2:$D$252,4,FALSE)</f>
        <v>13.76</v>
      </c>
      <c r="AP22">
        <v>13.76</v>
      </c>
      <c r="AQ22" s="15">
        <f t="shared" si="0"/>
        <v>1.258057142857143</v>
      </c>
    </row>
    <row r="23" spans="1:43" x14ac:dyDescent="0.25">
      <c r="A23" t="s">
        <v>1774</v>
      </c>
      <c r="B23" t="s">
        <v>32</v>
      </c>
      <c r="C23" t="s">
        <v>151</v>
      </c>
      <c r="D23" t="s">
        <v>152</v>
      </c>
      <c r="E23">
        <v>46862</v>
      </c>
      <c r="F23" t="s">
        <v>153</v>
      </c>
      <c r="G23">
        <v>4035</v>
      </c>
      <c r="H23">
        <v>101</v>
      </c>
      <c r="I23" t="s">
        <v>157</v>
      </c>
      <c r="J23" t="s">
        <v>35</v>
      </c>
      <c r="K23" t="s">
        <v>44</v>
      </c>
      <c r="L23" t="s">
        <v>86</v>
      </c>
      <c r="M23">
        <v>910</v>
      </c>
      <c r="N23">
        <v>1400</v>
      </c>
      <c r="O23" t="s">
        <v>158</v>
      </c>
      <c r="P23">
        <v>231</v>
      </c>
      <c r="Q23" t="s">
        <v>37</v>
      </c>
      <c r="R23">
        <v>1</v>
      </c>
      <c r="S23" s="1">
        <v>43479</v>
      </c>
      <c r="T23" s="1">
        <v>43607</v>
      </c>
      <c r="U23" t="s">
        <v>593</v>
      </c>
      <c r="V23" t="s">
        <v>39</v>
      </c>
      <c r="W23">
        <v>0</v>
      </c>
      <c r="X23">
        <v>0</v>
      </c>
      <c r="Y23">
        <v>25</v>
      </c>
      <c r="Z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0.2</v>
      </c>
      <c r="AK23" t="s">
        <v>1476</v>
      </c>
      <c r="AL23" t="s">
        <v>1477</v>
      </c>
      <c r="AN23">
        <v>80</v>
      </c>
      <c r="AO23">
        <f>VLOOKUP(CONCATENATE(F23,TRIM(G23)),'Avg Attend'!$A$2:$D$252,4,FALSE)</f>
        <v>28.31</v>
      </c>
      <c r="AP23">
        <v>28.31</v>
      </c>
      <c r="AQ23" s="15">
        <f t="shared" si="0"/>
        <v>4.3139047619047615</v>
      </c>
    </row>
    <row r="24" spans="1:43" x14ac:dyDescent="0.25">
      <c r="A24" t="s">
        <v>1774</v>
      </c>
      <c r="B24" t="s">
        <v>32</v>
      </c>
      <c r="C24" t="s">
        <v>151</v>
      </c>
      <c r="D24" t="s">
        <v>152</v>
      </c>
      <c r="E24">
        <v>46863</v>
      </c>
      <c r="F24" t="s">
        <v>153</v>
      </c>
      <c r="G24">
        <v>4035</v>
      </c>
      <c r="H24">
        <v>102</v>
      </c>
      <c r="I24" t="s">
        <v>157</v>
      </c>
      <c r="J24" t="s">
        <v>35</v>
      </c>
      <c r="K24" t="s">
        <v>44</v>
      </c>
      <c r="L24" t="s">
        <v>75</v>
      </c>
      <c r="M24">
        <v>910</v>
      </c>
      <c r="N24">
        <v>1400</v>
      </c>
      <c r="O24" t="s">
        <v>158</v>
      </c>
      <c r="P24">
        <v>231</v>
      </c>
      <c r="Q24" t="s">
        <v>37</v>
      </c>
      <c r="R24">
        <v>1</v>
      </c>
      <c r="S24" s="1">
        <v>43479</v>
      </c>
      <c r="T24" s="1">
        <v>43607</v>
      </c>
      <c r="U24" t="s">
        <v>593</v>
      </c>
      <c r="V24" t="s">
        <v>39</v>
      </c>
      <c r="W24">
        <v>0</v>
      </c>
      <c r="X24">
        <v>0</v>
      </c>
      <c r="Y24">
        <v>25</v>
      </c>
      <c r="Z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0.2</v>
      </c>
      <c r="AK24" t="s">
        <v>1476</v>
      </c>
      <c r="AL24" t="s">
        <v>1477</v>
      </c>
      <c r="AN24">
        <v>85</v>
      </c>
      <c r="AO24">
        <f>VLOOKUP(CONCATENATE(F24,TRIM(G24)),'Avg Attend'!$A$2:$D$252,4,FALSE)</f>
        <v>28.31</v>
      </c>
      <c r="AP24">
        <v>28.31</v>
      </c>
      <c r="AQ24" s="15">
        <f t="shared" si="0"/>
        <v>4.5835238095238093</v>
      </c>
    </row>
    <row r="25" spans="1:43" x14ac:dyDescent="0.25">
      <c r="A25" t="s">
        <v>1774</v>
      </c>
      <c r="B25" t="s">
        <v>32</v>
      </c>
      <c r="C25" t="s">
        <v>151</v>
      </c>
      <c r="D25" t="s">
        <v>152</v>
      </c>
      <c r="E25">
        <v>46864</v>
      </c>
      <c r="F25" t="s">
        <v>153</v>
      </c>
      <c r="G25">
        <v>4035</v>
      </c>
      <c r="H25">
        <v>103</v>
      </c>
      <c r="I25" t="s">
        <v>157</v>
      </c>
      <c r="J25" t="s">
        <v>35</v>
      </c>
      <c r="K25" t="s">
        <v>44</v>
      </c>
      <c r="L25" t="s">
        <v>73</v>
      </c>
      <c r="M25">
        <v>910</v>
      </c>
      <c r="N25">
        <v>1400</v>
      </c>
      <c r="O25" t="s">
        <v>158</v>
      </c>
      <c r="P25">
        <v>231</v>
      </c>
      <c r="Q25" t="s">
        <v>37</v>
      </c>
      <c r="R25">
        <v>1</v>
      </c>
      <c r="S25" s="1">
        <v>43479</v>
      </c>
      <c r="T25" s="1">
        <v>43607</v>
      </c>
      <c r="U25" t="s">
        <v>593</v>
      </c>
      <c r="V25" t="s">
        <v>39</v>
      </c>
      <c r="W25">
        <v>0</v>
      </c>
      <c r="X25">
        <v>0</v>
      </c>
      <c r="Y25">
        <v>25</v>
      </c>
      <c r="Z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0.2</v>
      </c>
      <c r="AK25" t="s">
        <v>1476</v>
      </c>
      <c r="AL25" t="s">
        <v>1477</v>
      </c>
      <c r="AN25">
        <v>90</v>
      </c>
      <c r="AO25">
        <f>VLOOKUP(CONCATENATE(F25,TRIM(G25)),'Avg Attend'!$A$2:$D$252,4,FALSE)</f>
        <v>28.31</v>
      </c>
      <c r="AP25">
        <v>28.31</v>
      </c>
      <c r="AQ25" s="15">
        <f t="shared" si="0"/>
        <v>4.8531428571428572</v>
      </c>
    </row>
    <row r="26" spans="1:43" x14ac:dyDescent="0.25">
      <c r="A26" t="s">
        <v>1774</v>
      </c>
      <c r="B26" t="s">
        <v>32</v>
      </c>
      <c r="C26" t="s">
        <v>151</v>
      </c>
      <c r="D26" t="s">
        <v>152</v>
      </c>
      <c r="E26">
        <v>46865</v>
      </c>
      <c r="F26" t="s">
        <v>153</v>
      </c>
      <c r="G26">
        <v>4035</v>
      </c>
      <c r="H26">
        <v>104</v>
      </c>
      <c r="I26" t="s">
        <v>157</v>
      </c>
      <c r="J26" t="s">
        <v>35</v>
      </c>
      <c r="K26" t="s">
        <v>44</v>
      </c>
      <c r="L26" t="s">
        <v>67</v>
      </c>
      <c r="M26">
        <v>910</v>
      </c>
      <c r="N26">
        <v>1400</v>
      </c>
      <c r="O26" t="s">
        <v>158</v>
      </c>
      <c r="P26">
        <v>231</v>
      </c>
      <c r="Q26" t="s">
        <v>37</v>
      </c>
      <c r="R26">
        <v>1</v>
      </c>
      <c r="S26" s="1">
        <v>43479</v>
      </c>
      <c r="T26" s="1">
        <v>43607</v>
      </c>
      <c r="U26" t="s">
        <v>593</v>
      </c>
      <c r="V26" t="s">
        <v>39</v>
      </c>
      <c r="W26">
        <v>0</v>
      </c>
      <c r="X26">
        <v>0</v>
      </c>
      <c r="Y26">
        <v>25</v>
      </c>
      <c r="Z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0.2</v>
      </c>
      <c r="AK26" t="s">
        <v>1476</v>
      </c>
      <c r="AL26" t="s">
        <v>1477</v>
      </c>
      <c r="AN26">
        <v>85</v>
      </c>
      <c r="AO26">
        <f>VLOOKUP(CONCATENATE(F26,TRIM(G26)),'Avg Attend'!$A$2:$D$252,4,FALSE)</f>
        <v>28.31</v>
      </c>
      <c r="AP26">
        <v>28.31</v>
      </c>
      <c r="AQ26" s="15">
        <f t="shared" si="0"/>
        <v>4.5835238095238093</v>
      </c>
    </row>
    <row r="27" spans="1:43" x14ac:dyDescent="0.25">
      <c r="A27" t="s">
        <v>1774</v>
      </c>
      <c r="B27" t="s">
        <v>32</v>
      </c>
      <c r="C27" t="s">
        <v>151</v>
      </c>
      <c r="D27" t="s">
        <v>152</v>
      </c>
      <c r="E27">
        <v>46866</v>
      </c>
      <c r="F27" t="s">
        <v>153</v>
      </c>
      <c r="G27">
        <v>4035</v>
      </c>
      <c r="H27">
        <v>105</v>
      </c>
      <c r="I27" t="s">
        <v>157</v>
      </c>
      <c r="J27" t="s">
        <v>35</v>
      </c>
      <c r="K27" t="s">
        <v>44</v>
      </c>
      <c r="L27" t="s">
        <v>1478</v>
      </c>
      <c r="M27" t="s">
        <v>1479</v>
      </c>
      <c r="N27" t="s">
        <v>1480</v>
      </c>
      <c r="O27" t="s">
        <v>1895</v>
      </c>
      <c r="P27" t="s">
        <v>1896</v>
      </c>
      <c r="Q27" t="s">
        <v>37</v>
      </c>
      <c r="R27">
        <v>1</v>
      </c>
      <c r="S27" s="1">
        <v>43479</v>
      </c>
      <c r="T27" s="1">
        <v>43607</v>
      </c>
      <c r="U27" t="s">
        <v>1482</v>
      </c>
      <c r="V27" t="s">
        <v>39</v>
      </c>
      <c r="W27">
        <v>0</v>
      </c>
      <c r="X27">
        <v>0</v>
      </c>
      <c r="Y27">
        <v>25</v>
      </c>
      <c r="Z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0.2</v>
      </c>
      <c r="AK27" t="s">
        <v>1483</v>
      </c>
      <c r="AL27" t="s">
        <v>1897</v>
      </c>
      <c r="AN27">
        <v>84</v>
      </c>
      <c r="AO27">
        <f>VLOOKUP(CONCATENATE(F27,TRIM(G27)),'Avg Attend'!$A$2:$D$252,4,FALSE)</f>
        <v>28.31</v>
      </c>
      <c r="AP27">
        <v>28.31</v>
      </c>
      <c r="AQ27" s="15">
        <f t="shared" si="0"/>
        <v>4.5296000000000003</v>
      </c>
    </row>
    <row r="28" spans="1:43" x14ac:dyDescent="0.25">
      <c r="A28" t="s">
        <v>1774</v>
      </c>
      <c r="B28" t="s">
        <v>32</v>
      </c>
      <c r="C28" t="s">
        <v>151</v>
      </c>
      <c r="D28" t="s">
        <v>152</v>
      </c>
      <c r="E28">
        <v>46867</v>
      </c>
      <c r="F28" t="s">
        <v>153</v>
      </c>
      <c r="G28">
        <v>4035</v>
      </c>
      <c r="H28">
        <v>201</v>
      </c>
      <c r="I28" t="s">
        <v>157</v>
      </c>
      <c r="J28" t="s">
        <v>35</v>
      </c>
      <c r="K28" t="s">
        <v>44</v>
      </c>
      <c r="L28" t="s">
        <v>609</v>
      </c>
      <c r="M28" t="s">
        <v>688</v>
      </c>
      <c r="N28" t="s">
        <v>689</v>
      </c>
      <c r="O28" t="s">
        <v>539</v>
      </c>
      <c r="P28" t="s">
        <v>690</v>
      </c>
      <c r="Q28" t="s">
        <v>47</v>
      </c>
      <c r="R28">
        <v>1</v>
      </c>
      <c r="S28" s="1">
        <v>43479</v>
      </c>
      <c r="T28" s="1">
        <v>43607</v>
      </c>
      <c r="U28" t="s">
        <v>1485</v>
      </c>
      <c r="V28" t="s">
        <v>39</v>
      </c>
      <c r="W28">
        <v>0</v>
      </c>
      <c r="X28">
        <v>0</v>
      </c>
      <c r="Y28">
        <v>120</v>
      </c>
      <c r="Z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0.3</v>
      </c>
      <c r="AK28" t="s">
        <v>1486</v>
      </c>
      <c r="AL28" t="s">
        <v>1487</v>
      </c>
      <c r="AN28">
        <v>120</v>
      </c>
      <c r="AO28">
        <f>VLOOKUP(CONCATENATE(F28,TRIM(G28)),'Avg Attend'!$A$2:$D$252,4,FALSE)</f>
        <v>28.31</v>
      </c>
      <c r="AP28">
        <v>28.31</v>
      </c>
      <c r="AQ28" s="15">
        <f t="shared" si="0"/>
        <v>6.4708571428571426</v>
      </c>
    </row>
    <row r="29" spans="1:43" x14ac:dyDescent="0.25">
      <c r="A29" t="s">
        <v>1774</v>
      </c>
      <c r="B29" t="s">
        <v>32</v>
      </c>
      <c r="C29" t="s">
        <v>151</v>
      </c>
      <c r="D29" t="s">
        <v>152</v>
      </c>
      <c r="E29">
        <v>46868</v>
      </c>
      <c r="F29" t="s">
        <v>153</v>
      </c>
      <c r="G29">
        <v>4035</v>
      </c>
      <c r="H29">
        <v>202</v>
      </c>
      <c r="I29" t="s">
        <v>157</v>
      </c>
      <c r="J29" t="s">
        <v>35</v>
      </c>
      <c r="K29" t="s">
        <v>44</v>
      </c>
      <c r="L29" t="s">
        <v>676</v>
      </c>
      <c r="M29" t="s">
        <v>688</v>
      </c>
      <c r="N29" t="s">
        <v>689</v>
      </c>
      <c r="O29" t="s">
        <v>539</v>
      </c>
      <c r="P29" t="s">
        <v>690</v>
      </c>
      <c r="Q29" t="s">
        <v>47</v>
      </c>
      <c r="R29">
        <v>1</v>
      </c>
      <c r="S29" s="1">
        <v>43479</v>
      </c>
      <c r="T29" s="1">
        <v>43607</v>
      </c>
      <c r="U29" t="s">
        <v>1485</v>
      </c>
      <c r="V29" t="s">
        <v>39</v>
      </c>
      <c r="W29">
        <v>0</v>
      </c>
      <c r="X29">
        <v>0</v>
      </c>
      <c r="Y29">
        <v>120</v>
      </c>
      <c r="Z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0.3</v>
      </c>
      <c r="AK29" t="s">
        <v>1486</v>
      </c>
      <c r="AL29" t="s">
        <v>1487</v>
      </c>
      <c r="AN29">
        <v>135</v>
      </c>
      <c r="AO29">
        <f>VLOOKUP(CONCATENATE(F29,TRIM(G29)),'Avg Attend'!$A$2:$D$252,4,FALSE)</f>
        <v>28.31</v>
      </c>
      <c r="AP29">
        <v>28.31</v>
      </c>
      <c r="AQ29" s="15">
        <f t="shared" si="0"/>
        <v>7.2797142857142854</v>
      </c>
    </row>
    <row r="30" spans="1:43" x14ac:dyDescent="0.25">
      <c r="A30" t="s">
        <v>1774</v>
      </c>
      <c r="B30" t="s">
        <v>32</v>
      </c>
      <c r="C30" t="s">
        <v>151</v>
      </c>
      <c r="D30" t="s">
        <v>152</v>
      </c>
      <c r="E30">
        <v>46869</v>
      </c>
      <c r="F30" t="s">
        <v>153</v>
      </c>
      <c r="G30">
        <v>4035</v>
      </c>
      <c r="H30">
        <v>203</v>
      </c>
      <c r="I30" t="s">
        <v>157</v>
      </c>
      <c r="J30" t="s">
        <v>35</v>
      </c>
      <c r="K30" t="s">
        <v>44</v>
      </c>
      <c r="L30" t="s">
        <v>613</v>
      </c>
      <c r="M30" t="s">
        <v>688</v>
      </c>
      <c r="N30" t="s">
        <v>689</v>
      </c>
      <c r="O30" t="s">
        <v>539</v>
      </c>
      <c r="P30" t="s">
        <v>690</v>
      </c>
      <c r="Q30" t="s">
        <v>47</v>
      </c>
      <c r="R30">
        <v>1</v>
      </c>
      <c r="S30" s="1">
        <v>43479</v>
      </c>
      <c r="T30" s="1">
        <v>43607</v>
      </c>
      <c r="U30" t="s">
        <v>1488</v>
      </c>
      <c r="V30" t="s">
        <v>39</v>
      </c>
      <c r="W30">
        <v>0</v>
      </c>
      <c r="X30">
        <v>0</v>
      </c>
      <c r="Y30">
        <v>160</v>
      </c>
      <c r="Z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0.26</v>
      </c>
      <c r="AK30" t="s">
        <v>1486</v>
      </c>
      <c r="AL30" t="s">
        <v>1487</v>
      </c>
      <c r="AN30">
        <v>127.5</v>
      </c>
      <c r="AO30">
        <f>VLOOKUP(CONCATENATE(F30,TRIM(G30)),'Avg Attend'!$A$2:$D$252,4,FALSE)</f>
        <v>28.31</v>
      </c>
      <c r="AP30">
        <v>28.31</v>
      </c>
      <c r="AQ30" s="15">
        <f t="shared" si="0"/>
        <v>6.875285714285714</v>
      </c>
    </row>
    <row r="31" spans="1:43" x14ac:dyDescent="0.25">
      <c r="A31" t="s">
        <v>1774</v>
      </c>
      <c r="B31" t="s">
        <v>32</v>
      </c>
      <c r="C31" t="s">
        <v>151</v>
      </c>
      <c r="D31" t="s">
        <v>152</v>
      </c>
      <c r="E31">
        <v>46870</v>
      </c>
      <c r="F31" t="s">
        <v>153</v>
      </c>
      <c r="G31">
        <v>4035</v>
      </c>
      <c r="H31">
        <v>204</v>
      </c>
      <c r="I31" t="s">
        <v>157</v>
      </c>
      <c r="J31" t="s">
        <v>35</v>
      </c>
      <c r="K31" t="s">
        <v>44</v>
      </c>
      <c r="L31" t="s">
        <v>678</v>
      </c>
      <c r="M31" t="s">
        <v>688</v>
      </c>
      <c r="N31" t="s">
        <v>689</v>
      </c>
      <c r="O31" t="s">
        <v>539</v>
      </c>
      <c r="P31" t="s">
        <v>690</v>
      </c>
      <c r="Q31" t="s">
        <v>47</v>
      </c>
      <c r="R31">
        <v>1</v>
      </c>
      <c r="S31" s="1">
        <v>43479</v>
      </c>
      <c r="T31" s="1">
        <v>43607</v>
      </c>
      <c r="U31" t="s">
        <v>1488</v>
      </c>
      <c r="V31" t="s">
        <v>39</v>
      </c>
      <c r="W31">
        <v>0</v>
      </c>
      <c r="X31">
        <v>0</v>
      </c>
      <c r="Y31">
        <v>160</v>
      </c>
      <c r="Z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0.26</v>
      </c>
      <c r="AK31" t="s">
        <v>1486</v>
      </c>
      <c r="AL31" t="s">
        <v>1487</v>
      </c>
      <c r="AN31">
        <v>127.5</v>
      </c>
      <c r="AO31">
        <f>VLOOKUP(CONCATENATE(F31,TRIM(G31)),'Avg Attend'!$A$2:$D$252,4,FALSE)</f>
        <v>28.31</v>
      </c>
      <c r="AP31">
        <v>28.31</v>
      </c>
      <c r="AQ31" s="15">
        <f t="shared" si="0"/>
        <v>6.875285714285714</v>
      </c>
    </row>
    <row r="32" spans="1:43" x14ac:dyDescent="0.25">
      <c r="A32" t="s">
        <v>1774</v>
      </c>
      <c r="B32" t="s">
        <v>32</v>
      </c>
      <c r="C32" t="s">
        <v>151</v>
      </c>
      <c r="D32" t="s">
        <v>152</v>
      </c>
      <c r="E32">
        <v>46871</v>
      </c>
      <c r="F32" t="s">
        <v>153</v>
      </c>
      <c r="G32">
        <v>4035</v>
      </c>
      <c r="H32">
        <v>205</v>
      </c>
      <c r="I32" t="s">
        <v>157</v>
      </c>
      <c r="J32" t="s">
        <v>35</v>
      </c>
      <c r="K32" t="s">
        <v>44</v>
      </c>
      <c r="L32" t="s">
        <v>54</v>
      </c>
      <c r="M32">
        <v>1000</v>
      </c>
      <c r="N32">
        <v>1150</v>
      </c>
      <c r="O32" t="s">
        <v>46</v>
      </c>
      <c r="P32">
        <v>104</v>
      </c>
      <c r="Q32" t="s">
        <v>47</v>
      </c>
      <c r="R32">
        <v>1</v>
      </c>
      <c r="S32" s="1">
        <v>43479</v>
      </c>
      <c r="T32" s="1">
        <v>43607</v>
      </c>
      <c r="U32" t="s">
        <v>1841</v>
      </c>
      <c r="V32" t="s">
        <v>39</v>
      </c>
      <c r="W32">
        <v>0</v>
      </c>
      <c r="X32">
        <v>0</v>
      </c>
      <c r="Y32">
        <v>160</v>
      </c>
      <c r="Z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8.2299999999999998E-2</v>
      </c>
      <c r="AK32" t="s">
        <v>883</v>
      </c>
      <c r="AL32" t="s">
        <v>1490</v>
      </c>
      <c r="AN32">
        <v>32</v>
      </c>
      <c r="AO32">
        <f>VLOOKUP(CONCATENATE(F32,TRIM(G32)),'Avg Attend'!$A$2:$D$252,4,FALSE)</f>
        <v>28.31</v>
      </c>
      <c r="AP32">
        <v>28.31</v>
      </c>
      <c r="AQ32" s="15">
        <f t="shared" si="0"/>
        <v>1.7255619047619046</v>
      </c>
    </row>
    <row r="33" spans="1:43" x14ac:dyDescent="0.25">
      <c r="A33" t="s">
        <v>1774</v>
      </c>
      <c r="B33" t="s">
        <v>32</v>
      </c>
      <c r="C33" t="s">
        <v>151</v>
      </c>
      <c r="D33" t="s">
        <v>152</v>
      </c>
      <c r="E33">
        <v>43785</v>
      </c>
      <c r="F33" t="s">
        <v>153</v>
      </c>
      <c r="G33">
        <v>4210</v>
      </c>
      <c r="H33">
        <v>201</v>
      </c>
      <c r="I33" t="s">
        <v>193</v>
      </c>
      <c r="J33" t="s">
        <v>35</v>
      </c>
      <c r="K33" t="s">
        <v>44</v>
      </c>
      <c r="L33" t="s">
        <v>86</v>
      </c>
      <c r="M33">
        <v>1230</v>
      </c>
      <c r="N33">
        <v>1445</v>
      </c>
      <c r="O33" t="s">
        <v>46</v>
      </c>
      <c r="P33">
        <v>108</v>
      </c>
      <c r="Q33" t="s">
        <v>47</v>
      </c>
      <c r="R33">
        <v>1</v>
      </c>
      <c r="S33" s="1">
        <v>43479</v>
      </c>
      <c r="T33" s="1">
        <v>43607</v>
      </c>
      <c r="U33" t="s">
        <v>686</v>
      </c>
      <c r="V33" t="s">
        <v>39</v>
      </c>
      <c r="W33">
        <v>0</v>
      </c>
      <c r="X33">
        <v>0</v>
      </c>
      <c r="Y33">
        <v>18</v>
      </c>
      <c r="Z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0.1</v>
      </c>
      <c r="AK33" t="s">
        <v>827</v>
      </c>
      <c r="AL33" t="s">
        <v>1472</v>
      </c>
      <c r="AN33">
        <v>40</v>
      </c>
      <c r="AO33">
        <f>VLOOKUP(CONCATENATE(F33,TRIM(G33)),'Avg Attend'!$A$2:$D$252,4,FALSE)</f>
        <v>14.54</v>
      </c>
      <c r="AP33">
        <v>14.54</v>
      </c>
      <c r="AQ33" s="15">
        <f t="shared" si="0"/>
        <v>1.1078095238095236</v>
      </c>
    </row>
    <row r="34" spans="1:43" x14ac:dyDescent="0.25">
      <c r="A34" t="s">
        <v>1774</v>
      </c>
      <c r="B34" t="s">
        <v>32</v>
      </c>
      <c r="C34" t="s">
        <v>151</v>
      </c>
      <c r="D34" t="s">
        <v>152</v>
      </c>
      <c r="E34">
        <v>44472</v>
      </c>
      <c r="F34" t="s">
        <v>153</v>
      </c>
      <c r="G34">
        <v>4210</v>
      </c>
      <c r="H34">
        <v>202</v>
      </c>
      <c r="I34" t="s">
        <v>193</v>
      </c>
      <c r="J34" t="s">
        <v>35</v>
      </c>
      <c r="K34" t="s">
        <v>44</v>
      </c>
      <c r="L34" t="s">
        <v>75</v>
      </c>
      <c r="M34">
        <v>1400</v>
      </c>
      <c r="N34">
        <v>1615</v>
      </c>
      <c r="O34" t="s">
        <v>345</v>
      </c>
      <c r="Q34" t="s">
        <v>47</v>
      </c>
      <c r="R34">
        <v>1</v>
      </c>
      <c r="S34" s="1">
        <v>43479</v>
      </c>
      <c r="T34" s="1">
        <v>43607</v>
      </c>
      <c r="U34" t="s">
        <v>686</v>
      </c>
      <c r="V34" t="s">
        <v>39</v>
      </c>
      <c r="W34">
        <v>0</v>
      </c>
      <c r="X34">
        <v>0</v>
      </c>
      <c r="Y34">
        <v>18</v>
      </c>
      <c r="Z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0.1</v>
      </c>
      <c r="AK34" t="s">
        <v>1034</v>
      </c>
      <c r="AL34" t="s">
        <v>1491</v>
      </c>
      <c r="AN34">
        <v>42.5</v>
      </c>
      <c r="AO34">
        <f>VLOOKUP(CONCATENATE(F34,TRIM(G34)),'Avg Attend'!$A$2:$D$252,4,FALSE)</f>
        <v>14.54</v>
      </c>
      <c r="AP34">
        <v>14.54</v>
      </c>
      <c r="AQ34" s="15">
        <f t="shared" si="0"/>
        <v>1.1770476190476189</v>
      </c>
    </row>
    <row r="35" spans="1:43" x14ac:dyDescent="0.25">
      <c r="A35" t="s">
        <v>1774</v>
      </c>
      <c r="B35" t="s">
        <v>32</v>
      </c>
      <c r="C35" t="s">
        <v>151</v>
      </c>
      <c r="D35" t="s">
        <v>152</v>
      </c>
      <c r="E35">
        <v>44471</v>
      </c>
      <c r="F35" t="s">
        <v>153</v>
      </c>
      <c r="G35">
        <v>4210</v>
      </c>
      <c r="H35">
        <v>203</v>
      </c>
      <c r="I35" t="s">
        <v>193</v>
      </c>
      <c r="J35" t="s">
        <v>35</v>
      </c>
      <c r="K35" t="s">
        <v>44</v>
      </c>
      <c r="L35" t="s">
        <v>67</v>
      </c>
      <c r="M35">
        <v>1300</v>
      </c>
      <c r="N35">
        <v>1515</v>
      </c>
      <c r="O35" t="s">
        <v>266</v>
      </c>
      <c r="Q35" t="s">
        <v>47</v>
      </c>
      <c r="R35">
        <v>1</v>
      </c>
      <c r="S35" s="1">
        <v>43479</v>
      </c>
      <c r="T35" s="1">
        <v>43607</v>
      </c>
      <c r="U35" t="s">
        <v>686</v>
      </c>
      <c r="V35" t="s">
        <v>39</v>
      </c>
      <c r="W35">
        <v>0</v>
      </c>
      <c r="X35">
        <v>0</v>
      </c>
      <c r="Y35">
        <v>18</v>
      </c>
      <c r="Z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0.1</v>
      </c>
      <c r="AK35" t="s">
        <v>779</v>
      </c>
      <c r="AL35" t="s">
        <v>1362</v>
      </c>
      <c r="AN35">
        <v>42.5</v>
      </c>
      <c r="AO35">
        <f>VLOOKUP(CONCATENATE(F35,TRIM(G35)),'Avg Attend'!$A$2:$D$252,4,FALSE)</f>
        <v>14.54</v>
      </c>
      <c r="AP35">
        <v>14.54</v>
      </c>
      <c r="AQ35" s="15">
        <f t="shared" si="0"/>
        <v>1.1770476190476189</v>
      </c>
    </row>
    <row r="36" spans="1:43" x14ac:dyDescent="0.25">
      <c r="A36" t="s">
        <v>1774</v>
      </c>
      <c r="B36" t="s">
        <v>32</v>
      </c>
      <c r="C36" t="s">
        <v>151</v>
      </c>
      <c r="D36" t="s">
        <v>152</v>
      </c>
      <c r="E36">
        <v>48165</v>
      </c>
      <c r="F36" t="s">
        <v>153</v>
      </c>
      <c r="G36">
        <v>4222</v>
      </c>
      <c r="H36">
        <v>101</v>
      </c>
      <c r="I36" t="s">
        <v>1898</v>
      </c>
      <c r="J36" t="s">
        <v>35</v>
      </c>
      <c r="K36" t="s">
        <v>44</v>
      </c>
      <c r="L36" t="s">
        <v>67</v>
      </c>
      <c r="M36">
        <v>1010</v>
      </c>
      <c r="N36">
        <v>1200</v>
      </c>
      <c r="O36" t="s">
        <v>1899</v>
      </c>
      <c r="P36">
        <v>207</v>
      </c>
      <c r="Q36" t="s">
        <v>37</v>
      </c>
      <c r="R36">
        <v>1</v>
      </c>
      <c r="S36" s="1">
        <v>43479</v>
      </c>
      <c r="T36" s="1">
        <v>43607</v>
      </c>
      <c r="U36" t="s">
        <v>1900</v>
      </c>
      <c r="V36" t="s">
        <v>39</v>
      </c>
      <c r="W36">
        <v>0</v>
      </c>
      <c r="X36">
        <v>0</v>
      </c>
      <c r="Y36">
        <v>35</v>
      </c>
      <c r="Z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0.08</v>
      </c>
      <c r="AK36" t="s">
        <v>1901</v>
      </c>
      <c r="AL36" t="s">
        <v>1902</v>
      </c>
      <c r="AN36">
        <v>34</v>
      </c>
      <c r="AO36">
        <v>20</v>
      </c>
      <c r="AP36">
        <v>20</v>
      </c>
      <c r="AQ36" s="15">
        <f t="shared" si="0"/>
        <v>1.2952380952380953</v>
      </c>
    </row>
    <row r="37" spans="1:43" x14ac:dyDescent="0.25">
      <c r="A37" t="s">
        <v>1774</v>
      </c>
      <c r="B37" t="s">
        <v>32</v>
      </c>
      <c r="C37" t="s">
        <v>151</v>
      </c>
      <c r="D37" t="s">
        <v>152</v>
      </c>
      <c r="E37">
        <v>46112</v>
      </c>
      <c r="F37" t="s">
        <v>153</v>
      </c>
      <c r="G37">
        <v>4305</v>
      </c>
      <c r="H37">
        <v>701</v>
      </c>
      <c r="I37" t="s">
        <v>1492</v>
      </c>
      <c r="J37" t="s">
        <v>35</v>
      </c>
      <c r="K37" t="s">
        <v>44</v>
      </c>
      <c r="L37" t="s">
        <v>609</v>
      </c>
      <c r="M37" t="s">
        <v>1493</v>
      </c>
      <c r="N37" t="s">
        <v>1494</v>
      </c>
      <c r="O37" t="s">
        <v>494</v>
      </c>
      <c r="P37" t="s">
        <v>1495</v>
      </c>
      <c r="Q37" t="s">
        <v>65</v>
      </c>
      <c r="R37">
        <v>1</v>
      </c>
      <c r="S37" s="1">
        <v>43479</v>
      </c>
      <c r="T37" s="1">
        <v>43607</v>
      </c>
      <c r="U37" t="s">
        <v>1496</v>
      </c>
      <c r="V37" t="s">
        <v>39</v>
      </c>
      <c r="W37">
        <v>0</v>
      </c>
      <c r="X37">
        <v>0</v>
      </c>
      <c r="Y37">
        <v>45</v>
      </c>
      <c r="Z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0.24</v>
      </c>
      <c r="AK37" t="s">
        <v>1497</v>
      </c>
      <c r="AL37" t="s">
        <v>1498</v>
      </c>
      <c r="AN37">
        <v>104</v>
      </c>
      <c r="AO37">
        <f>VLOOKUP(CONCATENATE(F37,TRIM(G37)),'Avg Attend'!$A$2:$D$252,4,FALSE)</f>
        <v>21.64</v>
      </c>
      <c r="AP37">
        <v>21.64</v>
      </c>
      <c r="AQ37" s="15">
        <f t="shared" si="0"/>
        <v>4.2867809523809521</v>
      </c>
    </row>
    <row r="38" spans="1:43" x14ac:dyDescent="0.25">
      <c r="A38" t="s">
        <v>1774</v>
      </c>
      <c r="B38" t="s">
        <v>32</v>
      </c>
      <c r="C38" t="s">
        <v>151</v>
      </c>
      <c r="D38" t="s">
        <v>152</v>
      </c>
      <c r="E38">
        <v>46113</v>
      </c>
      <c r="F38" t="s">
        <v>153</v>
      </c>
      <c r="G38">
        <v>4305</v>
      </c>
      <c r="H38">
        <v>702</v>
      </c>
      <c r="I38" t="s">
        <v>1492</v>
      </c>
      <c r="J38" t="s">
        <v>35</v>
      </c>
      <c r="K38" t="s">
        <v>44</v>
      </c>
      <c r="L38" t="s">
        <v>613</v>
      </c>
      <c r="M38" t="s">
        <v>671</v>
      </c>
      <c r="N38" t="s">
        <v>1903</v>
      </c>
      <c r="O38" t="s">
        <v>494</v>
      </c>
      <c r="P38" t="s">
        <v>1495</v>
      </c>
      <c r="Q38" t="s">
        <v>65</v>
      </c>
      <c r="R38">
        <v>1</v>
      </c>
      <c r="S38" s="1">
        <v>43479</v>
      </c>
      <c r="T38" s="1">
        <v>43607</v>
      </c>
      <c r="U38" t="s">
        <v>1496</v>
      </c>
      <c r="V38" t="s">
        <v>39</v>
      </c>
      <c r="W38">
        <v>0</v>
      </c>
      <c r="X38">
        <v>0</v>
      </c>
      <c r="Y38">
        <v>45</v>
      </c>
      <c r="Z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0.24</v>
      </c>
      <c r="AK38" t="s">
        <v>1904</v>
      </c>
      <c r="AL38" t="s">
        <v>1498</v>
      </c>
      <c r="AN38">
        <v>102</v>
      </c>
      <c r="AO38">
        <f>VLOOKUP(CONCATENATE(F38,TRIM(G38)),'Avg Attend'!$A$2:$D$252,4,FALSE)</f>
        <v>21.64</v>
      </c>
      <c r="AP38">
        <v>21.64</v>
      </c>
      <c r="AQ38" s="15">
        <f t="shared" si="0"/>
        <v>4.2043428571428576</v>
      </c>
    </row>
    <row r="39" spans="1:43" x14ac:dyDescent="0.25">
      <c r="A39" t="s">
        <v>1774</v>
      </c>
      <c r="B39" t="s">
        <v>32</v>
      </c>
      <c r="C39" t="s">
        <v>151</v>
      </c>
      <c r="D39" t="s">
        <v>152</v>
      </c>
      <c r="E39">
        <v>46133</v>
      </c>
      <c r="F39" t="s">
        <v>153</v>
      </c>
      <c r="G39">
        <v>4305</v>
      </c>
      <c r="H39">
        <v>703</v>
      </c>
      <c r="I39" t="s">
        <v>1492</v>
      </c>
      <c r="J39" t="s">
        <v>35</v>
      </c>
      <c r="K39" t="s">
        <v>44</v>
      </c>
      <c r="L39" t="s">
        <v>676</v>
      </c>
      <c r="M39" t="s">
        <v>671</v>
      </c>
      <c r="N39" t="s">
        <v>1903</v>
      </c>
      <c r="O39" t="s">
        <v>494</v>
      </c>
      <c r="P39" t="s">
        <v>1495</v>
      </c>
      <c r="Q39" t="s">
        <v>65</v>
      </c>
      <c r="R39">
        <v>1</v>
      </c>
      <c r="S39" s="1">
        <v>43479</v>
      </c>
      <c r="T39" s="1">
        <v>43607</v>
      </c>
      <c r="U39" t="s">
        <v>1496</v>
      </c>
      <c r="V39" t="s">
        <v>39</v>
      </c>
      <c r="W39">
        <v>0</v>
      </c>
      <c r="X39">
        <v>0</v>
      </c>
      <c r="Y39">
        <v>45</v>
      </c>
      <c r="Z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0.24</v>
      </c>
      <c r="AK39" t="s">
        <v>1904</v>
      </c>
      <c r="AL39" t="s">
        <v>1498</v>
      </c>
      <c r="AN39">
        <v>108</v>
      </c>
      <c r="AO39">
        <f>VLOOKUP(CONCATENATE(F39,TRIM(G39)),'Avg Attend'!$A$2:$D$252,4,FALSE)</f>
        <v>21.64</v>
      </c>
      <c r="AP39">
        <v>21.64</v>
      </c>
      <c r="AQ39" s="15">
        <f t="shared" si="0"/>
        <v>4.451657142857143</v>
      </c>
    </row>
    <row r="40" spans="1:43" x14ac:dyDescent="0.25">
      <c r="A40" t="s">
        <v>1774</v>
      </c>
      <c r="B40" t="s">
        <v>32</v>
      </c>
      <c r="C40" t="s">
        <v>151</v>
      </c>
      <c r="D40" t="s">
        <v>152</v>
      </c>
      <c r="E40">
        <v>46134</v>
      </c>
      <c r="F40" t="s">
        <v>153</v>
      </c>
      <c r="G40">
        <v>4305</v>
      </c>
      <c r="H40">
        <v>704</v>
      </c>
      <c r="I40" t="s">
        <v>1492</v>
      </c>
      <c r="J40" t="s">
        <v>35</v>
      </c>
      <c r="K40" t="s">
        <v>44</v>
      </c>
      <c r="L40" t="s">
        <v>678</v>
      </c>
      <c r="M40" t="s">
        <v>692</v>
      </c>
      <c r="N40" t="s">
        <v>1905</v>
      </c>
      <c r="O40" t="s">
        <v>494</v>
      </c>
      <c r="P40" t="s">
        <v>1495</v>
      </c>
      <c r="Q40" t="s">
        <v>65</v>
      </c>
      <c r="R40">
        <v>1</v>
      </c>
      <c r="S40" s="1">
        <v>43479</v>
      </c>
      <c r="T40" s="1">
        <v>43607</v>
      </c>
      <c r="U40" t="s">
        <v>1496</v>
      </c>
      <c r="V40" t="s">
        <v>39</v>
      </c>
      <c r="W40">
        <v>0</v>
      </c>
      <c r="X40">
        <v>0</v>
      </c>
      <c r="Y40">
        <v>45</v>
      </c>
      <c r="Z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0.24</v>
      </c>
      <c r="AK40" t="s">
        <v>1906</v>
      </c>
      <c r="AL40" t="s">
        <v>1498</v>
      </c>
      <c r="AN40">
        <v>112.2</v>
      </c>
      <c r="AO40">
        <f>VLOOKUP(CONCATENATE(F40,TRIM(G40)),'Avg Attend'!$A$2:$D$252,4,FALSE)</f>
        <v>21.64</v>
      </c>
      <c r="AP40">
        <v>21.64</v>
      </c>
      <c r="AQ40" s="15">
        <f t="shared" si="0"/>
        <v>4.6247771428571429</v>
      </c>
    </row>
    <row r="41" spans="1:43" x14ac:dyDescent="0.25">
      <c r="A41" t="s">
        <v>1774</v>
      </c>
      <c r="B41" t="s">
        <v>32</v>
      </c>
      <c r="C41" t="s">
        <v>151</v>
      </c>
      <c r="D41" t="s">
        <v>152</v>
      </c>
      <c r="E41">
        <v>48166</v>
      </c>
      <c r="F41" t="s">
        <v>153</v>
      </c>
      <c r="G41">
        <v>4414</v>
      </c>
      <c r="H41">
        <v>101</v>
      </c>
      <c r="I41" t="s">
        <v>1907</v>
      </c>
      <c r="J41" t="s">
        <v>35</v>
      </c>
      <c r="K41" t="s">
        <v>44</v>
      </c>
      <c r="L41" t="s">
        <v>75</v>
      </c>
      <c r="M41">
        <v>900</v>
      </c>
      <c r="N41">
        <v>1015</v>
      </c>
      <c r="O41" t="s">
        <v>1458</v>
      </c>
      <c r="Q41" t="s">
        <v>37</v>
      </c>
      <c r="R41">
        <v>1</v>
      </c>
      <c r="S41" s="1">
        <v>43479</v>
      </c>
      <c r="T41" s="1">
        <v>43607</v>
      </c>
      <c r="U41" t="s">
        <v>748</v>
      </c>
      <c r="V41" t="s">
        <v>39</v>
      </c>
      <c r="W41">
        <v>0</v>
      </c>
      <c r="X41">
        <v>0</v>
      </c>
      <c r="Y41">
        <v>60</v>
      </c>
      <c r="Z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3.6600000000000001E-2</v>
      </c>
      <c r="AK41" t="s">
        <v>1908</v>
      </c>
      <c r="AL41" t="s">
        <v>1459</v>
      </c>
      <c r="AN41">
        <v>25.5</v>
      </c>
      <c r="AO41">
        <v>36.450000000000003</v>
      </c>
      <c r="AP41">
        <v>36.450000000000003</v>
      </c>
      <c r="AQ41" s="15">
        <f t="shared" si="0"/>
        <v>1.7704285714285715</v>
      </c>
    </row>
    <row r="42" spans="1:43" x14ac:dyDescent="0.25">
      <c r="A42" t="s">
        <v>1774</v>
      </c>
      <c r="B42" t="s">
        <v>32</v>
      </c>
      <c r="C42" t="s">
        <v>151</v>
      </c>
      <c r="D42" t="s">
        <v>152</v>
      </c>
      <c r="E42">
        <v>48167</v>
      </c>
      <c r="F42" t="s">
        <v>153</v>
      </c>
      <c r="G42">
        <v>4414</v>
      </c>
      <c r="H42">
        <v>102</v>
      </c>
      <c r="I42" t="s">
        <v>1907</v>
      </c>
      <c r="J42" t="s">
        <v>35</v>
      </c>
      <c r="K42" t="s">
        <v>44</v>
      </c>
      <c r="L42" t="s">
        <v>75</v>
      </c>
      <c r="M42">
        <v>1030</v>
      </c>
      <c r="N42">
        <v>1145</v>
      </c>
      <c r="O42" t="s">
        <v>1458</v>
      </c>
      <c r="Q42" t="s">
        <v>37</v>
      </c>
      <c r="R42">
        <v>1</v>
      </c>
      <c r="S42" s="1">
        <v>43479</v>
      </c>
      <c r="T42" s="1">
        <v>43607</v>
      </c>
      <c r="U42" t="s">
        <v>748</v>
      </c>
      <c r="V42" t="s">
        <v>39</v>
      </c>
      <c r="W42">
        <v>0</v>
      </c>
      <c r="X42">
        <v>0</v>
      </c>
      <c r="Y42">
        <v>60</v>
      </c>
      <c r="Z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3.6600000000000001E-2</v>
      </c>
      <c r="AK42" t="s">
        <v>1909</v>
      </c>
      <c r="AL42" t="s">
        <v>1459</v>
      </c>
      <c r="AN42">
        <v>25.5</v>
      </c>
      <c r="AO42">
        <v>36.450000000000003</v>
      </c>
      <c r="AP42">
        <v>36.450000000000003</v>
      </c>
      <c r="AQ42" s="15">
        <f t="shared" si="0"/>
        <v>1.7704285714285715</v>
      </c>
    </row>
    <row r="43" spans="1:43" x14ac:dyDescent="0.25">
      <c r="A43" t="s">
        <v>1774</v>
      </c>
      <c r="B43" t="s">
        <v>32</v>
      </c>
      <c r="C43" t="s">
        <v>151</v>
      </c>
      <c r="D43" t="s">
        <v>152</v>
      </c>
      <c r="E43">
        <v>48168</v>
      </c>
      <c r="F43" t="s">
        <v>153</v>
      </c>
      <c r="G43">
        <v>4423</v>
      </c>
      <c r="H43">
        <v>501</v>
      </c>
      <c r="I43" t="s">
        <v>1910</v>
      </c>
      <c r="J43" t="s">
        <v>35</v>
      </c>
      <c r="K43" t="s">
        <v>44</v>
      </c>
      <c r="L43" t="s">
        <v>73</v>
      </c>
      <c r="M43">
        <v>930</v>
      </c>
      <c r="N43">
        <v>1145</v>
      </c>
      <c r="O43" t="s">
        <v>49</v>
      </c>
      <c r="P43">
        <v>322</v>
      </c>
      <c r="Q43" t="s">
        <v>51</v>
      </c>
      <c r="R43">
        <v>1</v>
      </c>
      <c r="S43" s="1">
        <v>43479</v>
      </c>
      <c r="T43" s="1">
        <v>43607</v>
      </c>
      <c r="U43" t="s">
        <v>681</v>
      </c>
      <c r="V43" t="s">
        <v>39</v>
      </c>
      <c r="W43">
        <v>0</v>
      </c>
      <c r="X43">
        <v>0</v>
      </c>
      <c r="Y43">
        <v>45</v>
      </c>
      <c r="Z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9.8299999999999998E-2</v>
      </c>
      <c r="AK43" t="s">
        <v>1354</v>
      </c>
      <c r="AL43" t="s">
        <v>970</v>
      </c>
      <c r="AN43">
        <v>45</v>
      </c>
      <c r="AO43">
        <v>26.41</v>
      </c>
      <c r="AP43">
        <v>26.41</v>
      </c>
      <c r="AQ43" s="15">
        <f t="shared" si="0"/>
        <v>2.2637142857142858</v>
      </c>
    </row>
    <row r="44" spans="1:43" s="2" customFormat="1" x14ac:dyDescent="0.25">
      <c r="AI44" s="2" t="s">
        <v>203</v>
      </c>
      <c r="AJ44" s="2">
        <f>SUM(AJ2:AJ43)</f>
        <v>6.876100000000001</v>
      </c>
      <c r="AP44" s="2" t="s">
        <v>203</v>
      </c>
      <c r="AQ44" s="16">
        <f>SUM(AQ2:AQ43)</f>
        <v>154.63799619047614</v>
      </c>
    </row>
  </sheetData>
  <conditionalFormatting sqref="AO2:AO43">
    <cfRule type="cellIs" dxfId="15" priority="1" operator="lessThan">
      <formula>20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0"/>
  <sheetViews>
    <sheetView topLeftCell="R1" workbookViewId="0">
      <selection activeCell="AM25" sqref="AM25"/>
    </sheetView>
  </sheetViews>
  <sheetFormatPr defaultColWidth="8.875" defaultRowHeight="15.75" x14ac:dyDescent="0.25"/>
  <sheetData>
    <row r="1" spans="1:43" ht="47.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751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752</v>
      </c>
      <c r="AG1" t="s">
        <v>753</v>
      </c>
      <c r="AH1" t="s">
        <v>754</v>
      </c>
      <c r="AI1" t="s">
        <v>30</v>
      </c>
      <c r="AJ1" t="s">
        <v>31</v>
      </c>
      <c r="AK1" t="s">
        <v>755</v>
      </c>
      <c r="AL1" t="s">
        <v>756</v>
      </c>
      <c r="AM1" t="s">
        <v>757</v>
      </c>
      <c r="AN1" t="s">
        <v>758</v>
      </c>
      <c r="AO1" s="17" t="s">
        <v>2165</v>
      </c>
      <c r="AP1" s="17" t="s">
        <v>2166</v>
      </c>
      <c r="AQ1" s="17" t="s">
        <v>2164</v>
      </c>
    </row>
    <row r="2" spans="1:43" x14ac:dyDescent="0.25">
      <c r="A2" t="s">
        <v>1774</v>
      </c>
      <c r="B2" t="s">
        <v>32</v>
      </c>
      <c r="C2" t="s">
        <v>125</v>
      </c>
      <c r="D2" t="s">
        <v>139</v>
      </c>
      <c r="E2">
        <v>48047</v>
      </c>
      <c r="F2" t="s">
        <v>140</v>
      </c>
      <c r="G2">
        <v>7005</v>
      </c>
      <c r="H2">
        <v>701</v>
      </c>
      <c r="I2" t="s">
        <v>629</v>
      </c>
      <c r="J2" t="s">
        <v>35</v>
      </c>
      <c r="K2" t="s">
        <v>44</v>
      </c>
      <c r="L2" t="s">
        <v>75</v>
      </c>
      <c r="M2">
        <v>1250</v>
      </c>
      <c r="N2">
        <v>1340</v>
      </c>
      <c r="O2" t="s">
        <v>173</v>
      </c>
      <c r="Q2" t="s">
        <v>65</v>
      </c>
      <c r="R2">
        <v>1</v>
      </c>
      <c r="S2" s="1">
        <v>43479</v>
      </c>
      <c r="T2" s="1">
        <v>43607</v>
      </c>
      <c r="U2" t="s">
        <v>380</v>
      </c>
      <c r="V2" t="s">
        <v>39</v>
      </c>
      <c r="W2">
        <v>0</v>
      </c>
      <c r="X2">
        <v>0</v>
      </c>
      <c r="Y2">
        <v>100</v>
      </c>
      <c r="Z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4.1099999999999998E-2</v>
      </c>
      <c r="AK2" t="s">
        <v>1323</v>
      </c>
      <c r="AL2" t="s">
        <v>1324</v>
      </c>
      <c r="AN2">
        <v>17</v>
      </c>
      <c r="AO2">
        <f>VLOOKUP(CONCATENATE(F2,TRIM(G2)),'Avg Attend'!$A$2:$D$252,4,FALSE)</f>
        <v>25.02</v>
      </c>
      <c r="AP2">
        <v>25.02</v>
      </c>
      <c r="AQ2" s="15">
        <f>AP2*AN2/525</f>
        <v>0.81017142857142854</v>
      </c>
    </row>
    <row r="3" spans="1:43" x14ac:dyDescent="0.25">
      <c r="A3" t="s">
        <v>1774</v>
      </c>
      <c r="B3" t="s">
        <v>32</v>
      </c>
      <c r="C3" t="s">
        <v>125</v>
      </c>
      <c r="D3" t="s">
        <v>139</v>
      </c>
      <c r="E3">
        <v>48045</v>
      </c>
      <c r="F3" t="s">
        <v>140</v>
      </c>
      <c r="G3">
        <v>7005</v>
      </c>
      <c r="H3">
        <v>702</v>
      </c>
      <c r="I3" t="s">
        <v>629</v>
      </c>
      <c r="J3" t="s">
        <v>35</v>
      </c>
      <c r="K3" t="s">
        <v>44</v>
      </c>
      <c r="L3" t="s">
        <v>67</v>
      </c>
      <c r="M3">
        <v>1100</v>
      </c>
      <c r="N3">
        <v>1150</v>
      </c>
      <c r="O3" t="s">
        <v>156</v>
      </c>
      <c r="Q3" t="s">
        <v>65</v>
      </c>
      <c r="R3">
        <v>1</v>
      </c>
      <c r="S3" s="1">
        <v>43479</v>
      </c>
      <c r="T3" s="1">
        <v>43607</v>
      </c>
      <c r="U3" t="s">
        <v>380</v>
      </c>
      <c r="V3" t="s">
        <v>39</v>
      </c>
      <c r="W3">
        <v>0</v>
      </c>
      <c r="X3">
        <v>0</v>
      </c>
      <c r="Y3">
        <v>50</v>
      </c>
      <c r="Z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4.1099999999999998E-2</v>
      </c>
      <c r="AK3" t="s">
        <v>1325</v>
      </c>
      <c r="AL3" t="s">
        <v>1326</v>
      </c>
      <c r="AN3">
        <v>17</v>
      </c>
      <c r="AO3">
        <f>VLOOKUP(CONCATENATE(F3,TRIM(G3)),'Avg Attend'!$A$2:$D$252,4,FALSE)</f>
        <v>25.02</v>
      </c>
      <c r="AP3">
        <v>25.02</v>
      </c>
      <c r="AQ3" s="15">
        <f t="shared" ref="AQ3:AQ66" si="0">AP3*AN3/525</f>
        <v>0.81017142857142854</v>
      </c>
    </row>
    <row r="4" spans="1:43" x14ac:dyDescent="0.25">
      <c r="A4" t="s">
        <v>1774</v>
      </c>
      <c r="B4" t="s">
        <v>32</v>
      </c>
      <c r="C4" t="s">
        <v>125</v>
      </c>
      <c r="D4" t="s">
        <v>139</v>
      </c>
      <c r="E4">
        <v>48048</v>
      </c>
      <c r="F4" t="s">
        <v>140</v>
      </c>
      <c r="G4">
        <v>7005</v>
      </c>
      <c r="H4">
        <v>703</v>
      </c>
      <c r="I4" t="s">
        <v>629</v>
      </c>
      <c r="J4" t="s">
        <v>35</v>
      </c>
      <c r="K4" t="s">
        <v>44</v>
      </c>
      <c r="L4" t="s">
        <v>86</v>
      </c>
      <c r="M4">
        <v>1000</v>
      </c>
      <c r="N4">
        <v>1050</v>
      </c>
      <c r="O4" t="s">
        <v>177</v>
      </c>
      <c r="Q4" t="s">
        <v>65</v>
      </c>
      <c r="R4">
        <v>1</v>
      </c>
      <c r="S4" s="1">
        <v>43479</v>
      </c>
      <c r="T4" s="1">
        <v>43607</v>
      </c>
      <c r="U4" t="s">
        <v>380</v>
      </c>
      <c r="V4" t="s">
        <v>39</v>
      </c>
      <c r="W4">
        <v>0</v>
      </c>
      <c r="X4">
        <v>0</v>
      </c>
      <c r="Y4">
        <v>100</v>
      </c>
      <c r="Z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4.1099999999999998E-2</v>
      </c>
      <c r="AK4" t="s">
        <v>1327</v>
      </c>
      <c r="AL4" t="s">
        <v>1328</v>
      </c>
      <c r="AN4">
        <v>16</v>
      </c>
      <c r="AO4">
        <f>VLOOKUP(CONCATENATE(F4,TRIM(G4)),'Avg Attend'!$A$2:$D$252,4,FALSE)</f>
        <v>25.02</v>
      </c>
      <c r="AP4">
        <v>25.02</v>
      </c>
      <c r="AQ4" s="15">
        <f t="shared" si="0"/>
        <v>0.7625142857142857</v>
      </c>
    </row>
    <row r="5" spans="1:43" x14ac:dyDescent="0.25">
      <c r="A5" t="s">
        <v>1774</v>
      </c>
      <c r="B5" t="s">
        <v>32</v>
      </c>
      <c r="C5" t="s">
        <v>125</v>
      </c>
      <c r="D5" t="s">
        <v>139</v>
      </c>
      <c r="E5">
        <v>47485</v>
      </c>
      <c r="F5" t="s">
        <v>140</v>
      </c>
      <c r="G5">
        <v>7005</v>
      </c>
      <c r="H5">
        <v>704</v>
      </c>
      <c r="I5" t="s">
        <v>629</v>
      </c>
      <c r="J5" t="s">
        <v>35</v>
      </c>
      <c r="K5" t="s">
        <v>44</v>
      </c>
      <c r="L5" t="s">
        <v>73</v>
      </c>
      <c r="M5">
        <v>1300</v>
      </c>
      <c r="N5">
        <v>1350</v>
      </c>
      <c r="O5" t="s">
        <v>273</v>
      </c>
      <c r="Q5" t="s">
        <v>65</v>
      </c>
      <c r="R5">
        <v>1</v>
      </c>
      <c r="S5" s="1">
        <v>43479</v>
      </c>
      <c r="T5" s="1">
        <v>43607</v>
      </c>
      <c r="U5" t="s">
        <v>380</v>
      </c>
      <c r="V5" t="s">
        <v>39</v>
      </c>
      <c r="W5">
        <v>0</v>
      </c>
      <c r="X5">
        <v>0</v>
      </c>
      <c r="Y5">
        <v>100</v>
      </c>
      <c r="Z5">
        <v>0</v>
      </c>
      <c r="AD5">
        <v>0</v>
      </c>
      <c r="AE5">
        <v>0</v>
      </c>
      <c r="AF5">
        <v>0</v>
      </c>
      <c r="AG5">
        <v>10</v>
      </c>
      <c r="AH5">
        <v>0</v>
      </c>
      <c r="AI5">
        <v>0</v>
      </c>
      <c r="AJ5">
        <v>4.1099999999999998E-2</v>
      </c>
      <c r="AK5" t="s">
        <v>1329</v>
      </c>
      <c r="AL5" t="s">
        <v>1330</v>
      </c>
      <c r="AN5">
        <v>18</v>
      </c>
      <c r="AO5">
        <f>VLOOKUP(CONCATENATE(F5,TRIM(G5)),'Avg Attend'!$A$2:$D$252,4,FALSE)</f>
        <v>25.02</v>
      </c>
      <c r="AP5">
        <v>25.02</v>
      </c>
      <c r="AQ5" s="15">
        <f t="shared" si="0"/>
        <v>0.8578285714285715</v>
      </c>
    </row>
    <row r="6" spans="1:43" x14ac:dyDescent="0.25">
      <c r="A6" t="s">
        <v>1774</v>
      </c>
      <c r="B6" t="s">
        <v>32</v>
      </c>
      <c r="C6" t="s">
        <v>125</v>
      </c>
      <c r="D6" t="s">
        <v>139</v>
      </c>
      <c r="E6">
        <v>47902</v>
      </c>
      <c r="F6" t="s">
        <v>140</v>
      </c>
      <c r="G6">
        <v>7005</v>
      </c>
      <c r="H6">
        <v>706</v>
      </c>
      <c r="I6" t="s">
        <v>629</v>
      </c>
      <c r="J6" t="s">
        <v>35</v>
      </c>
      <c r="K6" t="s">
        <v>44</v>
      </c>
      <c r="L6" t="s">
        <v>67</v>
      </c>
      <c r="M6">
        <v>930</v>
      </c>
      <c r="N6">
        <v>1020</v>
      </c>
      <c r="O6" t="s">
        <v>269</v>
      </c>
      <c r="Q6" t="s">
        <v>65</v>
      </c>
      <c r="R6">
        <v>1</v>
      </c>
      <c r="S6" s="1">
        <v>43479</v>
      </c>
      <c r="T6" s="1">
        <v>43607</v>
      </c>
      <c r="U6" t="s">
        <v>380</v>
      </c>
      <c r="V6" t="s">
        <v>39</v>
      </c>
      <c r="W6">
        <v>0</v>
      </c>
      <c r="X6">
        <v>0</v>
      </c>
      <c r="Y6">
        <v>100</v>
      </c>
      <c r="Z6">
        <v>0</v>
      </c>
      <c r="AD6">
        <v>0</v>
      </c>
      <c r="AE6">
        <v>0</v>
      </c>
      <c r="AF6">
        <v>0</v>
      </c>
      <c r="AG6">
        <v>10</v>
      </c>
      <c r="AH6">
        <v>0</v>
      </c>
      <c r="AI6">
        <v>0</v>
      </c>
      <c r="AJ6">
        <v>4.1099999999999998E-2</v>
      </c>
      <c r="AK6" t="s">
        <v>1350</v>
      </c>
      <c r="AL6" t="s">
        <v>1332</v>
      </c>
      <c r="AN6">
        <v>17</v>
      </c>
      <c r="AO6">
        <f>VLOOKUP(CONCATENATE(F6,TRIM(G6)),'Avg Attend'!$A$2:$D$252,4,FALSE)</f>
        <v>25.02</v>
      </c>
      <c r="AP6">
        <v>25.02</v>
      </c>
      <c r="AQ6" s="15">
        <f t="shared" si="0"/>
        <v>0.81017142857142854</v>
      </c>
    </row>
    <row r="7" spans="1:43" x14ac:dyDescent="0.25">
      <c r="A7" t="s">
        <v>1774</v>
      </c>
      <c r="B7" t="s">
        <v>32</v>
      </c>
      <c r="C7" t="s">
        <v>125</v>
      </c>
      <c r="D7" t="s">
        <v>139</v>
      </c>
      <c r="E7">
        <v>47878</v>
      </c>
      <c r="F7" t="s">
        <v>140</v>
      </c>
      <c r="G7">
        <v>7005</v>
      </c>
      <c r="H7">
        <v>707</v>
      </c>
      <c r="I7" t="s">
        <v>629</v>
      </c>
      <c r="J7" t="s">
        <v>35</v>
      </c>
      <c r="K7" t="s">
        <v>44</v>
      </c>
      <c r="L7" t="s">
        <v>86</v>
      </c>
      <c r="M7">
        <v>1100</v>
      </c>
      <c r="N7">
        <v>1150</v>
      </c>
      <c r="O7" t="s">
        <v>636</v>
      </c>
      <c r="Q7" t="s">
        <v>65</v>
      </c>
      <c r="R7">
        <v>1</v>
      </c>
      <c r="S7" s="1">
        <v>43479</v>
      </c>
      <c r="T7" s="1">
        <v>43607</v>
      </c>
      <c r="U7" t="s">
        <v>1880</v>
      </c>
      <c r="V7" t="s">
        <v>39</v>
      </c>
      <c r="W7">
        <v>0</v>
      </c>
      <c r="X7">
        <v>0</v>
      </c>
      <c r="Y7">
        <v>100</v>
      </c>
      <c r="Z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4.1099999999999998E-2</v>
      </c>
      <c r="AK7" t="s">
        <v>1325</v>
      </c>
      <c r="AL7" t="s">
        <v>1333</v>
      </c>
      <c r="AN7">
        <v>16</v>
      </c>
      <c r="AO7">
        <f>VLOOKUP(CONCATENATE(F7,TRIM(G7)),'Avg Attend'!$A$2:$D$252,4,FALSE)</f>
        <v>25.02</v>
      </c>
      <c r="AP7">
        <v>25.02</v>
      </c>
      <c r="AQ7" s="15">
        <f t="shared" si="0"/>
        <v>0.7625142857142857</v>
      </c>
    </row>
    <row r="8" spans="1:43" x14ac:dyDescent="0.25">
      <c r="A8" t="s">
        <v>1774</v>
      </c>
      <c r="B8" t="s">
        <v>32</v>
      </c>
      <c r="C8" t="s">
        <v>125</v>
      </c>
      <c r="D8" t="s">
        <v>139</v>
      </c>
      <c r="E8">
        <v>47903</v>
      </c>
      <c r="F8" t="s">
        <v>140</v>
      </c>
      <c r="G8">
        <v>7005</v>
      </c>
      <c r="H8">
        <v>710</v>
      </c>
      <c r="I8" t="s">
        <v>629</v>
      </c>
      <c r="J8" t="s">
        <v>35</v>
      </c>
      <c r="K8" t="s">
        <v>44</v>
      </c>
      <c r="L8" t="s">
        <v>73</v>
      </c>
      <c r="M8">
        <v>900</v>
      </c>
      <c r="N8">
        <v>950</v>
      </c>
      <c r="O8" t="s">
        <v>196</v>
      </c>
      <c r="Q8" t="s">
        <v>65</v>
      </c>
      <c r="R8">
        <v>1</v>
      </c>
      <c r="S8" s="1">
        <v>43479</v>
      </c>
      <c r="T8" s="1">
        <v>43607</v>
      </c>
      <c r="U8" t="s">
        <v>631</v>
      </c>
      <c r="V8" t="s">
        <v>39</v>
      </c>
      <c r="W8">
        <v>0</v>
      </c>
      <c r="X8">
        <v>0</v>
      </c>
      <c r="Y8">
        <v>100</v>
      </c>
      <c r="Z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4.1099999999999998E-2</v>
      </c>
      <c r="AK8" t="s">
        <v>1166</v>
      </c>
      <c r="AL8" t="s">
        <v>1284</v>
      </c>
      <c r="AN8">
        <v>18</v>
      </c>
      <c r="AO8">
        <f>VLOOKUP(CONCATENATE(F8,TRIM(G8)),'Avg Attend'!$A$2:$D$252,4,FALSE)</f>
        <v>25.02</v>
      </c>
      <c r="AP8">
        <v>25.02</v>
      </c>
      <c r="AQ8" s="15">
        <f t="shared" si="0"/>
        <v>0.8578285714285715</v>
      </c>
    </row>
    <row r="9" spans="1:43" x14ac:dyDescent="0.25">
      <c r="A9" t="s">
        <v>1774</v>
      </c>
      <c r="B9" t="s">
        <v>32</v>
      </c>
      <c r="C9" t="s">
        <v>125</v>
      </c>
      <c r="D9" t="s">
        <v>139</v>
      </c>
      <c r="E9">
        <v>48051</v>
      </c>
      <c r="F9" t="s">
        <v>140</v>
      </c>
      <c r="G9">
        <v>7005</v>
      </c>
      <c r="H9">
        <v>711</v>
      </c>
      <c r="I9" t="s">
        <v>629</v>
      </c>
      <c r="J9" t="s">
        <v>35</v>
      </c>
      <c r="K9" t="s">
        <v>44</v>
      </c>
      <c r="L9" t="s">
        <v>67</v>
      </c>
      <c r="M9">
        <v>1400</v>
      </c>
      <c r="N9">
        <v>1450</v>
      </c>
      <c r="O9" t="s">
        <v>177</v>
      </c>
      <c r="Q9" t="s">
        <v>65</v>
      </c>
      <c r="R9">
        <v>1</v>
      </c>
      <c r="S9" s="1">
        <v>43479</v>
      </c>
      <c r="T9" s="1">
        <v>43607</v>
      </c>
      <c r="U9" t="s">
        <v>380</v>
      </c>
      <c r="V9" t="s">
        <v>39</v>
      </c>
      <c r="W9">
        <v>0</v>
      </c>
      <c r="X9">
        <v>0</v>
      </c>
      <c r="Y9">
        <v>100</v>
      </c>
      <c r="Z9">
        <v>0</v>
      </c>
      <c r="AD9">
        <v>0</v>
      </c>
      <c r="AE9">
        <v>0</v>
      </c>
      <c r="AF9">
        <v>0</v>
      </c>
      <c r="AG9">
        <v>10</v>
      </c>
      <c r="AH9">
        <v>0</v>
      </c>
      <c r="AI9">
        <v>0</v>
      </c>
      <c r="AJ9">
        <v>4.1099999999999998E-2</v>
      </c>
      <c r="AK9" t="s">
        <v>1337</v>
      </c>
      <c r="AL9" t="s">
        <v>1328</v>
      </c>
      <c r="AN9">
        <v>17</v>
      </c>
      <c r="AO9">
        <f>VLOOKUP(CONCATENATE(F9,TRIM(G9)),'Avg Attend'!$A$2:$D$252,4,FALSE)</f>
        <v>25.02</v>
      </c>
      <c r="AP9">
        <v>25.02</v>
      </c>
      <c r="AQ9" s="15">
        <f t="shared" si="0"/>
        <v>0.81017142857142854</v>
      </c>
    </row>
    <row r="10" spans="1:43" x14ac:dyDescent="0.25">
      <c r="A10" t="s">
        <v>1774</v>
      </c>
      <c r="B10" t="s">
        <v>32</v>
      </c>
      <c r="C10" t="s">
        <v>125</v>
      </c>
      <c r="D10" t="s">
        <v>139</v>
      </c>
      <c r="E10">
        <v>48061</v>
      </c>
      <c r="F10" t="s">
        <v>140</v>
      </c>
      <c r="G10">
        <v>7005</v>
      </c>
      <c r="H10">
        <v>712</v>
      </c>
      <c r="I10" t="s">
        <v>629</v>
      </c>
      <c r="J10" t="s">
        <v>35</v>
      </c>
      <c r="K10" t="s">
        <v>44</v>
      </c>
      <c r="L10" t="s">
        <v>86</v>
      </c>
      <c r="M10">
        <v>1300</v>
      </c>
      <c r="N10">
        <v>1350</v>
      </c>
      <c r="O10" t="s">
        <v>273</v>
      </c>
      <c r="Q10" t="s">
        <v>65</v>
      </c>
      <c r="R10" t="s">
        <v>38</v>
      </c>
      <c r="S10" s="1">
        <v>43479</v>
      </c>
      <c r="T10" s="1">
        <v>43607</v>
      </c>
      <c r="U10" t="s">
        <v>380</v>
      </c>
      <c r="V10" t="s">
        <v>39</v>
      </c>
      <c r="W10">
        <v>0</v>
      </c>
      <c r="X10">
        <v>0</v>
      </c>
      <c r="Y10">
        <v>100</v>
      </c>
      <c r="Z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4.1099999999999998E-2</v>
      </c>
      <c r="AK10" t="s">
        <v>1329</v>
      </c>
      <c r="AL10" t="s">
        <v>1330</v>
      </c>
      <c r="AN10">
        <v>16</v>
      </c>
      <c r="AO10">
        <f>VLOOKUP(CONCATENATE(F10,TRIM(G10)),'Avg Attend'!$A$2:$D$252,4,FALSE)</f>
        <v>25.02</v>
      </c>
      <c r="AP10">
        <v>25.02</v>
      </c>
      <c r="AQ10" s="15">
        <f t="shared" si="0"/>
        <v>0.7625142857142857</v>
      </c>
    </row>
    <row r="11" spans="1:43" x14ac:dyDescent="0.25">
      <c r="A11" t="s">
        <v>1774</v>
      </c>
      <c r="B11" t="s">
        <v>32</v>
      </c>
      <c r="C11" t="s">
        <v>125</v>
      </c>
      <c r="D11" t="s">
        <v>139</v>
      </c>
      <c r="E11">
        <v>48062</v>
      </c>
      <c r="F11" t="s">
        <v>140</v>
      </c>
      <c r="G11">
        <v>7005</v>
      </c>
      <c r="H11">
        <v>713</v>
      </c>
      <c r="I11" t="s">
        <v>629</v>
      </c>
      <c r="J11" t="s">
        <v>35</v>
      </c>
      <c r="K11" t="s">
        <v>44</v>
      </c>
      <c r="L11" t="s">
        <v>54</v>
      </c>
      <c r="M11">
        <v>1110</v>
      </c>
      <c r="N11">
        <v>1200</v>
      </c>
      <c r="O11" t="s">
        <v>173</v>
      </c>
      <c r="Q11" t="s">
        <v>65</v>
      </c>
      <c r="R11" t="s">
        <v>38</v>
      </c>
      <c r="S11" s="1">
        <v>43479</v>
      </c>
      <c r="T11" s="1">
        <v>43607</v>
      </c>
      <c r="U11" t="s">
        <v>380</v>
      </c>
      <c r="V11" t="s">
        <v>39</v>
      </c>
      <c r="W11">
        <v>0</v>
      </c>
      <c r="X11">
        <v>0</v>
      </c>
      <c r="Y11">
        <v>100</v>
      </c>
      <c r="Z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4.1099999999999998E-2</v>
      </c>
      <c r="AK11" t="s">
        <v>1338</v>
      </c>
      <c r="AL11" t="s">
        <v>1324</v>
      </c>
      <c r="AN11">
        <v>16</v>
      </c>
      <c r="AO11">
        <f>VLOOKUP(CONCATENATE(F11,TRIM(G11)),'Avg Attend'!$A$2:$D$252,4,FALSE)</f>
        <v>25.02</v>
      </c>
      <c r="AP11">
        <v>25.02</v>
      </c>
      <c r="AQ11" s="15">
        <f t="shared" si="0"/>
        <v>0.7625142857142857</v>
      </c>
    </row>
    <row r="12" spans="1:43" x14ac:dyDescent="0.25">
      <c r="A12" t="s">
        <v>1774</v>
      </c>
      <c r="B12" t="s">
        <v>32</v>
      </c>
      <c r="C12" t="s">
        <v>125</v>
      </c>
      <c r="D12" t="s">
        <v>139</v>
      </c>
      <c r="E12">
        <v>47488</v>
      </c>
      <c r="F12" t="s">
        <v>140</v>
      </c>
      <c r="G12">
        <v>7007</v>
      </c>
      <c r="H12">
        <v>701</v>
      </c>
      <c r="I12" t="s">
        <v>632</v>
      </c>
      <c r="J12" t="s">
        <v>35</v>
      </c>
      <c r="K12" t="s">
        <v>44</v>
      </c>
      <c r="L12" t="s">
        <v>86</v>
      </c>
      <c r="M12">
        <v>1000</v>
      </c>
      <c r="N12">
        <v>1150</v>
      </c>
      <c r="O12" t="s">
        <v>268</v>
      </c>
      <c r="Q12" t="s">
        <v>65</v>
      </c>
      <c r="R12">
        <v>1</v>
      </c>
      <c r="S12" s="1">
        <v>43479</v>
      </c>
      <c r="T12" s="1">
        <v>43607</v>
      </c>
      <c r="U12" t="s">
        <v>633</v>
      </c>
      <c r="V12" t="s">
        <v>39</v>
      </c>
      <c r="W12">
        <v>0</v>
      </c>
      <c r="X12">
        <v>0</v>
      </c>
      <c r="Y12">
        <v>50</v>
      </c>
      <c r="Z12">
        <v>0</v>
      </c>
      <c r="AD12">
        <v>0</v>
      </c>
      <c r="AE12">
        <v>0</v>
      </c>
      <c r="AF12">
        <v>0</v>
      </c>
      <c r="AG12">
        <v>10</v>
      </c>
      <c r="AH12">
        <v>0</v>
      </c>
      <c r="AI12">
        <v>0</v>
      </c>
      <c r="AJ12">
        <v>8.2299999999999998E-2</v>
      </c>
      <c r="AK12" t="s">
        <v>883</v>
      </c>
      <c r="AL12" t="s">
        <v>1301</v>
      </c>
      <c r="AN12">
        <v>32</v>
      </c>
      <c r="AO12">
        <f>VLOOKUP(CONCATENATE(F12,TRIM(G12)),'Avg Attend'!$A$2:$D$252,4,FALSE)</f>
        <v>25.25</v>
      </c>
      <c r="AP12">
        <v>25.25</v>
      </c>
      <c r="AQ12" s="15">
        <f t="shared" si="0"/>
        <v>1.539047619047619</v>
      </c>
    </row>
    <row r="13" spans="1:43" x14ac:dyDescent="0.25">
      <c r="A13" t="s">
        <v>1774</v>
      </c>
      <c r="B13" t="s">
        <v>32</v>
      </c>
      <c r="C13" t="s">
        <v>125</v>
      </c>
      <c r="D13" t="s">
        <v>139</v>
      </c>
      <c r="E13">
        <v>47490</v>
      </c>
      <c r="F13" t="s">
        <v>140</v>
      </c>
      <c r="G13">
        <v>7007</v>
      </c>
      <c r="H13">
        <v>703</v>
      </c>
      <c r="I13" t="s">
        <v>632</v>
      </c>
      <c r="J13" t="s">
        <v>35</v>
      </c>
      <c r="K13" t="s">
        <v>44</v>
      </c>
      <c r="L13" t="s">
        <v>73</v>
      </c>
      <c r="M13">
        <v>1000</v>
      </c>
      <c r="N13">
        <v>1150</v>
      </c>
      <c r="O13" t="s">
        <v>268</v>
      </c>
      <c r="Q13" t="s">
        <v>65</v>
      </c>
      <c r="R13">
        <v>1</v>
      </c>
      <c r="S13" s="1">
        <v>43479</v>
      </c>
      <c r="T13" s="1">
        <v>43607</v>
      </c>
      <c r="U13" t="s">
        <v>633</v>
      </c>
      <c r="V13" t="s">
        <v>39</v>
      </c>
      <c r="W13">
        <v>0</v>
      </c>
      <c r="X13">
        <v>0</v>
      </c>
      <c r="Y13">
        <v>100</v>
      </c>
      <c r="Z13">
        <v>0</v>
      </c>
      <c r="AD13">
        <v>0</v>
      </c>
      <c r="AE13">
        <v>0</v>
      </c>
      <c r="AF13">
        <v>0</v>
      </c>
      <c r="AG13">
        <v>10</v>
      </c>
      <c r="AH13">
        <v>0</v>
      </c>
      <c r="AI13">
        <v>0</v>
      </c>
      <c r="AJ13">
        <v>8.2299999999999998E-2</v>
      </c>
      <c r="AK13" t="s">
        <v>883</v>
      </c>
      <c r="AL13" t="s">
        <v>1301</v>
      </c>
      <c r="AN13">
        <v>36</v>
      </c>
      <c r="AO13">
        <f>VLOOKUP(CONCATENATE(F13,TRIM(G13)),'Avg Attend'!$A$2:$D$252,4,FALSE)</f>
        <v>25.25</v>
      </c>
      <c r="AP13">
        <v>25.25</v>
      </c>
      <c r="AQ13" s="15">
        <f t="shared" si="0"/>
        <v>1.7314285714285715</v>
      </c>
    </row>
    <row r="14" spans="1:43" x14ac:dyDescent="0.25">
      <c r="A14" t="s">
        <v>1774</v>
      </c>
      <c r="B14" t="s">
        <v>32</v>
      </c>
      <c r="C14" t="s">
        <v>125</v>
      </c>
      <c r="D14" t="s">
        <v>139</v>
      </c>
      <c r="E14">
        <v>47904</v>
      </c>
      <c r="F14" t="s">
        <v>140</v>
      </c>
      <c r="G14">
        <v>7007</v>
      </c>
      <c r="H14">
        <v>706</v>
      </c>
      <c r="I14" t="s">
        <v>632</v>
      </c>
      <c r="J14" t="s">
        <v>35</v>
      </c>
      <c r="K14" t="s">
        <v>44</v>
      </c>
      <c r="L14" t="s">
        <v>54</v>
      </c>
      <c r="M14">
        <v>1000</v>
      </c>
      <c r="N14">
        <v>1150</v>
      </c>
      <c r="O14" t="s">
        <v>268</v>
      </c>
      <c r="Q14" t="s">
        <v>103</v>
      </c>
      <c r="R14">
        <v>1</v>
      </c>
      <c r="S14" s="1">
        <v>43479</v>
      </c>
      <c r="T14" s="1">
        <v>43607</v>
      </c>
      <c r="U14" t="s">
        <v>633</v>
      </c>
      <c r="V14" t="s">
        <v>39</v>
      </c>
      <c r="W14">
        <v>0</v>
      </c>
      <c r="X14">
        <v>0</v>
      </c>
      <c r="Y14">
        <v>50</v>
      </c>
      <c r="Z14">
        <v>0</v>
      </c>
      <c r="AD14">
        <v>0</v>
      </c>
      <c r="AE14">
        <v>0</v>
      </c>
      <c r="AF14">
        <v>0</v>
      </c>
      <c r="AG14">
        <v>10</v>
      </c>
      <c r="AH14">
        <v>0</v>
      </c>
      <c r="AI14">
        <v>0</v>
      </c>
      <c r="AJ14">
        <v>8.2299999999999998E-2</v>
      </c>
      <c r="AK14" t="s">
        <v>883</v>
      </c>
      <c r="AL14" t="s">
        <v>1301</v>
      </c>
      <c r="AN14">
        <v>32</v>
      </c>
      <c r="AO14">
        <f>VLOOKUP(CONCATENATE(F14,TRIM(G14)),'Avg Attend'!$A$2:$D$252,4,FALSE)</f>
        <v>25.25</v>
      </c>
      <c r="AP14">
        <v>25.25</v>
      </c>
      <c r="AQ14" s="15">
        <f t="shared" si="0"/>
        <v>1.539047619047619</v>
      </c>
    </row>
    <row r="15" spans="1:43" x14ac:dyDescent="0.25">
      <c r="A15" t="s">
        <v>1774</v>
      </c>
      <c r="B15" t="s">
        <v>32</v>
      </c>
      <c r="C15" t="s">
        <v>125</v>
      </c>
      <c r="D15" t="s">
        <v>139</v>
      </c>
      <c r="E15">
        <v>47497</v>
      </c>
      <c r="F15" t="s">
        <v>140</v>
      </c>
      <c r="G15">
        <v>7203</v>
      </c>
      <c r="H15">
        <v>701</v>
      </c>
      <c r="I15" t="s">
        <v>634</v>
      </c>
      <c r="J15" t="s">
        <v>35</v>
      </c>
      <c r="K15" t="s">
        <v>44</v>
      </c>
      <c r="L15" t="s">
        <v>86</v>
      </c>
      <c r="M15">
        <v>1600</v>
      </c>
      <c r="N15">
        <v>1650</v>
      </c>
      <c r="O15" t="s">
        <v>144</v>
      </c>
      <c r="Q15" t="s">
        <v>65</v>
      </c>
      <c r="R15">
        <v>1</v>
      </c>
      <c r="S15" s="1">
        <v>43479</v>
      </c>
      <c r="T15" s="1">
        <v>43607</v>
      </c>
      <c r="U15" t="s">
        <v>635</v>
      </c>
      <c r="V15" t="s">
        <v>39</v>
      </c>
      <c r="W15">
        <v>0</v>
      </c>
      <c r="X15">
        <v>0</v>
      </c>
      <c r="Y15">
        <v>50</v>
      </c>
      <c r="Z15">
        <v>0</v>
      </c>
      <c r="AD15">
        <v>0</v>
      </c>
      <c r="AE15">
        <v>0</v>
      </c>
      <c r="AF15">
        <v>0</v>
      </c>
      <c r="AG15">
        <v>10</v>
      </c>
      <c r="AH15">
        <v>0</v>
      </c>
      <c r="AI15">
        <v>0</v>
      </c>
      <c r="AJ15">
        <v>4.1099999999999998E-2</v>
      </c>
      <c r="AK15" t="s">
        <v>1343</v>
      </c>
      <c r="AL15" t="s">
        <v>1280</v>
      </c>
      <c r="AN15">
        <v>16</v>
      </c>
      <c r="AO15">
        <f>VLOOKUP(CONCATENATE(F15,TRIM(G15)),'Avg Attend'!$A$2:$D$252,4,FALSE)</f>
        <v>28.44</v>
      </c>
      <c r="AP15">
        <v>28.44</v>
      </c>
      <c r="AQ15" s="15">
        <f t="shared" si="0"/>
        <v>0.86674285714285715</v>
      </c>
    </row>
    <row r="16" spans="1:43" x14ac:dyDescent="0.25">
      <c r="A16" t="s">
        <v>1774</v>
      </c>
      <c r="B16" t="s">
        <v>32</v>
      </c>
      <c r="C16" t="s">
        <v>125</v>
      </c>
      <c r="D16" t="s">
        <v>139</v>
      </c>
      <c r="E16">
        <v>47498</v>
      </c>
      <c r="F16" t="s">
        <v>140</v>
      </c>
      <c r="G16">
        <v>7203</v>
      </c>
      <c r="H16">
        <v>702</v>
      </c>
      <c r="I16" t="s">
        <v>634</v>
      </c>
      <c r="J16" t="s">
        <v>35</v>
      </c>
      <c r="K16" t="s">
        <v>44</v>
      </c>
      <c r="L16" t="s">
        <v>73</v>
      </c>
      <c r="M16">
        <v>1030</v>
      </c>
      <c r="N16">
        <v>1120</v>
      </c>
      <c r="O16" t="s">
        <v>145</v>
      </c>
      <c r="Q16" t="s">
        <v>65</v>
      </c>
      <c r="R16">
        <v>1</v>
      </c>
      <c r="S16" s="1">
        <v>43479</v>
      </c>
      <c r="T16" s="1">
        <v>43607</v>
      </c>
      <c r="U16" t="s">
        <v>635</v>
      </c>
      <c r="V16" t="s">
        <v>39</v>
      </c>
      <c r="W16">
        <v>0</v>
      </c>
      <c r="X16">
        <v>0</v>
      </c>
      <c r="Y16">
        <v>50</v>
      </c>
      <c r="Z16">
        <v>0</v>
      </c>
      <c r="AD16">
        <v>0</v>
      </c>
      <c r="AE16">
        <v>0</v>
      </c>
      <c r="AF16">
        <v>0</v>
      </c>
      <c r="AG16">
        <v>10</v>
      </c>
      <c r="AH16">
        <v>0</v>
      </c>
      <c r="AI16">
        <v>0</v>
      </c>
      <c r="AJ16">
        <v>4.1099999999999998E-2</v>
      </c>
      <c r="AK16" t="s">
        <v>1344</v>
      </c>
      <c r="AL16" t="s">
        <v>1345</v>
      </c>
      <c r="AN16">
        <v>18</v>
      </c>
      <c r="AO16">
        <f>VLOOKUP(CONCATENATE(F16,TRIM(G16)),'Avg Attend'!$A$2:$D$252,4,FALSE)</f>
        <v>28.44</v>
      </c>
      <c r="AP16">
        <v>28.44</v>
      </c>
      <c r="AQ16" s="15">
        <f t="shared" si="0"/>
        <v>0.97508571428571433</v>
      </c>
    </row>
    <row r="17" spans="1:43" x14ac:dyDescent="0.25">
      <c r="A17" t="s">
        <v>1774</v>
      </c>
      <c r="B17" t="s">
        <v>32</v>
      </c>
      <c r="C17" t="s">
        <v>125</v>
      </c>
      <c r="D17" t="s">
        <v>139</v>
      </c>
      <c r="E17">
        <v>47499</v>
      </c>
      <c r="F17" t="s">
        <v>140</v>
      </c>
      <c r="G17">
        <v>7203</v>
      </c>
      <c r="H17">
        <v>703</v>
      </c>
      <c r="I17" t="s">
        <v>634</v>
      </c>
      <c r="J17" t="s">
        <v>35</v>
      </c>
      <c r="K17" t="s">
        <v>44</v>
      </c>
      <c r="L17" t="s">
        <v>73</v>
      </c>
      <c r="M17">
        <v>1400</v>
      </c>
      <c r="N17">
        <v>1450</v>
      </c>
      <c r="O17" t="s">
        <v>144</v>
      </c>
      <c r="Q17" t="s">
        <v>65</v>
      </c>
      <c r="R17">
        <v>1</v>
      </c>
      <c r="S17" s="1">
        <v>43479</v>
      </c>
      <c r="T17" s="1">
        <v>43607</v>
      </c>
      <c r="U17" t="s">
        <v>635</v>
      </c>
      <c r="V17" t="s">
        <v>39</v>
      </c>
      <c r="W17">
        <v>0</v>
      </c>
      <c r="X17">
        <v>0</v>
      </c>
      <c r="Y17">
        <v>50</v>
      </c>
      <c r="Z17">
        <v>0</v>
      </c>
      <c r="AD17">
        <v>0</v>
      </c>
      <c r="AE17">
        <v>0</v>
      </c>
      <c r="AF17">
        <v>0</v>
      </c>
      <c r="AG17">
        <v>10</v>
      </c>
      <c r="AH17">
        <v>0</v>
      </c>
      <c r="AI17">
        <v>0</v>
      </c>
      <c r="AJ17">
        <v>4.1099999999999998E-2</v>
      </c>
      <c r="AK17" t="s">
        <v>1337</v>
      </c>
      <c r="AL17" t="s">
        <v>1280</v>
      </c>
      <c r="AN17">
        <v>18</v>
      </c>
      <c r="AO17">
        <f>VLOOKUP(CONCATENATE(F17,TRIM(G17)),'Avg Attend'!$A$2:$D$252,4,FALSE)</f>
        <v>28.44</v>
      </c>
      <c r="AP17">
        <v>28.44</v>
      </c>
      <c r="AQ17" s="15">
        <f t="shared" si="0"/>
        <v>0.97508571428571433</v>
      </c>
    </row>
    <row r="18" spans="1:43" x14ac:dyDescent="0.25">
      <c r="A18" t="s">
        <v>1774</v>
      </c>
      <c r="B18" t="s">
        <v>32</v>
      </c>
      <c r="C18" t="s">
        <v>125</v>
      </c>
      <c r="D18" t="s">
        <v>139</v>
      </c>
      <c r="E18">
        <v>47500</v>
      </c>
      <c r="F18" t="s">
        <v>140</v>
      </c>
      <c r="G18">
        <v>7203</v>
      </c>
      <c r="H18">
        <v>704</v>
      </c>
      <c r="I18" t="s">
        <v>634</v>
      </c>
      <c r="J18" t="s">
        <v>35</v>
      </c>
      <c r="K18" t="s">
        <v>44</v>
      </c>
      <c r="L18" t="s">
        <v>67</v>
      </c>
      <c r="M18">
        <v>1000</v>
      </c>
      <c r="N18">
        <v>1050</v>
      </c>
      <c r="O18" t="s">
        <v>146</v>
      </c>
      <c r="Q18" t="s">
        <v>65</v>
      </c>
      <c r="R18">
        <v>1</v>
      </c>
      <c r="S18" s="1">
        <v>43479</v>
      </c>
      <c r="T18" s="1">
        <v>43607</v>
      </c>
      <c r="U18" t="s">
        <v>635</v>
      </c>
      <c r="V18" t="s">
        <v>39</v>
      </c>
      <c r="W18">
        <v>0</v>
      </c>
      <c r="X18">
        <v>0</v>
      </c>
      <c r="Y18">
        <v>50</v>
      </c>
      <c r="Z18">
        <v>0</v>
      </c>
      <c r="AD18">
        <v>0</v>
      </c>
      <c r="AE18">
        <v>0</v>
      </c>
      <c r="AF18">
        <v>0</v>
      </c>
      <c r="AG18">
        <v>10</v>
      </c>
      <c r="AH18">
        <v>0</v>
      </c>
      <c r="AI18">
        <v>0</v>
      </c>
      <c r="AJ18">
        <v>4.1099999999999998E-2</v>
      </c>
      <c r="AK18" t="s">
        <v>1327</v>
      </c>
      <c r="AL18" t="s">
        <v>1303</v>
      </c>
      <c r="AN18">
        <v>17</v>
      </c>
      <c r="AO18">
        <f>VLOOKUP(CONCATENATE(F18,TRIM(G18)),'Avg Attend'!$A$2:$D$252,4,FALSE)</f>
        <v>28.44</v>
      </c>
      <c r="AP18">
        <v>28.44</v>
      </c>
      <c r="AQ18" s="15">
        <f t="shared" si="0"/>
        <v>0.9209142857142858</v>
      </c>
    </row>
    <row r="19" spans="1:43" x14ac:dyDescent="0.25">
      <c r="A19" t="s">
        <v>1774</v>
      </c>
      <c r="B19" t="s">
        <v>32</v>
      </c>
      <c r="C19" t="s">
        <v>125</v>
      </c>
      <c r="D19" t="s">
        <v>139</v>
      </c>
      <c r="E19">
        <v>47501</v>
      </c>
      <c r="F19" t="s">
        <v>140</v>
      </c>
      <c r="G19">
        <v>7203</v>
      </c>
      <c r="H19">
        <v>705</v>
      </c>
      <c r="I19" t="s">
        <v>634</v>
      </c>
      <c r="J19" t="s">
        <v>35</v>
      </c>
      <c r="K19" t="s">
        <v>44</v>
      </c>
      <c r="L19" t="s">
        <v>67</v>
      </c>
      <c r="M19">
        <v>1500</v>
      </c>
      <c r="N19">
        <v>1550</v>
      </c>
      <c r="O19" t="s">
        <v>147</v>
      </c>
      <c r="Q19" t="s">
        <v>65</v>
      </c>
      <c r="R19">
        <v>1</v>
      </c>
      <c r="S19" s="1">
        <v>43479</v>
      </c>
      <c r="T19" s="1">
        <v>43607</v>
      </c>
      <c r="U19" t="s">
        <v>635</v>
      </c>
      <c r="V19" t="s">
        <v>39</v>
      </c>
      <c r="W19">
        <v>0</v>
      </c>
      <c r="X19">
        <v>0</v>
      </c>
      <c r="Y19">
        <v>50</v>
      </c>
      <c r="Z19">
        <v>0</v>
      </c>
      <c r="AD19">
        <v>0</v>
      </c>
      <c r="AE19">
        <v>0</v>
      </c>
      <c r="AF19">
        <v>0</v>
      </c>
      <c r="AG19">
        <v>10</v>
      </c>
      <c r="AH19">
        <v>0</v>
      </c>
      <c r="AI19">
        <v>0</v>
      </c>
      <c r="AJ19">
        <v>4.1099999999999998E-2</v>
      </c>
      <c r="AK19" t="s">
        <v>1346</v>
      </c>
      <c r="AL19" t="s">
        <v>1278</v>
      </c>
      <c r="AN19">
        <v>17</v>
      </c>
      <c r="AO19">
        <f>VLOOKUP(CONCATENATE(F19,TRIM(G19)),'Avg Attend'!$A$2:$D$252,4,FALSE)</f>
        <v>28.44</v>
      </c>
      <c r="AP19">
        <v>28.44</v>
      </c>
      <c r="AQ19" s="15">
        <f t="shared" si="0"/>
        <v>0.9209142857142858</v>
      </c>
    </row>
    <row r="20" spans="1:43" x14ac:dyDescent="0.25">
      <c r="A20" t="s">
        <v>1774</v>
      </c>
      <c r="B20" t="s">
        <v>32</v>
      </c>
      <c r="C20" t="s">
        <v>125</v>
      </c>
      <c r="D20" t="s">
        <v>139</v>
      </c>
      <c r="E20">
        <v>47502</v>
      </c>
      <c r="F20" t="s">
        <v>140</v>
      </c>
      <c r="G20">
        <v>7203</v>
      </c>
      <c r="H20">
        <v>706</v>
      </c>
      <c r="I20" t="s">
        <v>634</v>
      </c>
      <c r="J20" t="s">
        <v>35</v>
      </c>
      <c r="K20" t="s">
        <v>44</v>
      </c>
      <c r="L20" t="s">
        <v>86</v>
      </c>
      <c r="M20">
        <v>1110</v>
      </c>
      <c r="N20">
        <v>1200</v>
      </c>
      <c r="O20" t="s">
        <v>171</v>
      </c>
      <c r="Q20" t="s">
        <v>65</v>
      </c>
      <c r="R20">
        <v>1</v>
      </c>
      <c r="S20" s="1">
        <v>43479</v>
      </c>
      <c r="T20" s="1">
        <v>43607</v>
      </c>
      <c r="U20" t="s">
        <v>635</v>
      </c>
      <c r="V20" t="s">
        <v>39</v>
      </c>
      <c r="W20">
        <v>0</v>
      </c>
      <c r="X20">
        <v>0</v>
      </c>
      <c r="Y20">
        <v>50</v>
      </c>
      <c r="Z20">
        <v>0</v>
      </c>
      <c r="AD20">
        <v>0</v>
      </c>
      <c r="AE20">
        <v>0</v>
      </c>
      <c r="AF20">
        <v>0</v>
      </c>
      <c r="AG20">
        <v>10</v>
      </c>
      <c r="AH20">
        <v>0</v>
      </c>
      <c r="AI20">
        <v>0</v>
      </c>
      <c r="AJ20">
        <v>4.1099999999999998E-2</v>
      </c>
      <c r="AK20" t="s">
        <v>1338</v>
      </c>
      <c r="AL20" t="s">
        <v>1347</v>
      </c>
      <c r="AN20">
        <v>16</v>
      </c>
      <c r="AO20">
        <f>VLOOKUP(CONCATENATE(F20,TRIM(G20)),'Avg Attend'!$A$2:$D$252,4,FALSE)</f>
        <v>28.44</v>
      </c>
      <c r="AP20">
        <v>28.44</v>
      </c>
      <c r="AQ20" s="15">
        <f t="shared" si="0"/>
        <v>0.86674285714285715</v>
      </c>
    </row>
    <row r="21" spans="1:43" x14ac:dyDescent="0.25">
      <c r="A21" t="s">
        <v>1774</v>
      </c>
      <c r="B21" t="s">
        <v>32</v>
      </c>
      <c r="C21" t="s">
        <v>125</v>
      </c>
      <c r="D21" t="s">
        <v>139</v>
      </c>
      <c r="E21">
        <v>47505</v>
      </c>
      <c r="F21" t="s">
        <v>140</v>
      </c>
      <c r="G21">
        <v>7203</v>
      </c>
      <c r="H21">
        <v>709</v>
      </c>
      <c r="I21" t="s">
        <v>634</v>
      </c>
      <c r="J21" t="s">
        <v>35</v>
      </c>
      <c r="K21" t="s">
        <v>44</v>
      </c>
      <c r="L21" t="s">
        <v>86</v>
      </c>
      <c r="M21">
        <v>1000</v>
      </c>
      <c r="N21">
        <v>1050</v>
      </c>
      <c r="O21" t="s">
        <v>174</v>
      </c>
      <c r="Q21" t="s">
        <v>65</v>
      </c>
      <c r="R21">
        <v>1</v>
      </c>
      <c r="S21" s="1">
        <v>43479</v>
      </c>
      <c r="T21" s="1">
        <v>43607</v>
      </c>
      <c r="U21" t="s">
        <v>635</v>
      </c>
      <c r="V21" t="s">
        <v>39</v>
      </c>
      <c r="W21">
        <v>0</v>
      </c>
      <c r="X21">
        <v>0</v>
      </c>
      <c r="Y21">
        <v>50</v>
      </c>
      <c r="Z21">
        <v>0</v>
      </c>
      <c r="AD21">
        <v>0</v>
      </c>
      <c r="AE21">
        <v>0</v>
      </c>
      <c r="AF21">
        <v>0</v>
      </c>
      <c r="AG21">
        <v>10</v>
      </c>
      <c r="AH21">
        <v>0</v>
      </c>
      <c r="AI21">
        <v>0</v>
      </c>
      <c r="AJ21">
        <v>4.1099999999999998E-2</v>
      </c>
      <c r="AK21" t="s">
        <v>1327</v>
      </c>
      <c r="AL21" t="s">
        <v>1349</v>
      </c>
      <c r="AN21">
        <v>16</v>
      </c>
      <c r="AO21">
        <f>VLOOKUP(CONCATENATE(F21,TRIM(G21)),'Avg Attend'!$A$2:$D$252,4,FALSE)</f>
        <v>28.44</v>
      </c>
      <c r="AP21">
        <v>28.44</v>
      </c>
      <c r="AQ21" s="15">
        <f t="shared" si="0"/>
        <v>0.86674285714285715</v>
      </c>
    </row>
    <row r="22" spans="1:43" x14ac:dyDescent="0.25">
      <c r="A22" t="s">
        <v>1774</v>
      </c>
      <c r="B22" t="s">
        <v>32</v>
      </c>
      <c r="C22" t="s">
        <v>125</v>
      </c>
      <c r="D22" t="s">
        <v>139</v>
      </c>
      <c r="E22">
        <v>47506</v>
      </c>
      <c r="F22" t="s">
        <v>140</v>
      </c>
      <c r="G22">
        <v>7204</v>
      </c>
      <c r="H22">
        <v>701</v>
      </c>
      <c r="I22" t="s">
        <v>637</v>
      </c>
      <c r="J22" t="s">
        <v>35</v>
      </c>
      <c r="K22" t="s">
        <v>44</v>
      </c>
      <c r="L22" t="s">
        <v>86</v>
      </c>
      <c r="M22">
        <v>1500</v>
      </c>
      <c r="N22">
        <v>1550</v>
      </c>
      <c r="O22" t="s">
        <v>144</v>
      </c>
      <c r="Q22" t="s">
        <v>65</v>
      </c>
      <c r="R22">
        <v>1</v>
      </c>
      <c r="S22" s="1">
        <v>43479</v>
      </c>
      <c r="T22" s="1">
        <v>43607</v>
      </c>
      <c r="U22" t="s">
        <v>635</v>
      </c>
      <c r="V22" t="s">
        <v>39</v>
      </c>
      <c r="W22">
        <v>0</v>
      </c>
      <c r="X22">
        <v>0</v>
      </c>
      <c r="Y22">
        <v>50</v>
      </c>
      <c r="Z22">
        <v>0</v>
      </c>
      <c r="AD22">
        <v>0</v>
      </c>
      <c r="AE22">
        <v>0</v>
      </c>
      <c r="AF22">
        <v>0</v>
      </c>
      <c r="AG22">
        <v>10</v>
      </c>
      <c r="AH22">
        <v>0</v>
      </c>
      <c r="AI22">
        <v>0</v>
      </c>
      <c r="AJ22">
        <v>4.1099999999999998E-2</v>
      </c>
      <c r="AK22" t="s">
        <v>1346</v>
      </c>
      <c r="AL22" t="s">
        <v>1280</v>
      </c>
      <c r="AN22">
        <v>16</v>
      </c>
      <c r="AO22">
        <f>VLOOKUP(CONCATENATE(F22,TRIM(G22)),'Avg Attend'!$A$2:$D$252,4,FALSE)</f>
        <v>31.58</v>
      </c>
      <c r="AP22">
        <v>31.58</v>
      </c>
      <c r="AQ22" s="15">
        <f t="shared" si="0"/>
        <v>0.9624380952380952</v>
      </c>
    </row>
    <row r="23" spans="1:43" x14ac:dyDescent="0.25">
      <c r="A23" t="s">
        <v>1774</v>
      </c>
      <c r="B23" t="s">
        <v>32</v>
      </c>
      <c r="C23" t="s">
        <v>125</v>
      </c>
      <c r="D23" t="s">
        <v>139</v>
      </c>
      <c r="E23">
        <v>47507</v>
      </c>
      <c r="F23" t="s">
        <v>140</v>
      </c>
      <c r="G23">
        <v>7204</v>
      </c>
      <c r="H23">
        <v>702</v>
      </c>
      <c r="I23" t="s">
        <v>637</v>
      </c>
      <c r="J23" t="s">
        <v>35</v>
      </c>
      <c r="K23" t="s">
        <v>44</v>
      </c>
      <c r="L23" t="s">
        <v>73</v>
      </c>
      <c r="M23">
        <v>930</v>
      </c>
      <c r="N23">
        <v>1020</v>
      </c>
      <c r="O23" t="s">
        <v>145</v>
      </c>
      <c r="Q23" t="s">
        <v>65</v>
      </c>
      <c r="R23">
        <v>1</v>
      </c>
      <c r="S23" s="1">
        <v>43479</v>
      </c>
      <c r="T23" s="1">
        <v>43607</v>
      </c>
      <c r="U23" t="s">
        <v>635</v>
      </c>
      <c r="V23" t="s">
        <v>39</v>
      </c>
      <c r="W23">
        <v>0</v>
      </c>
      <c r="X23">
        <v>0</v>
      </c>
      <c r="Y23">
        <v>50</v>
      </c>
      <c r="Z23">
        <v>0</v>
      </c>
      <c r="AD23">
        <v>0</v>
      </c>
      <c r="AE23">
        <v>0</v>
      </c>
      <c r="AF23">
        <v>0</v>
      </c>
      <c r="AG23">
        <v>10</v>
      </c>
      <c r="AH23">
        <v>0</v>
      </c>
      <c r="AI23">
        <v>0</v>
      </c>
      <c r="AJ23">
        <v>4.1099999999999998E-2</v>
      </c>
      <c r="AK23" t="s">
        <v>1350</v>
      </c>
      <c r="AL23" t="s">
        <v>1345</v>
      </c>
      <c r="AN23">
        <v>18</v>
      </c>
      <c r="AO23">
        <f>VLOOKUP(CONCATENATE(F23,TRIM(G23)),'Avg Attend'!$A$2:$D$252,4,FALSE)</f>
        <v>31.58</v>
      </c>
      <c r="AP23">
        <v>31.58</v>
      </c>
      <c r="AQ23" s="15">
        <f t="shared" si="0"/>
        <v>1.082742857142857</v>
      </c>
    </row>
    <row r="24" spans="1:43" x14ac:dyDescent="0.25">
      <c r="A24" t="s">
        <v>1774</v>
      </c>
      <c r="B24" t="s">
        <v>32</v>
      </c>
      <c r="C24" t="s">
        <v>125</v>
      </c>
      <c r="D24" t="s">
        <v>139</v>
      </c>
      <c r="E24">
        <v>47508</v>
      </c>
      <c r="F24" t="s">
        <v>140</v>
      </c>
      <c r="G24">
        <v>7204</v>
      </c>
      <c r="H24">
        <v>703</v>
      </c>
      <c r="I24" t="s">
        <v>637</v>
      </c>
      <c r="J24" t="s">
        <v>35</v>
      </c>
      <c r="K24" t="s">
        <v>44</v>
      </c>
      <c r="L24" t="s">
        <v>73</v>
      </c>
      <c r="M24">
        <v>1300</v>
      </c>
      <c r="N24">
        <v>1350</v>
      </c>
      <c r="O24" t="s">
        <v>144</v>
      </c>
      <c r="Q24" t="s">
        <v>65</v>
      </c>
      <c r="R24">
        <v>1</v>
      </c>
      <c r="S24" s="1">
        <v>43479</v>
      </c>
      <c r="T24" s="1">
        <v>43607</v>
      </c>
      <c r="U24" t="s">
        <v>635</v>
      </c>
      <c r="V24" t="s">
        <v>39</v>
      </c>
      <c r="W24">
        <v>0</v>
      </c>
      <c r="X24">
        <v>0</v>
      </c>
      <c r="Y24">
        <v>50</v>
      </c>
      <c r="Z24">
        <v>0</v>
      </c>
      <c r="AD24">
        <v>0</v>
      </c>
      <c r="AE24">
        <v>0</v>
      </c>
      <c r="AF24">
        <v>0</v>
      </c>
      <c r="AG24">
        <v>10</v>
      </c>
      <c r="AH24">
        <v>0</v>
      </c>
      <c r="AI24">
        <v>0</v>
      </c>
      <c r="AJ24">
        <v>4.1099999999999998E-2</v>
      </c>
      <c r="AK24" t="s">
        <v>1329</v>
      </c>
      <c r="AL24" t="s">
        <v>1280</v>
      </c>
      <c r="AN24">
        <v>18</v>
      </c>
      <c r="AO24">
        <f>VLOOKUP(CONCATENATE(F24,TRIM(G24)),'Avg Attend'!$A$2:$D$252,4,FALSE)</f>
        <v>31.58</v>
      </c>
      <c r="AP24">
        <v>31.58</v>
      </c>
      <c r="AQ24" s="15">
        <f t="shared" si="0"/>
        <v>1.082742857142857</v>
      </c>
    </row>
    <row r="25" spans="1:43" x14ac:dyDescent="0.25">
      <c r="A25" t="s">
        <v>1774</v>
      </c>
      <c r="B25" t="s">
        <v>32</v>
      </c>
      <c r="C25" t="s">
        <v>125</v>
      </c>
      <c r="D25" t="s">
        <v>139</v>
      </c>
      <c r="E25">
        <v>47509</v>
      </c>
      <c r="F25" t="s">
        <v>140</v>
      </c>
      <c r="G25">
        <v>7204</v>
      </c>
      <c r="H25">
        <v>704</v>
      </c>
      <c r="I25" t="s">
        <v>637</v>
      </c>
      <c r="J25" t="s">
        <v>35</v>
      </c>
      <c r="K25" t="s">
        <v>44</v>
      </c>
      <c r="L25" t="s">
        <v>67</v>
      </c>
      <c r="M25">
        <v>900</v>
      </c>
      <c r="N25">
        <v>950</v>
      </c>
      <c r="O25" t="s">
        <v>146</v>
      </c>
      <c r="Q25" t="s">
        <v>65</v>
      </c>
      <c r="R25">
        <v>1</v>
      </c>
      <c r="S25" s="1">
        <v>43479</v>
      </c>
      <c r="T25" s="1">
        <v>43607</v>
      </c>
      <c r="U25" t="s">
        <v>635</v>
      </c>
      <c r="V25" t="s">
        <v>39</v>
      </c>
      <c r="W25">
        <v>0</v>
      </c>
      <c r="X25">
        <v>0</v>
      </c>
      <c r="Y25">
        <v>50</v>
      </c>
      <c r="Z25">
        <v>0</v>
      </c>
      <c r="AD25">
        <v>0</v>
      </c>
      <c r="AE25">
        <v>0</v>
      </c>
      <c r="AF25">
        <v>0</v>
      </c>
      <c r="AG25">
        <v>10</v>
      </c>
      <c r="AH25">
        <v>0</v>
      </c>
      <c r="AI25">
        <v>0</v>
      </c>
      <c r="AJ25">
        <v>4.1099999999999998E-2</v>
      </c>
      <c r="AK25" t="s">
        <v>1166</v>
      </c>
      <c r="AL25" t="s">
        <v>1303</v>
      </c>
      <c r="AN25">
        <v>17</v>
      </c>
      <c r="AO25">
        <f>VLOOKUP(CONCATENATE(F25,TRIM(G25)),'Avg Attend'!$A$2:$D$252,4,FALSE)</f>
        <v>31.58</v>
      </c>
      <c r="AP25">
        <v>31.58</v>
      </c>
      <c r="AQ25" s="15">
        <f t="shared" si="0"/>
        <v>1.0225904761904763</v>
      </c>
    </row>
    <row r="26" spans="1:43" x14ac:dyDescent="0.25">
      <c r="A26" t="s">
        <v>1774</v>
      </c>
      <c r="B26" t="s">
        <v>32</v>
      </c>
      <c r="C26" t="s">
        <v>125</v>
      </c>
      <c r="D26" t="s">
        <v>139</v>
      </c>
      <c r="E26">
        <v>47511</v>
      </c>
      <c r="F26" t="s">
        <v>140</v>
      </c>
      <c r="G26">
        <v>7204</v>
      </c>
      <c r="H26">
        <v>705</v>
      </c>
      <c r="I26" t="s">
        <v>637</v>
      </c>
      <c r="J26" t="s">
        <v>35</v>
      </c>
      <c r="K26" t="s">
        <v>44</v>
      </c>
      <c r="L26" t="s">
        <v>67</v>
      </c>
      <c r="M26">
        <v>1300</v>
      </c>
      <c r="N26">
        <v>1350</v>
      </c>
      <c r="O26" t="s">
        <v>147</v>
      </c>
      <c r="Q26" t="s">
        <v>65</v>
      </c>
      <c r="R26">
        <v>1</v>
      </c>
      <c r="S26" s="1">
        <v>43479</v>
      </c>
      <c r="T26" s="1">
        <v>43607</v>
      </c>
      <c r="U26" t="s">
        <v>635</v>
      </c>
      <c r="V26" t="s">
        <v>39</v>
      </c>
      <c r="W26">
        <v>0</v>
      </c>
      <c r="X26">
        <v>0</v>
      </c>
      <c r="Y26">
        <v>50</v>
      </c>
      <c r="Z26">
        <v>0</v>
      </c>
      <c r="AD26">
        <v>0</v>
      </c>
      <c r="AE26">
        <v>0</v>
      </c>
      <c r="AF26">
        <v>0</v>
      </c>
      <c r="AG26">
        <v>10</v>
      </c>
      <c r="AH26">
        <v>0</v>
      </c>
      <c r="AI26">
        <v>0</v>
      </c>
      <c r="AJ26">
        <v>4.1099999999999998E-2</v>
      </c>
      <c r="AK26" t="s">
        <v>1329</v>
      </c>
      <c r="AL26" t="s">
        <v>1278</v>
      </c>
      <c r="AN26">
        <v>17</v>
      </c>
      <c r="AO26">
        <f>VLOOKUP(CONCATENATE(F26,TRIM(G26)),'Avg Attend'!$A$2:$D$252,4,FALSE)</f>
        <v>31.58</v>
      </c>
      <c r="AP26">
        <v>31.58</v>
      </c>
      <c r="AQ26" s="15">
        <f t="shared" si="0"/>
        <v>1.0225904761904763</v>
      </c>
    </row>
    <row r="27" spans="1:43" x14ac:dyDescent="0.25">
      <c r="A27" t="s">
        <v>1774</v>
      </c>
      <c r="B27" t="s">
        <v>32</v>
      </c>
      <c r="C27" t="s">
        <v>125</v>
      </c>
      <c r="D27" t="s">
        <v>139</v>
      </c>
      <c r="E27">
        <v>47512</v>
      </c>
      <c r="F27" t="s">
        <v>140</v>
      </c>
      <c r="G27">
        <v>7204</v>
      </c>
      <c r="H27">
        <v>706</v>
      </c>
      <c r="I27" t="s">
        <v>637</v>
      </c>
      <c r="J27" t="s">
        <v>35</v>
      </c>
      <c r="K27" t="s">
        <v>44</v>
      </c>
      <c r="L27" t="s">
        <v>67</v>
      </c>
      <c r="M27">
        <v>1400</v>
      </c>
      <c r="N27">
        <v>1450</v>
      </c>
      <c r="O27" t="s">
        <v>147</v>
      </c>
      <c r="Q27" t="s">
        <v>65</v>
      </c>
      <c r="R27">
        <v>1</v>
      </c>
      <c r="S27" s="1">
        <v>43479</v>
      </c>
      <c r="T27" s="1">
        <v>43607</v>
      </c>
      <c r="U27" t="s">
        <v>635</v>
      </c>
      <c r="V27" t="s">
        <v>39</v>
      </c>
      <c r="W27">
        <v>0</v>
      </c>
      <c r="X27">
        <v>0</v>
      </c>
      <c r="Y27">
        <v>50</v>
      </c>
      <c r="Z27">
        <v>0</v>
      </c>
      <c r="AD27">
        <v>0</v>
      </c>
      <c r="AE27">
        <v>0</v>
      </c>
      <c r="AF27">
        <v>0</v>
      </c>
      <c r="AG27">
        <v>10</v>
      </c>
      <c r="AH27">
        <v>0</v>
      </c>
      <c r="AI27">
        <v>0</v>
      </c>
      <c r="AJ27">
        <v>4.1099999999999998E-2</v>
      </c>
      <c r="AK27" t="s">
        <v>1337</v>
      </c>
      <c r="AL27" t="s">
        <v>1278</v>
      </c>
      <c r="AN27">
        <v>17</v>
      </c>
      <c r="AO27">
        <f>VLOOKUP(CONCATENATE(F27,TRIM(G27)),'Avg Attend'!$A$2:$D$252,4,FALSE)</f>
        <v>31.58</v>
      </c>
      <c r="AP27">
        <v>31.58</v>
      </c>
      <c r="AQ27" s="15">
        <f t="shared" si="0"/>
        <v>1.0225904761904763</v>
      </c>
    </row>
    <row r="28" spans="1:43" x14ac:dyDescent="0.25">
      <c r="A28" t="s">
        <v>1774</v>
      </c>
      <c r="B28" t="s">
        <v>32</v>
      </c>
      <c r="C28" t="s">
        <v>125</v>
      </c>
      <c r="D28" t="s">
        <v>139</v>
      </c>
      <c r="E28">
        <v>48050</v>
      </c>
      <c r="F28" t="s">
        <v>140</v>
      </c>
      <c r="G28">
        <v>7209</v>
      </c>
      <c r="H28">
        <v>401</v>
      </c>
      <c r="I28" t="s">
        <v>274</v>
      </c>
      <c r="J28" t="s">
        <v>35</v>
      </c>
      <c r="K28" t="s">
        <v>44</v>
      </c>
      <c r="L28" t="s">
        <v>73</v>
      </c>
      <c r="M28">
        <v>1000</v>
      </c>
      <c r="N28">
        <v>1150</v>
      </c>
      <c r="O28" t="s">
        <v>55</v>
      </c>
      <c r="P28">
        <v>402</v>
      </c>
      <c r="Q28" t="s">
        <v>56</v>
      </c>
      <c r="R28">
        <v>1</v>
      </c>
      <c r="S28" s="1">
        <v>43479</v>
      </c>
      <c r="T28" s="1">
        <v>43607</v>
      </c>
      <c r="U28" t="s">
        <v>1881</v>
      </c>
      <c r="V28" t="s">
        <v>39</v>
      </c>
      <c r="W28">
        <v>0</v>
      </c>
      <c r="X28">
        <v>0</v>
      </c>
      <c r="Y28">
        <v>50</v>
      </c>
      <c r="Z28">
        <v>0</v>
      </c>
      <c r="AD28">
        <v>0</v>
      </c>
      <c r="AE28">
        <v>0</v>
      </c>
      <c r="AF28">
        <v>0</v>
      </c>
      <c r="AG28">
        <v>10</v>
      </c>
      <c r="AH28">
        <v>0</v>
      </c>
      <c r="AI28">
        <v>0</v>
      </c>
      <c r="AJ28">
        <v>0.08</v>
      </c>
      <c r="AK28" t="s">
        <v>883</v>
      </c>
      <c r="AL28" t="s">
        <v>1271</v>
      </c>
      <c r="AN28">
        <v>36</v>
      </c>
      <c r="AO28">
        <f>VLOOKUP(CONCATENATE(F28,TRIM(G28)),'Avg Attend'!$A$2:$D$252,4,FALSE)</f>
        <v>25.22</v>
      </c>
      <c r="AP28">
        <v>25.22</v>
      </c>
      <c r="AQ28" s="15">
        <f t="shared" si="0"/>
        <v>1.7293714285714286</v>
      </c>
    </row>
    <row r="29" spans="1:43" x14ac:dyDescent="0.25">
      <c r="A29" t="s">
        <v>1774</v>
      </c>
      <c r="B29" t="s">
        <v>32</v>
      </c>
      <c r="C29" t="s">
        <v>125</v>
      </c>
      <c r="D29" t="s">
        <v>139</v>
      </c>
      <c r="E29">
        <v>47047</v>
      </c>
      <c r="F29" t="s">
        <v>140</v>
      </c>
      <c r="G29">
        <v>7209</v>
      </c>
      <c r="H29">
        <v>701</v>
      </c>
      <c r="I29" t="s">
        <v>274</v>
      </c>
      <c r="J29" t="s">
        <v>35</v>
      </c>
      <c r="K29" t="s">
        <v>44</v>
      </c>
      <c r="L29" t="s">
        <v>86</v>
      </c>
      <c r="M29">
        <v>930</v>
      </c>
      <c r="N29">
        <v>1120</v>
      </c>
      <c r="O29" t="s">
        <v>196</v>
      </c>
      <c r="Q29" t="s">
        <v>65</v>
      </c>
      <c r="R29">
        <v>1</v>
      </c>
      <c r="S29" s="1">
        <v>43479</v>
      </c>
      <c r="T29" s="1">
        <v>43607</v>
      </c>
      <c r="U29" t="s">
        <v>743</v>
      </c>
      <c r="V29" t="s">
        <v>39</v>
      </c>
      <c r="W29">
        <v>0</v>
      </c>
      <c r="X29">
        <v>0</v>
      </c>
      <c r="Y29">
        <v>50</v>
      </c>
      <c r="Z29">
        <v>0</v>
      </c>
      <c r="AD29">
        <v>0</v>
      </c>
      <c r="AE29">
        <v>0</v>
      </c>
      <c r="AF29">
        <v>0</v>
      </c>
      <c r="AG29">
        <v>10</v>
      </c>
      <c r="AH29">
        <v>0</v>
      </c>
      <c r="AI29">
        <v>0</v>
      </c>
      <c r="AJ29">
        <v>0.08</v>
      </c>
      <c r="AK29" t="s">
        <v>1351</v>
      </c>
      <c r="AL29" t="s">
        <v>1284</v>
      </c>
      <c r="AN29">
        <v>32</v>
      </c>
      <c r="AO29">
        <f>VLOOKUP(CONCATENATE(F29,TRIM(G29)),'Avg Attend'!$A$2:$D$252,4,FALSE)</f>
        <v>25.22</v>
      </c>
      <c r="AP29">
        <v>25.22</v>
      </c>
      <c r="AQ29" s="15">
        <f t="shared" si="0"/>
        <v>1.5372190476190475</v>
      </c>
    </row>
    <row r="30" spans="1:43" x14ac:dyDescent="0.25">
      <c r="A30" t="s">
        <v>1774</v>
      </c>
      <c r="B30" t="s">
        <v>32</v>
      </c>
      <c r="C30" t="s">
        <v>125</v>
      </c>
      <c r="D30" t="s">
        <v>139</v>
      </c>
      <c r="E30">
        <v>47049</v>
      </c>
      <c r="F30" t="s">
        <v>140</v>
      </c>
      <c r="G30">
        <v>7209</v>
      </c>
      <c r="H30">
        <v>702</v>
      </c>
      <c r="I30" t="s">
        <v>274</v>
      </c>
      <c r="J30" t="s">
        <v>35</v>
      </c>
      <c r="K30" t="s">
        <v>44</v>
      </c>
      <c r="L30" t="s">
        <v>86</v>
      </c>
      <c r="M30">
        <v>1330</v>
      </c>
      <c r="N30">
        <v>1520</v>
      </c>
      <c r="O30" t="s">
        <v>147</v>
      </c>
      <c r="Q30" t="s">
        <v>65</v>
      </c>
      <c r="R30">
        <v>1</v>
      </c>
      <c r="S30" s="1">
        <v>43479</v>
      </c>
      <c r="T30" s="1">
        <v>43607</v>
      </c>
      <c r="U30" t="s">
        <v>409</v>
      </c>
      <c r="V30" t="s">
        <v>39</v>
      </c>
      <c r="W30">
        <v>0</v>
      </c>
      <c r="X30">
        <v>0</v>
      </c>
      <c r="Y30">
        <v>50</v>
      </c>
      <c r="Z30">
        <v>0</v>
      </c>
      <c r="AD30">
        <v>0</v>
      </c>
      <c r="AE30">
        <v>0</v>
      </c>
      <c r="AF30">
        <v>0</v>
      </c>
      <c r="AG30">
        <v>10</v>
      </c>
      <c r="AH30">
        <v>0</v>
      </c>
      <c r="AI30">
        <v>0</v>
      </c>
      <c r="AJ30">
        <v>0.08</v>
      </c>
      <c r="AK30" t="s">
        <v>1279</v>
      </c>
      <c r="AL30" t="s">
        <v>1278</v>
      </c>
      <c r="AN30">
        <v>32</v>
      </c>
      <c r="AO30">
        <f>VLOOKUP(CONCATENATE(F30,TRIM(G30)),'Avg Attend'!$A$2:$D$252,4,FALSE)</f>
        <v>25.22</v>
      </c>
      <c r="AP30">
        <v>25.22</v>
      </c>
      <c r="AQ30" s="15">
        <f t="shared" si="0"/>
        <v>1.5372190476190475</v>
      </c>
    </row>
    <row r="31" spans="1:43" x14ac:dyDescent="0.25">
      <c r="A31" t="s">
        <v>1774</v>
      </c>
      <c r="B31" t="s">
        <v>32</v>
      </c>
      <c r="C31" t="s">
        <v>125</v>
      </c>
      <c r="D31" t="s">
        <v>139</v>
      </c>
      <c r="E31">
        <v>47684</v>
      </c>
      <c r="F31" t="s">
        <v>140</v>
      </c>
      <c r="G31">
        <v>7209</v>
      </c>
      <c r="H31">
        <v>703</v>
      </c>
      <c r="I31" t="s">
        <v>274</v>
      </c>
      <c r="J31" t="s">
        <v>35</v>
      </c>
      <c r="K31" t="s">
        <v>44</v>
      </c>
      <c r="L31" t="s">
        <v>75</v>
      </c>
      <c r="M31">
        <v>930</v>
      </c>
      <c r="N31">
        <v>1120</v>
      </c>
      <c r="O31" t="s">
        <v>269</v>
      </c>
      <c r="Q31" t="s">
        <v>65</v>
      </c>
      <c r="R31">
        <v>1</v>
      </c>
      <c r="S31" s="1">
        <v>43479</v>
      </c>
      <c r="T31" s="1">
        <v>43607</v>
      </c>
      <c r="U31" t="s">
        <v>1880</v>
      </c>
      <c r="V31" t="s">
        <v>39</v>
      </c>
      <c r="W31">
        <v>0</v>
      </c>
      <c r="X31">
        <v>0</v>
      </c>
      <c r="Y31">
        <v>50</v>
      </c>
      <c r="Z31">
        <v>0</v>
      </c>
      <c r="AD31">
        <v>0</v>
      </c>
      <c r="AE31">
        <v>0</v>
      </c>
      <c r="AF31">
        <v>0</v>
      </c>
      <c r="AG31">
        <v>10</v>
      </c>
      <c r="AH31">
        <v>0</v>
      </c>
      <c r="AI31">
        <v>0</v>
      </c>
      <c r="AJ31">
        <v>0.08</v>
      </c>
      <c r="AK31" t="s">
        <v>1351</v>
      </c>
      <c r="AL31" t="s">
        <v>1332</v>
      </c>
      <c r="AN31">
        <v>34</v>
      </c>
      <c r="AO31">
        <f>VLOOKUP(CONCATENATE(F31,TRIM(G31)),'Avg Attend'!$A$2:$D$252,4,FALSE)</f>
        <v>25.22</v>
      </c>
      <c r="AP31">
        <v>25.22</v>
      </c>
      <c r="AQ31" s="15">
        <f t="shared" si="0"/>
        <v>1.6332952380952381</v>
      </c>
    </row>
    <row r="32" spans="1:43" x14ac:dyDescent="0.25">
      <c r="A32" t="s">
        <v>1774</v>
      </c>
      <c r="B32" t="s">
        <v>32</v>
      </c>
      <c r="C32" t="s">
        <v>125</v>
      </c>
      <c r="D32" t="s">
        <v>139</v>
      </c>
      <c r="E32">
        <v>48072</v>
      </c>
      <c r="F32" t="s">
        <v>140</v>
      </c>
      <c r="G32">
        <v>7209</v>
      </c>
      <c r="H32">
        <v>704</v>
      </c>
      <c r="I32" t="s">
        <v>274</v>
      </c>
      <c r="J32" t="s">
        <v>73</v>
      </c>
      <c r="K32" t="s">
        <v>44</v>
      </c>
      <c r="L32" t="s">
        <v>74</v>
      </c>
      <c r="M32">
        <v>1400</v>
      </c>
      <c r="N32">
        <v>1615</v>
      </c>
      <c r="O32" t="s">
        <v>64</v>
      </c>
      <c r="P32">
        <v>109</v>
      </c>
      <c r="Q32" t="s">
        <v>65</v>
      </c>
      <c r="R32">
        <v>1</v>
      </c>
      <c r="S32" s="1">
        <v>43479</v>
      </c>
      <c r="T32" s="1">
        <v>43607</v>
      </c>
      <c r="U32" t="s">
        <v>379</v>
      </c>
      <c r="V32" t="s">
        <v>39</v>
      </c>
      <c r="W32">
        <v>0</v>
      </c>
      <c r="X32">
        <v>0</v>
      </c>
      <c r="Y32">
        <v>50</v>
      </c>
      <c r="Z32">
        <v>0</v>
      </c>
      <c r="AD32">
        <v>0</v>
      </c>
      <c r="AE32">
        <v>0</v>
      </c>
      <c r="AF32">
        <v>0</v>
      </c>
      <c r="AG32">
        <v>10</v>
      </c>
      <c r="AH32">
        <v>0</v>
      </c>
      <c r="AI32">
        <v>0</v>
      </c>
      <c r="AJ32">
        <v>0.08</v>
      </c>
      <c r="AK32" t="s">
        <v>1034</v>
      </c>
      <c r="AL32" t="s">
        <v>761</v>
      </c>
      <c r="AN32">
        <v>40</v>
      </c>
      <c r="AO32">
        <f>VLOOKUP(CONCATENATE(F32,TRIM(G32)),'Avg Attend'!$A$2:$D$252,4,FALSE)</f>
        <v>25.22</v>
      </c>
      <c r="AP32">
        <v>25.22</v>
      </c>
      <c r="AQ32" s="15">
        <f t="shared" si="0"/>
        <v>1.9215238095238094</v>
      </c>
    </row>
    <row r="33" spans="1:43" x14ac:dyDescent="0.25">
      <c r="A33" t="s">
        <v>1774</v>
      </c>
      <c r="B33" t="s">
        <v>32</v>
      </c>
      <c r="C33" t="s">
        <v>125</v>
      </c>
      <c r="D33" t="s">
        <v>139</v>
      </c>
      <c r="E33">
        <v>48073</v>
      </c>
      <c r="F33" t="s">
        <v>140</v>
      </c>
      <c r="G33">
        <v>7209</v>
      </c>
      <c r="H33">
        <v>705</v>
      </c>
      <c r="I33" t="s">
        <v>274</v>
      </c>
      <c r="J33" t="s">
        <v>35</v>
      </c>
      <c r="K33" t="s">
        <v>44</v>
      </c>
      <c r="L33" t="s">
        <v>54</v>
      </c>
      <c r="M33">
        <v>1300</v>
      </c>
      <c r="N33">
        <v>1450</v>
      </c>
      <c r="O33" t="s">
        <v>268</v>
      </c>
      <c r="Q33" t="s">
        <v>65</v>
      </c>
      <c r="R33">
        <v>1</v>
      </c>
      <c r="S33" s="1">
        <v>43479</v>
      </c>
      <c r="T33" s="1">
        <v>43607</v>
      </c>
      <c r="U33" t="s">
        <v>380</v>
      </c>
      <c r="V33" t="s">
        <v>39</v>
      </c>
      <c r="W33">
        <v>0</v>
      </c>
      <c r="X33">
        <v>0</v>
      </c>
      <c r="Y33">
        <v>50</v>
      </c>
      <c r="Z33">
        <v>0</v>
      </c>
      <c r="AD33">
        <v>0</v>
      </c>
      <c r="AE33">
        <v>0</v>
      </c>
      <c r="AF33">
        <v>0</v>
      </c>
      <c r="AG33">
        <v>10</v>
      </c>
      <c r="AH33">
        <v>0</v>
      </c>
      <c r="AI33">
        <v>0</v>
      </c>
      <c r="AJ33">
        <v>0.08</v>
      </c>
      <c r="AK33" t="s">
        <v>1321</v>
      </c>
      <c r="AL33" t="s">
        <v>1301</v>
      </c>
      <c r="AN33">
        <v>32</v>
      </c>
      <c r="AO33">
        <f>VLOOKUP(CONCATENATE(F33,TRIM(G33)),'Avg Attend'!$A$2:$D$252,4,FALSE)</f>
        <v>25.22</v>
      </c>
      <c r="AP33">
        <v>25.22</v>
      </c>
      <c r="AQ33" s="15">
        <f t="shared" si="0"/>
        <v>1.5372190476190475</v>
      </c>
    </row>
    <row r="34" spans="1:43" x14ac:dyDescent="0.25">
      <c r="A34" t="s">
        <v>1774</v>
      </c>
      <c r="B34" t="s">
        <v>32</v>
      </c>
      <c r="C34" t="s">
        <v>125</v>
      </c>
      <c r="D34" t="s">
        <v>139</v>
      </c>
      <c r="E34">
        <v>47992</v>
      </c>
      <c r="F34" t="s">
        <v>140</v>
      </c>
      <c r="G34">
        <v>7300</v>
      </c>
      <c r="H34">
        <v>401</v>
      </c>
      <c r="I34" t="s">
        <v>175</v>
      </c>
      <c r="J34" t="s">
        <v>35</v>
      </c>
      <c r="K34" t="s">
        <v>44</v>
      </c>
      <c r="L34" t="s">
        <v>54</v>
      </c>
      <c r="M34">
        <v>1300</v>
      </c>
      <c r="N34">
        <v>1515</v>
      </c>
      <c r="O34" t="s">
        <v>55</v>
      </c>
      <c r="Q34" t="s">
        <v>56</v>
      </c>
      <c r="R34">
        <v>1</v>
      </c>
      <c r="S34" s="1">
        <v>43479</v>
      </c>
      <c r="T34" s="1">
        <v>43607</v>
      </c>
      <c r="U34" t="s">
        <v>641</v>
      </c>
      <c r="V34" t="s">
        <v>39</v>
      </c>
      <c r="W34">
        <v>0</v>
      </c>
      <c r="X34">
        <v>0</v>
      </c>
      <c r="Y34">
        <v>100</v>
      </c>
      <c r="Z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0.1</v>
      </c>
      <c r="AK34" t="s">
        <v>779</v>
      </c>
      <c r="AL34" t="s">
        <v>829</v>
      </c>
      <c r="AN34">
        <v>40</v>
      </c>
      <c r="AO34">
        <f>VLOOKUP(CONCATENATE(F34,TRIM(G34)),'Avg Attend'!$A$2:$D$252,4,FALSE)</f>
        <v>25.66</v>
      </c>
      <c r="AP34">
        <v>25.66</v>
      </c>
      <c r="AQ34" s="15">
        <f t="shared" si="0"/>
        <v>1.9550476190476191</v>
      </c>
    </row>
    <row r="35" spans="1:43" x14ac:dyDescent="0.25">
      <c r="A35" t="s">
        <v>1774</v>
      </c>
      <c r="B35" t="s">
        <v>32</v>
      </c>
      <c r="C35" t="s">
        <v>125</v>
      </c>
      <c r="D35" t="s">
        <v>139</v>
      </c>
      <c r="E35">
        <v>48074</v>
      </c>
      <c r="F35" t="s">
        <v>140</v>
      </c>
      <c r="G35">
        <v>7300</v>
      </c>
      <c r="H35">
        <v>402</v>
      </c>
      <c r="I35" t="s">
        <v>175</v>
      </c>
      <c r="J35" t="s">
        <v>35</v>
      </c>
      <c r="K35" t="s">
        <v>44</v>
      </c>
      <c r="L35" t="s">
        <v>75</v>
      </c>
      <c r="M35">
        <v>1300</v>
      </c>
      <c r="N35">
        <v>1515</v>
      </c>
      <c r="O35" t="s">
        <v>55</v>
      </c>
      <c r="Q35" t="s">
        <v>56</v>
      </c>
      <c r="R35">
        <v>1</v>
      </c>
      <c r="S35" s="1">
        <v>43479</v>
      </c>
      <c r="T35" s="1">
        <v>43607</v>
      </c>
      <c r="U35" t="s">
        <v>641</v>
      </c>
      <c r="V35" t="s">
        <v>39</v>
      </c>
      <c r="W35">
        <v>0</v>
      </c>
      <c r="X35">
        <v>0</v>
      </c>
      <c r="Y35">
        <v>100</v>
      </c>
      <c r="Z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0.1</v>
      </c>
      <c r="AK35" t="s">
        <v>779</v>
      </c>
      <c r="AL35" t="s">
        <v>829</v>
      </c>
      <c r="AN35">
        <v>42.5</v>
      </c>
      <c r="AO35">
        <f>VLOOKUP(CONCATENATE(F35,TRIM(G35)),'Avg Attend'!$A$2:$D$252,4,FALSE)</f>
        <v>25.66</v>
      </c>
      <c r="AP35">
        <v>25.66</v>
      </c>
      <c r="AQ35" s="15">
        <f t="shared" si="0"/>
        <v>2.0772380952380951</v>
      </c>
    </row>
    <row r="36" spans="1:43" x14ac:dyDescent="0.25">
      <c r="A36" t="s">
        <v>1774</v>
      </c>
      <c r="B36" t="s">
        <v>32</v>
      </c>
      <c r="C36" t="s">
        <v>125</v>
      </c>
      <c r="D36" t="s">
        <v>139</v>
      </c>
      <c r="E36">
        <v>46413</v>
      </c>
      <c r="F36" t="s">
        <v>140</v>
      </c>
      <c r="G36">
        <v>7300</v>
      </c>
      <c r="H36">
        <v>701</v>
      </c>
      <c r="I36" t="s">
        <v>175</v>
      </c>
      <c r="J36" t="s">
        <v>35</v>
      </c>
      <c r="K36" t="s">
        <v>44</v>
      </c>
      <c r="L36" t="s">
        <v>86</v>
      </c>
      <c r="M36">
        <v>900</v>
      </c>
      <c r="N36">
        <v>1115</v>
      </c>
      <c r="O36" t="s">
        <v>148</v>
      </c>
      <c r="Q36" t="s">
        <v>65</v>
      </c>
      <c r="R36">
        <v>1</v>
      </c>
      <c r="S36" s="1">
        <v>43479</v>
      </c>
      <c r="T36" s="1">
        <v>43607</v>
      </c>
      <c r="U36" t="s">
        <v>638</v>
      </c>
      <c r="V36" t="s">
        <v>39</v>
      </c>
      <c r="W36">
        <v>0</v>
      </c>
      <c r="X36">
        <v>0</v>
      </c>
      <c r="Y36">
        <v>50</v>
      </c>
      <c r="Z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0.1</v>
      </c>
      <c r="AK36" t="s">
        <v>790</v>
      </c>
      <c r="AL36" t="s">
        <v>1353</v>
      </c>
      <c r="AN36">
        <v>40</v>
      </c>
      <c r="AO36">
        <f>VLOOKUP(CONCATENATE(F36,TRIM(G36)),'Avg Attend'!$A$2:$D$252,4,FALSE)</f>
        <v>25.66</v>
      </c>
      <c r="AP36">
        <v>25.66</v>
      </c>
      <c r="AQ36" s="15">
        <f t="shared" si="0"/>
        <v>1.9550476190476191</v>
      </c>
    </row>
    <row r="37" spans="1:43" x14ac:dyDescent="0.25">
      <c r="A37" t="s">
        <v>1774</v>
      </c>
      <c r="B37" t="s">
        <v>32</v>
      </c>
      <c r="C37" t="s">
        <v>125</v>
      </c>
      <c r="D37" t="s">
        <v>139</v>
      </c>
      <c r="E37">
        <v>44107</v>
      </c>
      <c r="F37" t="s">
        <v>140</v>
      </c>
      <c r="G37">
        <v>7300</v>
      </c>
      <c r="H37">
        <v>702</v>
      </c>
      <c r="I37" t="s">
        <v>175</v>
      </c>
      <c r="J37" t="s">
        <v>35</v>
      </c>
      <c r="K37" t="s">
        <v>44</v>
      </c>
      <c r="L37" t="s">
        <v>67</v>
      </c>
      <c r="M37">
        <v>930</v>
      </c>
      <c r="N37">
        <v>1145</v>
      </c>
      <c r="O37" t="s">
        <v>268</v>
      </c>
      <c r="Q37" t="s">
        <v>65</v>
      </c>
      <c r="R37">
        <v>1</v>
      </c>
      <c r="S37" s="1">
        <v>43479</v>
      </c>
      <c r="T37" s="1">
        <v>43607</v>
      </c>
      <c r="U37" t="s">
        <v>638</v>
      </c>
      <c r="V37" t="s">
        <v>39</v>
      </c>
      <c r="W37">
        <v>0</v>
      </c>
      <c r="X37">
        <v>0</v>
      </c>
      <c r="Y37">
        <v>100</v>
      </c>
      <c r="Z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0.1</v>
      </c>
      <c r="AK37" t="s">
        <v>1354</v>
      </c>
      <c r="AL37" t="s">
        <v>1301</v>
      </c>
      <c r="AN37">
        <v>42.5</v>
      </c>
      <c r="AO37">
        <f>VLOOKUP(CONCATENATE(F37,TRIM(G37)),'Avg Attend'!$A$2:$D$252,4,FALSE)</f>
        <v>25.66</v>
      </c>
      <c r="AP37">
        <v>25.66</v>
      </c>
      <c r="AQ37" s="15">
        <f t="shared" si="0"/>
        <v>2.0772380952380951</v>
      </c>
    </row>
    <row r="38" spans="1:43" x14ac:dyDescent="0.25">
      <c r="A38" t="s">
        <v>1774</v>
      </c>
      <c r="B38" t="s">
        <v>32</v>
      </c>
      <c r="C38" t="s">
        <v>125</v>
      </c>
      <c r="D38" t="s">
        <v>139</v>
      </c>
      <c r="E38">
        <v>41180</v>
      </c>
      <c r="F38" t="s">
        <v>140</v>
      </c>
      <c r="G38">
        <v>7300</v>
      </c>
      <c r="H38">
        <v>703</v>
      </c>
      <c r="I38" t="s">
        <v>175</v>
      </c>
      <c r="J38" t="s">
        <v>35</v>
      </c>
      <c r="K38" t="s">
        <v>44</v>
      </c>
      <c r="L38" t="s">
        <v>73</v>
      </c>
      <c r="M38">
        <v>1300</v>
      </c>
      <c r="N38">
        <v>1515</v>
      </c>
      <c r="O38" t="s">
        <v>144</v>
      </c>
      <c r="Q38" t="s">
        <v>65</v>
      </c>
      <c r="R38">
        <v>1</v>
      </c>
      <c r="S38" s="1">
        <v>43479</v>
      </c>
      <c r="T38" s="1">
        <v>43607</v>
      </c>
      <c r="U38" t="s">
        <v>641</v>
      </c>
      <c r="V38" t="s">
        <v>39</v>
      </c>
      <c r="W38">
        <v>0</v>
      </c>
      <c r="X38">
        <v>0</v>
      </c>
      <c r="Y38">
        <v>100</v>
      </c>
      <c r="Z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0.1</v>
      </c>
      <c r="AK38" t="s">
        <v>779</v>
      </c>
      <c r="AL38" t="s">
        <v>1280</v>
      </c>
      <c r="AN38">
        <v>45</v>
      </c>
      <c r="AO38">
        <f>VLOOKUP(CONCATENATE(F38,TRIM(G38)),'Avg Attend'!$A$2:$D$252,4,FALSE)</f>
        <v>25.66</v>
      </c>
      <c r="AP38">
        <v>25.66</v>
      </c>
      <c r="AQ38" s="15">
        <f t="shared" si="0"/>
        <v>2.1994285714285717</v>
      </c>
    </row>
    <row r="39" spans="1:43" x14ac:dyDescent="0.25">
      <c r="A39" t="s">
        <v>1774</v>
      </c>
      <c r="B39" t="s">
        <v>32</v>
      </c>
      <c r="C39" t="s">
        <v>125</v>
      </c>
      <c r="D39" t="s">
        <v>139</v>
      </c>
      <c r="E39">
        <v>42397</v>
      </c>
      <c r="F39" t="s">
        <v>140</v>
      </c>
      <c r="G39">
        <v>7300</v>
      </c>
      <c r="H39">
        <v>706</v>
      </c>
      <c r="I39" t="s">
        <v>175</v>
      </c>
      <c r="J39" t="s">
        <v>35</v>
      </c>
      <c r="K39" t="s">
        <v>44</v>
      </c>
      <c r="L39" t="s">
        <v>67</v>
      </c>
      <c r="M39">
        <v>900</v>
      </c>
      <c r="N39">
        <v>1115</v>
      </c>
      <c r="O39" t="s">
        <v>145</v>
      </c>
      <c r="Q39" t="s">
        <v>65</v>
      </c>
      <c r="R39">
        <v>1</v>
      </c>
      <c r="S39" s="1">
        <v>43479</v>
      </c>
      <c r="T39" s="1">
        <v>43607</v>
      </c>
      <c r="U39" t="s">
        <v>639</v>
      </c>
      <c r="V39" t="s">
        <v>39</v>
      </c>
      <c r="W39">
        <v>0</v>
      </c>
      <c r="X39">
        <v>0</v>
      </c>
      <c r="Y39">
        <v>50</v>
      </c>
      <c r="Z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0.1</v>
      </c>
      <c r="AK39" t="s">
        <v>790</v>
      </c>
      <c r="AL39" t="s">
        <v>1345</v>
      </c>
      <c r="AN39">
        <v>42.5</v>
      </c>
      <c r="AO39">
        <f>VLOOKUP(CONCATENATE(F39,TRIM(G39)),'Avg Attend'!$A$2:$D$252,4,FALSE)</f>
        <v>25.66</v>
      </c>
      <c r="AP39">
        <v>25.66</v>
      </c>
      <c r="AQ39" s="15">
        <f t="shared" si="0"/>
        <v>2.0772380952380951</v>
      </c>
    </row>
    <row r="40" spans="1:43" x14ac:dyDescent="0.25">
      <c r="A40" t="s">
        <v>1774</v>
      </c>
      <c r="B40" t="s">
        <v>32</v>
      </c>
      <c r="C40" t="s">
        <v>125</v>
      </c>
      <c r="D40" t="s">
        <v>139</v>
      </c>
      <c r="E40">
        <v>41181</v>
      </c>
      <c r="F40" t="s">
        <v>140</v>
      </c>
      <c r="G40">
        <v>7300</v>
      </c>
      <c r="H40">
        <v>707</v>
      </c>
      <c r="I40" t="s">
        <v>175</v>
      </c>
      <c r="J40" t="s">
        <v>35</v>
      </c>
      <c r="K40" t="s">
        <v>44</v>
      </c>
      <c r="L40" t="s">
        <v>67</v>
      </c>
      <c r="M40">
        <v>1200</v>
      </c>
      <c r="N40">
        <v>1415</v>
      </c>
      <c r="O40" t="s">
        <v>145</v>
      </c>
      <c r="Q40" t="s">
        <v>65</v>
      </c>
      <c r="R40">
        <v>1</v>
      </c>
      <c r="S40" s="1">
        <v>43479</v>
      </c>
      <c r="T40" s="1">
        <v>43607</v>
      </c>
      <c r="U40" t="s">
        <v>639</v>
      </c>
      <c r="V40" t="s">
        <v>39</v>
      </c>
      <c r="W40">
        <v>0</v>
      </c>
      <c r="X40">
        <v>0</v>
      </c>
      <c r="Y40">
        <v>100</v>
      </c>
      <c r="Z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0.1</v>
      </c>
      <c r="AK40" t="s">
        <v>833</v>
      </c>
      <c r="AL40" t="s">
        <v>1345</v>
      </c>
      <c r="AN40">
        <v>42.5</v>
      </c>
      <c r="AO40">
        <f>VLOOKUP(CONCATENATE(F40,TRIM(G40)),'Avg Attend'!$A$2:$D$252,4,FALSE)</f>
        <v>25.66</v>
      </c>
      <c r="AP40">
        <v>25.66</v>
      </c>
      <c r="AQ40" s="15">
        <f t="shared" si="0"/>
        <v>2.0772380952380951</v>
      </c>
    </row>
    <row r="41" spans="1:43" x14ac:dyDescent="0.25">
      <c r="A41" t="s">
        <v>1774</v>
      </c>
      <c r="B41" t="s">
        <v>32</v>
      </c>
      <c r="C41" t="s">
        <v>125</v>
      </c>
      <c r="D41" t="s">
        <v>139</v>
      </c>
      <c r="E41">
        <v>41187</v>
      </c>
      <c r="F41" t="s">
        <v>140</v>
      </c>
      <c r="G41">
        <v>7301</v>
      </c>
      <c r="H41">
        <v>704</v>
      </c>
      <c r="I41" t="s">
        <v>176</v>
      </c>
      <c r="J41" t="s">
        <v>35</v>
      </c>
      <c r="K41" t="s">
        <v>44</v>
      </c>
      <c r="L41" t="s">
        <v>86</v>
      </c>
      <c r="M41">
        <v>1230</v>
      </c>
      <c r="N41">
        <v>1445</v>
      </c>
      <c r="O41" t="s">
        <v>149</v>
      </c>
      <c r="Q41" t="s">
        <v>65</v>
      </c>
      <c r="R41">
        <v>1</v>
      </c>
      <c r="S41" s="1">
        <v>43479</v>
      </c>
      <c r="T41" s="1">
        <v>43607</v>
      </c>
      <c r="U41" t="s">
        <v>639</v>
      </c>
      <c r="V41" t="s">
        <v>39</v>
      </c>
      <c r="W41">
        <v>0</v>
      </c>
      <c r="X41">
        <v>0</v>
      </c>
      <c r="Y41">
        <v>100</v>
      </c>
      <c r="Z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0.1</v>
      </c>
      <c r="AK41" t="s">
        <v>827</v>
      </c>
      <c r="AL41" t="s">
        <v>1355</v>
      </c>
      <c r="AN41">
        <v>40</v>
      </c>
      <c r="AO41">
        <f>VLOOKUP(CONCATENATE(F41,TRIM(G41)),'Avg Attend'!$A$2:$D$252,4,FALSE)</f>
        <v>25.52</v>
      </c>
      <c r="AP41">
        <v>25.52</v>
      </c>
      <c r="AQ41" s="15">
        <f t="shared" si="0"/>
        <v>1.9443809523809523</v>
      </c>
    </row>
    <row r="42" spans="1:43" x14ac:dyDescent="0.25">
      <c r="A42" t="s">
        <v>1774</v>
      </c>
      <c r="B42" t="s">
        <v>32</v>
      </c>
      <c r="C42" t="s">
        <v>125</v>
      </c>
      <c r="D42" t="s">
        <v>139</v>
      </c>
      <c r="E42">
        <v>47686</v>
      </c>
      <c r="F42" t="s">
        <v>140</v>
      </c>
      <c r="G42">
        <v>7301</v>
      </c>
      <c r="H42">
        <v>705</v>
      </c>
      <c r="I42" t="s">
        <v>176</v>
      </c>
      <c r="J42" t="s">
        <v>35</v>
      </c>
      <c r="K42" t="s">
        <v>44</v>
      </c>
      <c r="L42" t="s">
        <v>54</v>
      </c>
      <c r="M42">
        <v>1300</v>
      </c>
      <c r="N42">
        <v>1515</v>
      </c>
      <c r="O42" t="s">
        <v>268</v>
      </c>
      <c r="Q42" t="s">
        <v>65</v>
      </c>
      <c r="R42">
        <v>1</v>
      </c>
      <c r="S42" s="1">
        <v>43479</v>
      </c>
      <c r="T42" s="1">
        <v>43607</v>
      </c>
      <c r="U42" t="s">
        <v>639</v>
      </c>
      <c r="V42" t="s">
        <v>39</v>
      </c>
      <c r="W42">
        <v>0</v>
      </c>
      <c r="X42">
        <v>0</v>
      </c>
      <c r="Y42">
        <v>100</v>
      </c>
      <c r="Z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0.1</v>
      </c>
      <c r="AK42" t="s">
        <v>779</v>
      </c>
      <c r="AL42" t="s">
        <v>1301</v>
      </c>
      <c r="AN42">
        <v>40</v>
      </c>
      <c r="AO42">
        <f>VLOOKUP(CONCATENATE(F42,TRIM(G42)),'Avg Attend'!$A$2:$D$252,4,FALSE)</f>
        <v>25.52</v>
      </c>
      <c r="AP42">
        <v>25.52</v>
      </c>
      <c r="AQ42" s="15">
        <f t="shared" si="0"/>
        <v>1.9443809523809523</v>
      </c>
    </row>
    <row r="43" spans="1:43" x14ac:dyDescent="0.25">
      <c r="A43" t="s">
        <v>1774</v>
      </c>
      <c r="B43" t="s">
        <v>32</v>
      </c>
      <c r="C43" t="s">
        <v>125</v>
      </c>
      <c r="D43" t="s">
        <v>139</v>
      </c>
      <c r="E43">
        <v>41188</v>
      </c>
      <c r="F43" t="s">
        <v>140</v>
      </c>
      <c r="G43">
        <v>7301</v>
      </c>
      <c r="H43">
        <v>709</v>
      </c>
      <c r="I43" t="s">
        <v>176</v>
      </c>
      <c r="J43" t="s">
        <v>35</v>
      </c>
      <c r="K43" t="s">
        <v>44</v>
      </c>
      <c r="L43" t="s">
        <v>73</v>
      </c>
      <c r="M43">
        <v>840</v>
      </c>
      <c r="N43">
        <v>1055</v>
      </c>
      <c r="O43" t="s">
        <v>177</v>
      </c>
      <c r="Q43" t="s">
        <v>65</v>
      </c>
      <c r="R43">
        <v>1</v>
      </c>
      <c r="S43" s="1">
        <v>43479</v>
      </c>
      <c r="T43" s="1">
        <v>43607</v>
      </c>
      <c r="U43" t="s">
        <v>1356</v>
      </c>
      <c r="V43" t="s">
        <v>39</v>
      </c>
      <c r="W43">
        <v>0</v>
      </c>
      <c r="X43">
        <v>0</v>
      </c>
      <c r="Y43">
        <v>60</v>
      </c>
      <c r="Z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0.1</v>
      </c>
      <c r="AK43" t="s">
        <v>1357</v>
      </c>
      <c r="AL43" t="s">
        <v>1328</v>
      </c>
      <c r="AN43">
        <v>45</v>
      </c>
      <c r="AO43">
        <f>VLOOKUP(CONCATENATE(F43,TRIM(G43)),'Avg Attend'!$A$2:$D$252,4,FALSE)</f>
        <v>25.52</v>
      </c>
      <c r="AP43">
        <v>25.52</v>
      </c>
      <c r="AQ43" s="15">
        <f t="shared" si="0"/>
        <v>2.1874285714285717</v>
      </c>
    </row>
    <row r="44" spans="1:43" x14ac:dyDescent="0.25">
      <c r="A44" t="s">
        <v>1774</v>
      </c>
      <c r="B44" t="s">
        <v>32</v>
      </c>
      <c r="C44" t="s">
        <v>125</v>
      </c>
      <c r="D44" t="s">
        <v>139</v>
      </c>
      <c r="E44">
        <v>47978</v>
      </c>
      <c r="F44" t="s">
        <v>140</v>
      </c>
      <c r="G44">
        <v>7301</v>
      </c>
      <c r="H44">
        <v>711</v>
      </c>
      <c r="I44" t="s">
        <v>176</v>
      </c>
      <c r="J44" t="s">
        <v>35</v>
      </c>
      <c r="K44" t="s">
        <v>44</v>
      </c>
      <c r="L44" t="s">
        <v>67</v>
      </c>
      <c r="M44">
        <v>1230</v>
      </c>
      <c r="N44">
        <v>1445</v>
      </c>
      <c r="O44" t="s">
        <v>64</v>
      </c>
      <c r="P44">
        <v>454</v>
      </c>
      <c r="Q44" t="s">
        <v>65</v>
      </c>
      <c r="R44">
        <v>1</v>
      </c>
      <c r="S44" s="1">
        <v>43479</v>
      </c>
      <c r="T44" s="1">
        <v>43607</v>
      </c>
      <c r="U44" t="s">
        <v>1358</v>
      </c>
      <c r="V44" t="s">
        <v>39</v>
      </c>
      <c r="W44">
        <v>0</v>
      </c>
      <c r="X44">
        <v>0</v>
      </c>
      <c r="Y44">
        <v>60</v>
      </c>
      <c r="Z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0.1</v>
      </c>
      <c r="AK44" t="s">
        <v>827</v>
      </c>
      <c r="AL44" t="s">
        <v>1006</v>
      </c>
      <c r="AN44">
        <v>42.5</v>
      </c>
      <c r="AO44">
        <f>VLOOKUP(CONCATENATE(F44,TRIM(G44)),'Avg Attend'!$A$2:$D$252,4,FALSE)</f>
        <v>25.52</v>
      </c>
      <c r="AP44">
        <v>25.52</v>
      </c>
      <c r="AQ44" s="15">
        <f t="shared" si="0"/>
        <v>2.0659047619047617</v>
      </c>
    </row>
    <row r="45" spans="1:43" x14ac:dyDescent="0.25">
      <c r="A45" t="s">
        <v>1774</v>
      </c>
      <c r="B45" t="s">
        <v>32</v>
      </c>
      <c r="C45" t="s">
        <v>125</v>
      </c>
      <c r="D45" t="s">
        <v>139</v>
      </c>
      <c r="E45">
        <v>48063</v>
      </c>
      <c r="F45" t="s">
        <v>140</v>
      </c>
      <c r="G45">
        <v>7301</v>
      </c>
      <c r="H45">
        <v>712</v>
      </c>
      <c r="I45" t="s">
        <v>176</v>
      </c>
      <c r="J45" t="s">
        <v>35</v>
      </c>
      <c r="K45" t="s">
        <v>44</v>
      </c>
      <c r="L45" t="s">
        <v>74</v>
      </c>
      <c r="M45">
        <v>1230</v>
      </c>
      <c r="N45">
        <v>1445</v>
      </c>
      <c r="O45" t="s">
        <v>269</v>
      </c>
      <c r="Q45" t="s">
        <v>65</v>
      </c>
      <c r="R45">
        <v>1</v>
      </c>
      <c r="S45" s="1">
        <v>43479</v>
      </c>
      <c r="T45" s="1">
        <v>43607</v>
      </c>
      <c r="U45" t="s">
        <v>1356</v>
      </c>
      <c r="V45" t="s">
        <v>39</v>
      </c>
      <c r="W45">
        <v>0</v>
      </c>
      <c r="X45">
        <v>0</v>
      </c>
      <c r="Y45">
        <v>60</v>
      </c>
      <c r="Z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0.1</v>
      </c>
      <c r="AK45" t="s">
        <v>827</v>
      </c>
      <c r="AL45" t="s">
        <v>1332</v>
      </c>
      <c r="AN45">
        <v>40</v>
      </c>
      <c r="AO45">
        <f>VLOOKUP(CONCATENATE(F45,TRIM(G45)),'Avg Attend'!$A$2:$D$252,4,FALSE)</f>
        <v>25.52</v>
      </c>
      <c r="AP45">
        <v>25.52</v>
      </c>
      <c r="AQ45" s="15">
        <f t="shared" si="0"/>
        <v>1.9443809523809523</v>
      </c>
    </row>
    <row r="46" spans="1:43" x14ac:dyDescent="0.25">
      <c r="A46" t="s">
        <v>1774</v>
      </c>
      <c r="B46" t="s">
        <v>32</v>
      </c>
      <c r="C46" t="s">
        <v>125</v>
      </c>
      <c r="D46" t="s">
        <v>139</v>
      </c>
      <c r="E46">
        <v>41197</v>
      </c>
      <c r="F46" t="s">
        <v>140</v>
      </c>
      <c r="G46">
        <v>7303</v>
      </c>
      <c r="H46">
        <v>301</v>
      </c>
      <c r="I46" t="s">
        <v>275</v>
      </c>
      <c r="J46" t="s">
        <v>35</v>
      </c>
      <c r="K46" t="s">
        <v>44</v>
      </c>
      <c r="L46" t="s">
        <v>54</v>
      </c>
      <c r="M46">
        <v>1230</v>
      </c>
      <c r="N46">
        <v>1520</v>
      </c>
      <c r="O46" t="s">
        <v>150</v>
      </c>
      <c r="P46" t="s">
        <v>1359</v>
      </c>
      <c r="Q46" t="s">
        <v>642</v>
      </c>
      <c r="R46">
        <v>1</v>
      </c>
      <c r="S46" s="1">
        <v>43479</v>
      </c>
      <c r="T46" s="1">
        <v>43607</v>
      </c>
      <c r="U46" t="s">
        <v>747</v>
      </c>
      <c r="V46" t="s">
        <v>39</v>
      </c>
      <c r="W46">
        <v>0</v>
      </c>
      <c r="X46">
        <v>0</v>
      </c>
      <c r="Y46">
        <v>150</v>
      </c>
      <c r="Z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0.12</v>
      </c>
      <c r="AK46" t="s">
        <v>806</v>
      </c>
      <c r="AL46" t="s">
        <v>1360</v>
      </c>
      <c r="AN46">
        <v>48</v>
      </c>
      <c r="AO46">
        <f>VLOOKUP(CONCATENATE(F46,TRIM(G46)),'Avg Attend'!$A$2:$D$252,4,FALSE)</f>
        <v>27.66</v>
      </c>
      <c r="AP46">
        <v>27.66</v>
      </c>
      <c r="AQ46" s="15">
        <f t="shared" si="0"/>
        <v>2.5289142857142859</v>
      </c>
    </row>
    <row r="47" spans="1:43" x14ac:dyDescent="0.25">
      <c r="A47" t="s">
        <v>1774</v>
      </c>
      <c r="B47" t="s">
        <v>32</v>
      </c>
      <c r="C47" t="s">
        <v>125</v>
      </c>
      <c r="D47" t="s">
        <v>139</v>
      </c>
      <c r="E47">
        <v>41196</v>
      </c>
      <c r="F47" t="s">
        <v>140</v>
      </c>
      <c r="G47">
        <v>7303</v>
      </c>
      <c r="H47">
        <v>302</v>
      </c>
      <c r="I47" t="s">
        <v>275</v>
      </c>
      <c r="J47" t="s">
        <v>35</v>
      </c>
      <c r="K47" t="s">
        <v>44</v>
      </c>
      <c r="L47" t="s">
        <v>54</v>
      </c>
      <c r="M47">
        <v>900</v>
      </c>
      <c r="N47">
        <v>1150</v>
      </c>
      <c r="O47" t="s">
        <v>150</v>
      </c>
      <c r="P47" t="s">
        <v>1359</v>
      </c>
      <c r="Q47" t="s">
        <v>642</v>
      </c>
      <c r="R47">
        <v>1</v>
      </c>
      <c r="S47" s="1">
        <v>43479</v>
      </c>
      <c r="T47" s="1">
        <v>43607</v>
      </c>
      <c r="U47" t="s">
        <v>747</v>
      </c>
      <c r="V47" t="s">
        <v>39</v>
      </c>
      <c r="W47">
        <v>0</v>
      </c>
      <c r="X47">
        <v>0</v>
      </c>
      <c r="Y47">
        <v>150</v>
      </c>
      <c r="Z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0.12</v>
      </c>
      <c r="AK47" t="s">
        <v>862</v>
      </c>
      <c r="AL47" t="s">
        <v>1360</v>
      </c>
      <c r="AN47">
        <v>48</v>
      </c>
      <c r="AO47">
        <f>VLOOKUP(CONCATENATE(F47,TRIM(G47)),'Avg Attend'!$A$2:$D$252,4,FALSE)</f>
        <v>27.66</v>
      </c>
      <c r="AP47">
        <v>27.66</v>
      </c>
      <c r="AQ47" s="15">
        <f t="shared" si="0"/>
        <v>2.5289142857142859</v>
      </c>
    </row>
    <row r="48" spans="1:43" x14ac:dyDescent="0.25">
      <c r="A48" t="s">
        <v>1774</v>
      </c>
      <c r="B48" t="s">
        <v>32</v>
      </c>
      <c r="C48" t="s">
        <v>125</v>
      </c>
      <c r="D48" t="s">
        <v>139</v>
      </c>
      <c r="E48">
        <v>44197</v>
      </c>
      <c r="F48" t="s">
        <v>140</v>
      </c>
      <c r="G48">
        <v>7307</v>
      </c>
      <c r="H48">
        <v>501</v>
      </c>
      <c r="I48" t="s">
        <v>178</v>
      </c>
      <c r="J48" t="s">
        <v>35</v>
      </c>
      <c r="K48" t="s">
        <v>44</v>
      </c>
      <c r="L48" t="s">
        <v>86</v>
      </c>
      <c r="M48">
        <v>930</v>
      </c>
      <c r="N48">
        <v>1120</v>
      </c>
      <c r="O48" t="s">
        <v>277</v>
      </c>
      <c r="Q48" t="s">
        <v>51</v>
      </c>
      <c r="R48">
        <v>1</v>
      </c>
      <c r="S48" s="1">
        <v>43479</v>
      </c>
      <c r="T48" s="1">
        <v>43607</v>
      </c>
      <c r="U48" t="s">
        <v>643</v>
      </c>
      <c r="V48" t="s">
        <v>39</v>
      </c>
      <c r="W48">
        <v>0</v>
      </c>
      <c r="X48">
        <v>0</v>
      </c>
      <c r="Y48">
        <v>60</v>
      </c>
      <c r="Z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0.08</v>
      </c>
      <c r="AK48" t="s">
        <v>1351</v>
      </c>
      <c r="AL48" t="s">
        <v>1361</v>
      </c>
      <c r="AN48">
        <v>32</v>
      </c>
      <c r="AO48">
        <f>VLOOKUP(CONCATENATE(F48,TRIM(G48)),'Avg Attend'!$A$2:$D$252,4,FALSE)</f>
        <v>19.899999999999999</v>
      </c>
      <c r="AP48">
        <v>19.899999999999999</v>
      </c>
      <c r="AQ48" s="15">
        <f t="shared" si="0"/>
        <v>1.2129523809523808</v>
      </c>
    </row>
    <row r="49" spans="1:43" x14ac:dyDescent="0.25">
      <c r="A49" t="s">
        <v>1774</v>
      </c>
      <c r="B49" t="s">
        <v>32</v>
      </c>
      <c r="C49" t="s">
        <v>125</v>
      </c>
      <c r="D49" t="s">
        <v>139</v>
      </c>
      <c r="E49">
        <v>41204</v>
      </c>
      <c r="F49" t="s">
        <v>140</v>
      </c>
      <c r="G49">
        <v>7307</v>
      </c>
      <c r="H49">
        <v>701</v>
      </c>
      <c r="I49" t="s">
        <v>178</v>
      </c>
      <c r="J49" t="s">
        <v>35</v>
      </c>
      <c r="K49" t="s">
        <v>44</v>
      </c>
      <c r="L49" t="s">
        <v>86</v>
      </c>
      <c r="M49">
        <v>1330</v>
      </c>
      <c r="N49">
        <v>1520</v>
      </c>
      <c r="O49" t="s">
        <v>49</v>
      </c>
      <c r="P49">
        <v>818</v>
      </c>
      <c r="Q49" t="s">
        <v>51</v>
      </c>
      <c r="R49">
        <v>1</v>
      </c>
      <c r="S49" s="1">
        <v>43479</v>
      </c>
      <c r="T49" s="1">
        <v>43607</v>
      </c>
      <c r="U49" t="s">
        <v>643</v>
      </c>
      <c r="V49" t="s">
        <v>39</v>
      </c>
      <c r="W49">
        <v>0</v>
      </c>
      <c r="X49">
        <v>0</v>
      </c>
      <c r="Y49">
        <v>60</v>
      </c>
      <c r="Z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0.08</v>
      </c>
      <c r="AK49" t="s">
        <v>1279</v>
      </c>
      <c r="AL49" t="s">
        <v>1057</v>
      </c>
      <c r="AN49">
        <v>32</v>
      </c>
      <c r="AO49">
        <f>VLOOKUP(CONCATENATE(F49,TRIM(G49)),'Avg Attend'!$A$2:$D$252,4,FALSE)</f>
        <v>19.899999999999999</v>
      </c>
      <c r="AP49">
        <v>19.899999999999999</v>
      </c>
      <c r="AQ49" s="15">
        <f t="shared" si="0"/>
        <v>1.2129523809523808</v>
      </c>
    </row>
    <row r="50" spans="1:43" x14ac:dyDescent="0.25">
      <c r="A50" t="s">
        <v>1774</v>
      </c>
      <c r="B50" t="s">
        <v>32</v>
      </c>
      <c r="C50" t="s">
        <v>125</v>
      </c>
      <c r="D50" t="s">
        <v>139</v>
      </c>
      <c r="E50">
        <v>48075</v>
      </c>
      <c r="F50" t="s">
        <v>140</v>
      </c>
      <c r="G50">
        <v>7307</v>
      </c>
      <c r="H50">
        <v>704</v>
      </c>
      <c r="I50" t="s">
        <v>178</v>
      </c>
      <c r="J50" t="s">
        <v>35</v>
      </c>
      <c r="K50" t="s">
        <v>44</v>
      </c>
      <c r="L50" t="s">
        <v>73</v>
      </c>
      <c r="M50">
        <v>1400</v>
      </c>
      <c r="N50">
        <v>1550</v>
      </c>
      <c r="O50" t="s">
        <v>145</v>
      </c>
      <c r="Q50" t="s">
        <v>51</v>
      </c>
      <c r="R50">
        <v>1</v>
      </c>
      <c r="S50" s="1">
        <v>43479</v>
      </c>
      <c r="T50" s="1">
        <v>43607</v>
      </c>
      <c r="U50" t="s">
        <v>1882</v>
      </c>
      <c r="V50" t="s">
        <v>39</v>
      </c>
      <c r="W50">
        <v>0</v>
      </c>
      <c r="X50">
        <v>0</v>
      </c>
      <c r="Y50">
        <v>60</v>
      </c>
      <c r="Z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0.08</v>
      </c>
      <c r="AK50" t="s">
        <v>1722</v>
      </c>
      <c r="AL50" t="s">
        <v>1345</v>
      </c>
      <c r="AN50">
        <v>36</v>
      </c>
      <c r="AO50">
        <f>VLOOKUP(CONCATENATE(F50,TRIM(G50)),'Avg Attend'!$A$2:$D$252,4,FALSE)</f>
        <v>19.899999999999999</v>
      </c>
      <c r="AP50">
        <v>19.899999999999999</v>
      </c>
      <c r="AQ50" s="15">
        <f t="shared" si="0"/>
        <v>1.3645714285714285</v>
      </c>
    </row>
    <row r="51" spans="1:43" x14ac:dyDescent="0.25">
      <c r="A51" t="s">
        <v>1774</v>
      </c>
      <c r="B51" t="s">
        <v>32</v>
      </c>
      <c r="C51" t="s">
        <v>125</v>
      </c>
      <c r="D51" t="s">
        <v>139</v>
      </c>
      <c r="E51">
        <v>44571</v>
      </c>
      <c r="F51" t="s">
        <v>140</v>
      </c>
      <c r="G51">
        <v>7307</v>
      </c>
      <c r="H51">
        <v>711</v>
      </c>
      <c r="I51" t="s">
        <v>178</v>
      </c>
      <c r="J51" t="s">
        <v>35</v>
      </c>
      <c r="K51" t="s">
        <v>44</v>
      </c>
      <c r="L51" t="s">
        <v>73</v>
      </c>
      <c r="M51">
        <v>930</v>
      </c>
      <c r="N51">
        <v>1120</v>
      </c>
      <c r="O51" t="s">
        <v>266</v>
      </c>
      <c r="Q51" t="s">
        <v>65</v>
      </c>
      <c r="R51">
        <v>1</v>
      </c>
      <c r="S51" s="1">
        <v>43479</v>
      </c>
      <c r="T51" s="1">
        <v>43607</v>
      </c>
      <c r="U51" t="s">
        <v>643</v>
      </c>
      <c r="V51" t="s">
        <v>39</v>
      </c>
      <c r="W51">
        <v>0</v>
      </c>
      <c r="X51">
        <v>0</v>
      </c>
      <c r="Y51">
        <v>50</v>
      </c>
      <c r="Z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0.08</v>
      </c>
      <c r="AK51" t="s">
        <v>1351</v>
      </c>
      <c r="AL51" t="s">
        <v>1362</v>
      </c>
      <c r="AN51">
        <v>36</v>
      </c>
      <c r="AO51">
        <f>VLOOKUP(CONCATENATE(F51,TRIM(G51)),'Avg Attend'!$A$2:$D$252,4,FALSE)</f>
        <v>19.899999999999999</v>
      </c>
      <c r="AP51">
        <v>19.899999999999999</v>
      </c>
      <c r="AQ51" s="15">
        <f t="shared" si="0"/>
        <v>1.3645714285714285</v>
      </c>
    </row>
    <row r="52" spans="1:43" x14ac:dyDescent="0.25">
      <c r="A52" t="s">
        <v>1774</v>
      </c>
      <c r="B52" t="s">
        <v>32</v>
      </c>
      <c r="C52" t="s">
        <v>125</v>
      </c>
      <c r="D52" t="s">
        <v>139</v>
      </c>
      <c r="E52">
        <v>47050</v>
      </c>
      <c r="F52" t="s">
        <v>140</v>
      </c>
      <c r="G52">
        <v>7309</v>
      </c>
      <c r="H52">
        <v>501</v>
      </c>
      <c r="I52" t="s">
        <v>370</v>
      </c>
      <c r="J52" t="s">
        <v>35</v>
      </c>
      <c r="K52" t="s">
        <v>44</v>
      </c>
      <c r="L52" t="s">
        <v>54</v>
      </c>
      <c r="M52">
        <v>1230</v>
      </c>
      <c r="N52">
        <v>1520</v>
      </c>
      <c r="O52" t="s">
        <v>49</v>
      </c>
      <c r="P52">
        <v>821</v>
      </c>
      <c r="Q52" t="s">
        <v>51</v>
      </c>
      <c r="R52">
        <v>1</v>
      </c>
      <c r="S52" s="1">
        <v>43479</v>
      </c>
      <c r="T52" s="1">
        <v>43607</v>
      </c>
      <c r="U52" t="s">
        <v>644</v>
      </c>
      <c r="V52" t="s">
        <v>39</v>
      </c>
      <c r="W52">
        <v>0</v>
      </c>
      <c r="X52">
        <v>0</v>
      </c>
      <c r="Y52">
        <v>75</v>
      </c>
      <c r="Z52">
        <v>0</v>
      </c>
      <c r="AD52">
        <v>0</v>
      </c>
      <c r="AE52">
        <v>0</v>
      </c>
      <c r="AF52">
        <v>0</v>
      </c>
      <c r="AG52">
        <v>10</v>
      </c>
      <c r="AH52">
        <v>0</v>
      </c>
      <c r="AI52">
        <v>0</v>
      </c>
      <c r="AJ52">
        <v>0.12</v>
      </c>
      <c r="AK52" t="s">
        <v>806</v>
      </c>
      <c r="AL52" t="s">
        <v>1363</v>
      </c>
      <c r="AN52">
        <v>48</v>
      </c>
      <c r="AO52">
        <f>VLOOKUP(CONCATENATE(F52,TRIM(G52)),'Avg Attend'!$A$2:$D$252,4,FALSE)</f>
        <v>18.41</v>
      </c>
      <c r="AP52">
        <v>18.41</v>
      </c>
      <c r="AQ52" s="15">
        <f t="shared" si="0"/>
        <v>1.6832</v>
      </c>
    </row>
    <row r="53" spans="1:43" x14ac:dyDescent="0.25">
      <c r="A53" t="s">
        <v>1774</v>
      </c>
      <c r="B53" t="s">
        <v>32</v>
      </c>
      <c r="C53" t="s">
        <v>125</v>
      </c>
      <c r="D53" t="s">
        <v>139</v>
      </c>
      <c r="E53">
        <v>41214</v>
      </c>
      <c r="F53" t="s">
        <v>140</v>
      </c>
      <c r="G53">
        <v>7310</v>
      </c>
      <c r="H53">
        <v>702</v>
      </c>
      <c r="I53" t="s">
        <v>278</v>
      </c>
      <c r="J53" t="s">
        <v>35</v>
      </c>
      <c r="K53" t="s">
        <v>44</v>
      </c>
      <c r="L53" t="s">
        <v>67</v>
      </c>
      <c r="M53">
        <v>1230</v>
      </c>
      <c r="N53">
        <v>1445</v>
      </c>
      <c r="O53" t="s">
        <v>147</v>
      </c>
      <c r="Q53" t="s">
        <v>65</v>
      </c>
      <c r="R53">
        <v>1</v>
      </c>
      <c r="S53" s="1">
        <v>43479</v>
      </c>
      <c r="T53" s="1">
        <v>43607</v>
      </c>
      <c r="U53" t="s">
        <v>645</v>
      </c>
      <c r="V53" t="s">
        <v>39</v>
      </c>
      <c r="W53">
        <v>0</v>
      </c>
      <c r="X53">
        <v>0</v>
      </c>
      <c r="Y53">
        <v>100</v>
      </c>
      <c r="Z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0.1</v>
      </c>
      <c r="AK53" t="s">
        <v>827</v>
      </c>
      <c r="AL53" t="s">
        <v>1278</v>
      </c>
      <c r="AN53">
        <v>42.5</v>
      </c>
      <c r="AO53">
        <f>VLOOKUP(CONCATENATE(F53,TRIM(G53)),'Avg Attend'!$A$2:$D$252,4,FALSE)</f>
        <v>24.52</v>
      </c>
      <c r="AP53">
        <v>24.52</v>
      </c>
      <c r="AQ53" s="15">
        <f t="shared" si="0"/>
        <v>1.9849523809523808</v>
      </c>
    </row>
    <row r="54" spans="1:43" x14ac:dyDescent="0.25">
      <c r="A54" t="s">
        <v>1774</v>
      </c>
      <c r="B54" t="s">
        <v>32</v>
      </c>
      <c r="C54" t="s">
        <v>125</v>
      </c>
      <c r="D54" t="s">
        <v>139</v>
      </c>
      <c r="E54">
        <v>41211</v>
      </c>
      <c r="F54" t="s">
        <v>140</v>
      </c>
      <c r="G54">
        <v>7310</v>
      </c>
      <c r="H54">
        <v>706</v>
      </c>
      <c r="I54" t="s">
        <v>278</v>
      </c>
      <c r="J54" t="s">
        <v>35</v>
      </c>
      <c r="K54" t="s">
        <v>44</v>
      </c>
      <c r="L54" t="s">
        <v>54</v>
      </c>
      <c r="M54">
        <v>900</v>
      </c>
      <c r="N54">
        <v>1115</v>
      </c>
      <c r="O54" t="s">
        <v>279</v>
      </c>
      <c r="Q54" t="s">
        <v>65</v>
      </c>
      <c r="R54">
        <v>1</v>
      </c>
      <c r="S54" s="1">
        <v>43479</v>
      </c>
      <c r="T54" s="1">
        <v>43607</v>
      </c>
      <c r="U54" t="s">
        <v>645</v>
      </c>
      <c r="V54" t="s">
        <v>39</v>
      </c>
      <c r="W54">
        <v>0</v>
      </c>
      <c r="X54">
        <v>0</v>
      </c>
      <c r="Y54">
        <v>100</v>
      </c>
      <c r="Z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0.1</v>
      </c>
      <c r="AK54" t="s">
        <v>790</v>
      </c>
      <c r="AL54" t="s">
        <v>1364</v>
      </c>
      <c r="AN54">
        <v>40</v>
      </c>
      <c r="AO54">
        <f>VLOOKUP(CONCATENATE(F54,TRIM(G54)),'Avg Attend'!$A$2:$D$252,4,FALSE)</f>
        <v>24.52</v>
      </c>
      <c r="AP54">
        <v>24.52</v>
      </c>
      <c r="AQ54" s="15">
        <f t="shared" si="0"/>
        <v>1.8681904761904762</v>
      </c>
    </row>
    <row r="55" spans="1:43" x14ac:dyDescent="0.25">
      <c r="A55" t="s">
        <v>1774</v>
      </c>
      <c r="B55" t="s">
        <v>32</v>
      </c>
      <c r="C55" t="s">
        <v>125</v>
      </c>
      <c r="D55" t="s">
        <v>139</v>
      </c>
      <c r="E55">
        <v>48076</v>
      </c>
      <c r="F55" t="s">
        <v>140</v>
      </c>
      <c r="G55">
        <v>7311</v>
      </c>
      <c r="H55">
        <v>701</v>
      </c>
      <c r="I55" t="s">
        <v>1883</v>
      </c>
      <c r="J55" t="s">
        <v>35</v>
      </c>
      <c r="K55" t="s">
        <v>44</v>
      </c>
      <c r="L55" t="s">
        <v>86</v>
      </c>
      <c r="M55">
        <v>1000</v>
      </c>
      <c r="N55">
        <v>1215</v>
      </c>
      <c r="O55" t="s">
        <v>145</v>
      </c>
      <c r="Q55" t="s">
        <v>65</v>
      </c>
      <c r="R55">
        <v>1</v>
      </c>
      <c r="S55" s="1">
        <v>43479</v>
      </c>
      <c r="T55" s="1">
        <v>43607</v>
      </c>
      <c r="U55" t="s">
        <v>640</v>
      </c>
      <c r="V55" t="s">
        <v>39</v>
      </c>
      <c r="W55">
        <v>0</v>
      </c>
      <c r="X55">
        <v>0</v>
      </c>
      <c r="Y55">
        <v>100</v>
      </c>
      <c r="Z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0.1</v>
      </c>
      <c r="AK55" t="s">
        <v>820</v>
      </c>
      <c r="AL55" t="s">
        <v>1345</v>
      </c>
      <c r="AN55">
        <v>40</v>
      </c>
      <c r="AO55">
        <v>24.52</v>
      </c>
      <c r="AP55">
        <v>24.52</v>
      </c>
      <c r="AQ55" s="15">
        <f t="shared" si="0"/>
        <v>1.8681904761904762</v>
      </c>
    </row>
    <row r="56" spans="1:43" x14ac:dyDescent="0.25">
      <c r="A56" t="s">
        <v>1774</v>
      </c>
      <c r="B56" t="s">
        <v>32</v>
      </c>
      <c r="C56" t="s">
        <v>125</v>
      </c>
      <c r="D56" t="s">
        <v>139</v>
      </c>
      <c r="E56">
        <v>48077</v>
      </c>
      <c r="F56" t="s">
        <v>140</v>
      </c>
      <c r="G56">
        <v>7311</v>
      </c>
      <c r="H56">
        <v>702</v>
      </c>
      <c r="I56" t="s">
        <v>1883</v>
      </c>
      <c r="J56" t="s">
        <v>35</v>
      </c>
      <c r="K56" t="s">
        <v>44</v>
      </c>
      <c r="L56" t="s">
        <v>86</v>
      </c>
      <c r="M56">
        <v>1300</v>
      </c>
      <c r="N56">
        <v>1515</v>
      </c>
      <c r="O56" t="s">
        <v>145</v>
      </c>
      <c r="Q56" t="s">
        <v>65</v>
      </c>
      <c r="R56">
        <v>1</v>
      </c>
      <c r="S56" s="1">
        <v>43479</v>
      </c>
      <c r="T56" s="1">
        <v>43607</v>
      </c>
      <c r="U56" t="s">
        <v>640</v>
      </c>
      <c r="V56" t="s">
        <v>39</v>
      </c>
      <c r="W56">
        <v>0</v>
      </c>
      <c r="X56">
        <v>0</v>
      </c>
      <c r="Y56">
        <v>100</v>
      </c>
      <c r="Z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0.1</v>
      </c>
      <c r="AK56" t="s">
        <v>779</v>
      </c>
      <c r="AL56" t="s">
        <v>1345</v>
      </c>
      <c r="AN56">
        <v>40</v>
      </c>
      <c r="AO56">
        <v>24.52</v>
      </c>
      <c r="AP56">
        <v>24.52</v>
      </c>
      <c r="AQ56" s="15">
        <f t="shared" si="0"/>
        <v>1.8681904761904762</v>
      </c>
    </row>
    <row r="57" spans="1:43" x14ac:dyDescent="0.25">
      <c r="A57" t="s">
        <v>1774</v>
      </c>
      <c r="B57" t="s">
        <v>32</v>
      </c>
      <c r="C57" t="s">
        <v>125</v>
      </c>
      <c r="D57" t="s">
        <v>139</v>
      </c>
      <c r="E57">
        <v>48078</v>
      </c>
      <c r="F57" t="s">
        <v>140</v>
      </c>
      <c r="G57">
        <v>7311</v>
      </c>
      <c r="H57">
        <v>703</v>
      </c>
      <c r="I57" t="s">
        <v>1883</v>
      </c>
      <c r="J57" t="s">
        <v>35</v>
      </c>
      <c r="K57" t="s">
        <v>44</v>
      </c>
      <c r="L57" t="s">
        <v>73</v>
      </c>
      <c r="M57">
        <v>1000</v>
      </c>
      <c r="N57">
        <v>1215</v>
      </c>
      <c r="O57" t="s">
        <v>145</v>
      </c>
      <c r="Q57" t="s">
        <v>65</v>
      </c>
      <c r="R57">
        <v>1</v>
      </c>
      <c r="S57" s="1">
        <v>43479</v>
      </c>
      <c r="T57" s="1">
        <v>43607</v>
      </c>
      <c r="U57" t="s">
        <v>640</v>
      </c>
      <c r="V57" t="s">
        <v>39</v>
      </c>
      <c r="W57">
        <v>0</v>
      </c>
      <c r="X57">
        <v>0</v>
      </c>
      <c r="Y57">
        <v>100</v>
      </c>
      <c r="Z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0.1</v>
      </c>
      <c r="AK57" t="s">
        <v>820</v>
      </c>
      <c r="AL57" t="s">
        <v>1345</v>
      </c>
      <c r="AN57">
        <v>45</v>
      </c>
      <c r="AO57">
        <v>24.52</v>
      </c>
      <c r="AP57">
        <v>24.52</v>
      </c>
      <c r="AQ57" s="15">
        <f t="shared" si="0"/>
        <v>2.1017142857142859</v>
      </c>
    </row>
    <row r="58" spans="1:43" x14ac:dyDescent="0.25">
      <c r="A58" t="s">
        <v>1774</v>
      </c>
      <c r="B58" t="s">
        <v>32</v>
      </c>
      <c r="C58" t="s">
        <v>125</v>
      </c>
      <c r="D58" t="s">
        <v>139</v>
      </c>
      <c r="E58">
        <v>41221</v>
      </c>
      <c r="F58" t="s">
        <v>140</v>
      </c>
      <c r="G58">
        <v>7316</v>
      </c>
      <c r="H58">
        <v>301</v>
      </c>
      <c r="I58" t="s">
        <v>179</v>
      </c>
      <c r="J58" t="s">
        <v>35</v>
      </c>
      <c r="K58" t="s">
        <v>44</v>
      </c>
      <c r="L58" t="s">
        <v>54</v>
      </c>
      <c r="M58">
        <v>830</v>
      </c>
      <c r="N58">
        <v>1320</v>
      </c>
      <c r="O58" t="s">
        <v>150</v>
      </c>
      <c r="P58">
        <v>103</v>
      </c>
      <c r="Q58" t="s">
        <v>642</v>
      </c>
      <c r="R58">
        <v>1</v>
      </c>
      <c r="S58" s="1">
        <v>43479</v>
      </c>
      <c r="T58" s="1">
        <v>43607</v>
      </c>
      <c r="U58" t="s">
        <v>646</v>
      </c>
      <c r="V58" t="s">
        <v>39</v>
      </c>
      <c r="W58">
        <v>0</v>
      </c>
      <c r="X58">
        <v>0</v>
      </c>
      <c r="Y58">
        <v>100</v>
      </c>
      <c r="Z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0.2</v>
      </c>
      <c r="AK58" t="s">
        <v>1365</v>
      </c>
      <c r="AL58" t="s">
        <v>1366</v>
      </c>
      <c r="AN58">
        <v>80</v>
      </c>
      <c r="AO58">
        <f>VLOOKUP(CONCATENATE(F58,TRIM(G58)),'Avg Attend'!$A$2:$D$252,4,FALSE)</f>
        <v>37.409999999999997</v>
      </c>
      <c r="AP58">
        <v>37.409999999999997</v>
      </c>
      <c r="AQ58" s="15">
        <f t="shared" si="0"/>
        <v>5.7005714285714282</v>
      </c>
    </row>
    <row r="59" spans="1:43" x14ac:dyDescent="0.25">
      <c r="A59" t="s">
        <v>1774</v>
      </c>
      <c r="B59" t="s">
        <v>32</v>
      </c>
      <c r="C59" t="s">
        <v>125</v>
      </c>
      <c r="D59" t="s">
        <v>139</v>
      </c>
      <c r="E59">
        <v>48079</v>
      </c>
      <c r="F59" t="s">
        <v>140</v>
      </c>
      <c r="G59">
        <v>7401</v>
      </c>
      <c r="H59">
        <v>201</v>
      </c>
      <c r="I59" t="s">
        <v>1884</v>
      </c>
      <c r="J59" t="s">
        <v>35</v>
      </c>
      <c r="K59" t="s">
        <v>44</v>
      </c>
      <c r="L59" t="s">
        <v>67</v>
      </c>
      <c r="M59">
        <v>1300</v>
      </c>
      <c r="N59">
        <v>1545</v>
      </c>
      <c r="O59" t="s">
        <v>46</v>
      </c>
      <c r="P59">
        <v>225</v>
      </c>
      <c r="Q59" t="s">
        <v>47</v>
      </c>
      <c r="R59">
        <v>1</v>
      </c>
      <c r="S59" s="1">
        <v>43479</v>
      </c>
      <c r="T59" s="1">
        <v>43607</v>
      </c>
      <c r="U59" t="s">
        <v>647</v>
      </c>
      <c r="V59" t="s">
        <v>39</v>
      </c>
      <c r="W59">
        <v>0</v>
      </c>
      <c r="X59">
        <v>0</v>
      </c>
      <c r="Y59">
        <v>100</v>
      </c>
      <c r="Z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0.1</v>
      </c>
      <c r="AK59" t="s">
        <v>1885</v>
      </c>
      <c r="AL59" t="s">
        <v>1369</v>
      </c>
      <c r="AN59">
        <v>49.3</v>
      </c>
      <c r="AO59">
        <v>25.52</v>
      </c>
      <c r="AP59">
        <v>25.52</v>
      </c>
      <c r="AQ59" s="15">
        <f t="shared" si="0"/>
        <v>2.3964495238095238</v>
      </c>
    </row>
    <row r="60" spans="1:43" x14ac:dyDescent="0.25">
      <c r="A60" t="s">
        <v>1774</v>
      </c>
      <c r="B60" t="s">
        <v>32</v>
      </c>
      <c r="C60" t="s">
        <v>125</v>
      </c>
      <c r="D60" t="s">
        <v>139</v>
      </c>
      <c r="E60">
        <v>46403</v>
      </c>
      <c r="F60" t="s">
        <v>140</v>
      </c>
      <c r="G60">
        <v>7402</v>
      </c>
      <c r="H60">
        <v>701</v>
      </c>
      <c r="I60" t="s">
        <v>280</v>
      </c>
      <c r="J60" t="s">
        <v>35</v>
      </c>
      <c r="K60" t="s">
        <v>44</v>
      </c>
      <c r="L60" t="s">
        <v>86</v>
      </c>
      <c r="M60">
        <v>1300</v>
      </c>
      <c r="N60">
        <v>1550</v>
      </c>
      <c r="O60" t="s">
        <v>266</v>
      </c>
      <c r="Q60" t="s">
        <v>51</v>
      </c>
      <c r="R60">
        <v>1</v>
      </c>
      <c r="S60" s="1">
        <v>43479</v>
      </c>
      <c r="T60" s="1">
        <v>43607</v>
      </c>
      <c r="U60" t="s">
        <v>647</v>
      </c>
      <c r="V60" t="s">
        <v>39</v>
      </c>
      <c r="W60">
        <v>0</v>
      </c>
      <c r="X60">
        <v>0</v>
      </c>
      <c r="Y60">
        <v>100</v>
      </c>
      <c r="Z60">
        <v>0</v>
      </c>
      <c r="AD60">
        <v>0</v>
      </c>
      <c r="AE60">
        <v>0</v>
      </c>
      <c r="AF60">
        <v>0</v>
      </c>
      <c r="AG60">
        <v>10</v>
      </c>
      <c r="AH60">
        <v>0</v>
      </c>
      <c r="AI60">
        <v>0</v>
      </c>
      <c r="AJ60">
        <v>0.12</v>
      </c>
      <c r="AK60" t="s">
        <v>1367</v>
      </c>
      <c r="AL60" t="s">
        <v>1362</v>
      </c>
      <c r="AN60">
        <v>48</v>
      </c>
      <c r="AO60">
        <f>VLOOKUP(CONCATENATE(F60,TRIM(G60)),'Avg Attend'!$A$2:$D$252,4,FALSE)</f>
        <v>31.78</v>
      </c>
      <c r="AP60">
        <v>31.78</v>
      </c>
      <c r="AQ60" s="15">
        <f t="shared" si="0"/>
        <v>2.9056000000000002</v>
      </c>
    </row>
    <row r="61" spans="1:43" x14ac:dyDescent="0.25">
      <c r="A61" t="s">
        <v>1774</v>
      </c>
      <c r="B61" t="s">
        <v>32</v>
      </c>
      <c r="C61" t="s">
        <v>125</v>
      </c>
      <c r="D61" t="s">
        <v>139</v>
      </c>
      <c r="E61">
        <v>48080</v>
      </c>
      <c r="F61" t="s">
        <v>140</v>
      </c>
      <c r="G61">
        <v>7402</v>
      </c>
      <c r="H61">
        <v>702</v>
      </c>
      <c r="I61" t="s">
        <v>280</v>
      </c>
      <c r="J61" t="s">
        <v>35</v>
      </c>
      <c r="K61" t="s">
        <v>44</v>
      </c>
      <c r="L61" t="s">
        <v>86</v>
      </c>
      <c r="M61">
        <v>900</v>
      </c>
      <c r="N61">
        <v>1150</v>
      </c>
      <c r="O61" t="s">
        <v>145</v>
      </c>
      <c r="Q61" t="s">
        <v>65</v>
      </c>
      <c r="R61">
        <v>1</v>
      </c>
      <c r="S61" s="1">
        <v>43479</v>
      </c>
      <c r="T61" s="1">
        <v>43607</v>
      </c>
      <c r="U61" t="s">
        <v>1811</v>
      </c>
      <c r="V61" t="s">
        <v>39</v>
      </c>
      <c r="W61">
        <v>0</v>
      </c>
      <c r="X61">
        <v>0</v>
      </c>
      <c r="Y61">
        <v>100</v>
      </c>
      <c r="Z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0.12</v>
      </c>
      <c r="AK61" t="s">
        <v>862</v>
      </c>
      <c r="AL61" t="s">
        <v>1345</v>
      </c>
      <c r="AN61">
        <v>48</v>
      </c>
      <c r="AO61">
        <f>VLOOKUP(CONCATENATE(F61,TRIM(G61)),'Avg Attend'!$A$2:$D$252,4,FALSE)</f>
        <v>31.78</v>
      </c>
      <c r="AP61">
        <v>31.78</v>
      </c>
      <c r="AQ61" s="15">
        <f t="shared" si="0"/>
        <v>2.9056000000000002</v>
      </c>
    </row>
    <row r="62" spans="1:43" x14ac:dyDescent="0.25">
      <c r="A62" t="s">
        <v>1774</v>
      </c>
      <c r="B62" t="s">
        <v>32</v>
      </c>
      <c r="C62" t="s">
        <v>125</v>
      </c>
      <c r="D62" t="s">
        <v>139</v>
      </c>
      <c r="E62">
        <v>47907</v>
      </c>
      <c r="F62" t="s">
        <v>140</v>
      </c>
      <c r="G62">
        <v>7410</v>
      </c>
      <c r="H62">
        <v>201</v>
      </c>
      <c r="I62" t="s">
        <v>1368</v>
      </c>
      <c r="J62" t="s">
        <v>35</v>
      </c>
      <c r="K62" t="s">
        <v>44</v>
      </c>
      <c r="L62" t="s">
        <v>73</v>
      </c>
      <c r="M62">
        <v>1300</v>
      </c>
      <c r="N62">
        <v>1515</v>
      </c>
      <c r="O62" t="s">
        <v>46</v>
      </c>
      <c r="P62">
        <v>225</v>
      </c>
      <c r="Q62" t="s">
        <v>47</v>
      </c>
      <c r="R62">
        <v>1</v>
      </c>
      <c r="S62" s="1">
        <v>43479</v>
      </c>
      <c r="T62" s="1">
        <v>43607</v>
      </c>
      <c r="U62" t="s">
        <v>1886</v>
      </c>
      <c r="V62" t="s">
        <v>39</v>
      </c>
      <c r="W62">
        <v>0</v>
      </c>
      <c r="X62">
        <v>0</v>
      </c>
      <c r="Y62">
        <v>100</v>
      </c>
      <c r="Z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0.1</v>
      </c>
      <c r="AK62" t="s">
        <v>779</v>
      </c>
      <c r="AL62" t="s">
        <v>1369</v>
      </c>
      <c r="AN62">
        <v>45</v>
      </c>
      <c r="AO62">
        <f>VLOOKUP(CONCATENATE(F62,TRIM(G62)),'Avg Attend'!$A$2:$D$252,4,FALSE)</f>
        <v>14.69</v>
      </c>
      <c r="AP62">
        <v>14.69</v>
      </c>
      <c r="AQ62" s="15">
        <f t="shared" si="0"/>
        <v>1.2591428571428571</v>
      </c>
    </row>
    <row r="63" spans="1:43" x14ac:dyDescent="0.25">
      <c r="A63" t="s">
        <v>1774</v>
      </c>
      <c r="B63" t="s">
        <v>32</v>
      </c>
      <c r="C63" t="s">
        <v>125</v>
      </c>
      <c r="D63" t="s">
        <v>139</v>
      </c>
      <c r="E63">
        <v>48081</v>
      </c>
      <c r="F63" t="s">
        <v>140</v>
      </c>
      <c r="G63">
        <v>7412</v>
      </c>
      <c r="H63">
        <v>401</v>
      </c>
      <c r="I63" t="s">
        <v>648</v>
      </c>
      <c r="J63" t="s">
        <v>35</v>
      </c>
      <c r="K63" t="s">
        <v>44</v>
      </c>
      <c r="L63" t="s">
        <v>72</v>
      </c>
      <c r="M63">
        <v>930</v>
      </c>
      <c r="N63">
        <v>1150</v>
      </c>
      <c r="O63" t="s">
        <v>55</v>
      </c>
      <c r="Q63" t="s">
        <v>56</v>
      </c>
      <c r="R63" t="s">
        <v>38</v>
      </c>
      <c r="S63" s="1">
        <v>43163</v>
      </c>
      <c r="T63" s="1">
        <v>43198</v>
      </c>
      <c r="U63" t="s">
        <v>379</v>
      </c>
      <c r="V63" t="s">
        <v>39</v>
      </c>
      <c r="W63">
        <v>0</v>
      </c>
      <c r="X63">
        <v>0</v>
      </c>
      <c r="Y63">
        <v>100</v>
      </c>
      <c r="Z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6.1699999999999998E-2</v>
      </c>
      <c r="AK63" t="s">
        <v>1887</v>
      </c>
      <c r="AL63" t="s">
        <v>829</v>
      </c>
      <c r="AN63">
        <v>20.8</v>
      </c>
      <c r="AO63">
        <f>VLOOKUP(CONCATENATE(F63,TRIM(G63)),'Avg Attend'!$A$2:$D$252,4,FALSE)</f>
        <v>10.57</v>
      </c>
      <c r="AP63">
        <v>10.57</v>
      </c>
      <c r="AQ63" s="15">
        <f t="shared" si="0"/>
        <v>0.41877333333333339</v>
      </c>
    </row>
    <row r="64" spans="1:43" x14ac:dyDescent="0.25">
      <c r="A64" t="s">
        <v>1774</v>
      </c>
      <c r="B64" t="s">
        <v>32</v>
      </c>
      <c r="C64" t="s">
        <v>125</v>
      </c>
      <c r="D64" t="s">
        <v>139</v>
      </c>
      <c r="E64">
        <v>48065</v>
      </c>
      <c r="F64" t="s">
        <v>140</v>
      </c>
      <c r="G64">
        <v>7412</v>
      </c>
      <c r="H64">
        <v>501</v>
      </c>
      <c r="I64" t="s">
        <v>648</v>
      </c>
      <c r="J64" t="s">
        <v>35</v>
      </c>
      <c r="K64" t="s">
        <v>44</v>
      </c>
      <c r="L64" t="s">
        <v>54</v>
      </c>
      <c r="M64">
        <v>1230</v>
      </c>
      <c r="N64">
        <v>1520</v>
      </c>
      <c r="O64" t="s">
        <v>64</v>
      </c>
      <c r="P64">
        <v>269</v>
      </c>
      <c r="Q64" t="s">
        <v>65</v>
      </c>
      <c r="R64" t="s">
        <v>38</v>
      </c>
      <c r="S64" s="1">
        <v>43479</v>
      </c>
      <c r="T64" s="1">
        <v>43607</v>
      </c>
      <c r="U64" t="s">
        <v>644</v>
      </c>
      <c r="V64" t="s">
        <v>39</v>
      </c>
      <c r="W64">
        <v>0</v>
      </c>
      <c r="X64">
        <v>0</v>
      </c>
      <c r="Y64">
        <v>100</v>
      </c>
      <c r="Z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6.1699999999999998E-2</v>
      </c>
      <c r="AK64" t="s">
        <v>806</v>
      </c>
      <c r="AL64" t="s">
        <v>1888</v>
      </c>
      <c r="AN64">
        <v>48</v>
      </c>
      <c r="AO64">
        <f>VLOOKUP(CONCATENATE(F64,TRIM(G64)),'Avg Attend'!$A$2:$D$252,4,FALSE)</f>
        <v>10.57</v>
      </c>
      <c r="AP64">
        <v>10.57</v>
      </c>
      <c r="AQ64" s="15">
        <f t="shared" si="0"/>
        <v>0.96640000000000004</v>
      </c>
    </row>
    <row r="65" spans="1:43" x14ac:dyDescent="0.25">
      <c r="A65" t="s">
        <v>1774</v>
      </c>
      <c r="B65" t="s">
        <v>32</v>
      </c>
      <c r="C65" t="s">
        <v>125</v>
      </c>
      <c r="D65" t="s">
        <v>139</v>
      </c>
      <c r="E65">
        <v>45995</v>
      </c>
      <c r="F65" t="s">
        <v>140</v>
      </c>
      <c r="G65">
        <v>7501</v>
      </c>
      <c r="H65">
        <v>501</v>
      </c>
      <c r="I65" t="s">
        <v>1373</v>
      </c>
      <c r="J65" t="s">
        <v>73</v>
      </c>
      <c r="K65" t="s">
        <v>44</v>
      </c>
      <c r="L65" t="s">
        <v>74</v>
      </c>
      <c r="M65">
        <v>900</v>
      </c>
      <c r="N65">
        <v>1150</v>
      </c>
      <c r="O65" t="s">
        <v>49</v>
      </c>
      <c r="P65">
        <v>514</v>
      </c>
      <c r="Q65" t="s">
        <v>51</v>
      </c>
      <c r="R65">
        <v>1</v>
      </c>
      <c r="S65" s="1">
        <v>43479</v>
      </c>
      <c r="T65" s="1">
        <v>43607</v>
      </c>
      <c r="U65" t="s">
        <v>639</v>
      </c>
      <c r="V65" t="s">
        <v>39</v>
      </c>
      <c r="W65">
        <v>0</v>
      </c>
      <c r="X65">
        <v>0</v>
      </c>
      <c r="Y65">
        <v>100</v>
      </c>
      <c r="Z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0.1234</v>
      </c>
      <c r="AK65" t="s">
        <v>862</v>
      </c>
      <c r="AL65" t="s">
        <v>774</v>
      </c>
      <c r="AN65">
        <v>48</v>
      </c>
      <c r="AO65">
        <f>VLOOKUP(CONCATENATE(F65,TRIM(G65)),'Avg Attend'!$A$2:$D$252,4,FALSE)</f>
        <v>21.19</v>
      </c>
      <c r="AP65">
        <v>21.19</v>
      </c>
      <c r="AQ65" s="15">
        <f t="shared" si="0"/>
        <v>1.9373714285714287</v>
      </c>
    </row>
    <row r="66" spans="1:43" x14ac:dyDescent="0.25">
      <c r="A66" t="s">
        <v>1774</v>
      </c>
      <c r="B66" t="s">
        <v>32</v>
      </c>
      <c r="C66" t="s">
        <v>125</v>
      </c>
      <c r="D66" t="s">
        <v>139</v>
      </c>
      <c r="E66">
        <v>48082</v>
      </c>
      <c r="F66" t="s">
        <v>140</v>
      </c>
      <c r="G66">
        <v>7501</v>
      </c>
      <c r="H66">
        <v>502</v>
      </c>
      <c r="I66" t="s">
        <v>1373</v>
      </c>
      <c r="J66" t="s">
        <v>73</v>
      </c>
      <c r="K66" t="s">
        <v>44</v>
      </c>
      <c r="L66" t="s">
        <v>75</v>
      </c>
      <c r="M66">
        <v>1330</v>
      </c>
      <c r="N66">
        <v>1620</v>
      </c>
      <c r="O66" t="s">
        <v>64</v>
      </c>
      <c r="P66">
        <v>472</v>
      </c>
      <c r="Q66" t="s">
        <v>51</v>
      </c>
      <c r="R66">
        <v>1</v>
      </c>
      <c r="S66" s="1">
        <v>43479</v>
      </c>
      <c r="T66" s="1">
        <v>43607</v>
      </c>
      <c r="U66" t="s">
        <v>384</v>
      </c>
      <c r="V66" t="s">
        <v>39</v>
      </c>
      <c r="W66">
        <v>0</v>
      </c>
      <c r="X66">
        <v>0</v>
      </c>
      <c r="Y66">
        <v>100</v>
      </c>
      <c r="Z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0.1234</v>
      </c>
      <c r="AK66" t="s">
        <v>1371</v>
      </c>
      <c r="AL66" t="s">
        <v>1889</v>
      </c>
      <c r="AN66">
        <v>51</v>
      </c>
      <c r="AO66">
        <f>VLOOKUP(CONCATENATE(F66,TRIM(G66)),'Avg Attend'!$A$2:$D$252,4,FALSE)</f>
        <v>21.19</v>
      </c>
      <c r="AP66">
        <v>21.19</v>
      </c>
      <c r="AQ66" s="15">
        <f t="shared" si="0"/>
        <v>2.0584571428571428</v>
      </c>
    </row>
    <row r="67" spans="1:43" x14ac:dyDescent="0.25">
      <c r="A67" t="s">
        <v>1774</v>
      </c>
      <c r="B67" t="s">
        <v>32</v>
      </c>
      <c r="C67" t="s">
        <v>125</v>
      </c>
      <c r="D67" t="s">
        <v>139</v>
      </c>
      <c r="E67">
        <v>45998</v>
      </c>
      <c r="F67" t="s">
        <v>140</v>
      </c>
      <c r="G67">
        <v>7502</v>
      </c>
      <c r="H67">
        <v>201</v>
      </c>
      <c r="I67" t="s">
        <v>1374</v>
      </c>
      <c r="J67" t="s">
        <v>35</v>
      </c>
      <c r="K67" t="s">
        <v>44</v>
      </c>
      <c r="L67" t="s">
        <v>54</v>
      </c>
      <c r="M67">
        <v>830</v>
      </c>
      <c r="N67">
        <v>1140</v>
      </c>
      <c r="O67" t="s">
        <v>46</v>
      </c>
      <c r="P67">
        <v>228</v>
      </c>
      <c r="Q67" t="s">
        <v>47</v>
      </c>
      <c r="R67">
        <v>1</v>
      </c>
      <c r="S67" s="1">
        <v>43479</v>
      </c>
      <c r="T67" s="1">
        <v>43607</v>
      </c>
      <c r="U67" t="s">
        <v>639</v>
      </c>
      <c r="V67" t="s">
        <v>39</v>
      </c>
      <c r="W67">
        <v>0</v>
      </c>
      <c r="X67">
        <v>0</v>
      </c>
      <c r="Y67">
        <v>100</v>
      </c>
      <c r="Z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0.1234</v>
      </c>
      <c r="AK67" t="s">
        <v>1375</v>
      </c>
      <c r="AL67" t="s">
        <v>810</v>
      </c>
      <c r="AN67">
        <v>54.4</v>
      </c>
      <c r="AO67">
        <f>VLOOKUP(CONCATENATE(F67,TRIM(G67)),'Avg Attend'!$A$2:$D$252,4,FALSE)</f>
        <v>20.350000000000001</v>
      </c>
      <c r="AP67">
        <v>20.350000000000001</v>
      </c>
      <c r="AQ67" s="15">
        <f t="shared" ref="AQ67:AQ69" si="1">AP67*AN67/525</f>
        <v>2.1086476190476189</v>
      </c>
    </row>
    <row r="68" spans="1:43" x14ac:dyDescent="0.25">
      <c r="A68" t="s">
        <v>1774</v>
      </c>
      <c r="B68" t="s">
        <v>32</v>
      </c>
      <c r="C68" t="s">
        <v>125</v>
      </c>
      <c r="D68" t="s">
        <v>139</v>
      </c>
      <c r="E68">
        <v>48083</v>
      </c>
      <c r="F68" t="s">
        <v>140</v>
      </c>
      <c r="G68">
        <v>7503</v>
      </c>
      <c r="H68">
        <v>401</v>
      </c>
      <c r="I68" t="s">
        <v>1376</v>
      </c>
      <c r="J68" t="s">
        <v>35</v>
      </c>
      <c r="K68" t="s">
        <v>44</v>
      </c>
      <c r="L68" t="s">
        <v>75</v>
      </c>
      <c r="M68">
        <v>1330</v>
      </c>
      <c r="N68">
        <v>1620</v>
      </c>
      <c r="O68" t="s">
        <v>55</v>
      </c>
      <c r="P68">
        <v>1202</v>
      </c>
      <c r="Q68" t="s">
        <v>56</v>
      </c>
      <c r="R68">
        <v>1</v>
      </c>
      <c r="S68" s="1">
        <v>43479</v>
      </c>
      <c r="T68" s="1">
        <v>43607</v>
      </c>
      <c r="U68" t="s">
        <v>401</v>
      </c>
      <c r="V68" t="s">
        <v>39</v>
      </c>
      <c r="W68">
        <v>0</v>
      </c>
      <c r="X68">
        <v>0</v>
      </c>
      <c r="Y68">
        <v>40</v>
      </c>
      <c r="Z68">
        <v>0</v>
      </c>
      <c r="AD68">
        <v>0</v>
      </c>
      <c r="AE68">
        <v>0</v>
      </c>
      <c r="AF68">
        <v>0</v>
      </c>
      <c r="AG68">
        <v>10</v>
      </c>
      <c r="AH68">
        <v>0</v>
      </c>
      <c r="AI68">
        <v>0</v>
      </c>
      <c r="AJ68">
        <v>0.1234</v>
      </c>
      <c r="AK68" t="s">
        <v>1371</v>
      </c>
      <c r="AL68" t="s">
        <v>780</v>
      </c>
      <c r="AN68">
        <v>51</v>
      </c>
      <c r="AO68">
        <f>VLOOKUP(CONCATENATE(F68,TRIM(G68)),'Avg Attend'!$A$2:$D$252,4,FALSE)</f>
        <v>20.64</v>
      </c>
      <c r="AP68">
        <v>20.64</v>
      </c>
      <c r="AQ68" s="15">
        <f t="shared" si="1"/>
        <v>2.0050285714285718</v>
      </c>
    </row>
    <row r="69" spans="1:43" x14ac:dyDescent="0.25">
      <c r="A69" t="s">
        <v>1774</v>
      </c>
      <c r="B69" t="s">
        <v>32</v>
      </c>
      <c r="C69" t="s">
        <v>125</v>
      </c>
      <c r="D69" t="s">
        <v>139</v>
      </c>
      <c r="E69">
        <v>45999</v>
      </c>
      <c r="F69" t="s">
        <v>140</v>
      </c>
      <c r="G69">
        <v>7503</v>
      </c>
      <c r="H69">
        <v>501</v>
      </c>
      <c r="I69" t="s">
        <v>1376</v>
      </c>
      <c r="J69" t="s">
        <v>35</v>
      </c>
      <c r="K69" t="s">
        <v>44</v>
      </c>
      <c r="L69" t="s">
        <v>54</v>
      </c>
      <c r="M69">
        <v>1100</v>
      </c>
      <c r="N69">
        <v>1350</v>
      </c>
      <c r="O69" t="s">
        <v>49</v>
      </c>
      <c r="P69" t="s">
        <v>59</v>
      </c>
      <c r="Q69" t="s">
        <v>51</v>
      </c>
      <c r="R69">
        <v>1</v>
      </c>
      <c r="S69" s="1">
        <v>43479</v>
      </c>
      <c r="T69" s="1">
        <v>43607</v>
      </c>
      <c r="U69" t="s">
        <v>650</v>
      </c>
      <c r="V69" t="s">
        <v>39</v>
      </c>
      <c r="W69">
        <v>0</v>
      </c>
      <c r="X69">
        <v>0</v>
      </c>
      <c r="Y69">
        <v>40</v>
      </c>
      <c r="Z69">
        <v>0</v>
      </c>
      <c r="AD69">
        <v>0</v>
      </c>
      <c r="AE69">
        <v>0</v>
      </c>
      <c r="AF69">
        <v>0</v>
      </c>
      <c r="AG69">
        <v>10</v>
      </c>
      <c r="AH69">
        <v>0</v>
      </c>
      <c r="AI69">
        <v>0</v>
      </c>
      <c r="AJ69">
        <v>0.12</v>
      </c>
      <c r="AK69" t="s">
        <v>828</v>
      </c>
      <c r="AL69" t="s">
        <v>773</v>
      </c>
      <c r="AN69">
        <v>48</v>
      </c>
      <c r="AO69">
        <f>VLOOKUP(CONCATENATE(F69,TRIM(G69)),'Avg Attend'!$A$2:$D$252,4,FALSE)</f>
        <v>20.64</v>
      </c>
      <c r="AP69">
        <v>20.64</v>
      </c>
      <c r="AQ69" s="15">
        <f t="shared" si="1"/>
        <v>1.8870857142857143</v>
      </c>
    </row>
    <row r="70" spans="1:43" s="2" customFormat="1" x14ac:dyDescent="0.25">
      <c r="AI70" s="2" t="s">
        <v>2167</v>
      </c>
      <c r="AJ70" s="2">
        <f>SUM(AJ2:AJ69)</f>
        <v>5.4292000000000025</v>
      </c>
      <c r="AP70" s="2" t="s">
        <v>2167</v>
      </c>
      <c r="AQ70" s="16">
        <f>SUM(AQ2:AQ69)</f>
        <v>107.94108952380951</v>
      </c>
    </row>
  </sheetData>
  <conditionalFormatting sqref="AO2:AO69">
    <cfRule type="cellIs" dxfId="14" priority="1" operator="lessThan"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4</vt:i4>
      </vt:variant>
    </vt:vector>
  </HeadingPairs>
  <TitlesOfParts>
    <vt:vector size="25" baseType="lpstr">
      <vt:lpstr>Other Departments</vt:lpstr>
      <vt:lpstr>Bus, ESL, TRST</vt:lpstr>
      <vt:lpstr>Auto</vt:lpstr>
      <vt:lpstr>Trad</vt:lpstr>
      <vt:lpstr>Appren</vt:lpstr>
      <vt:lpstr>ENGL</vt:lpstr>
      <vt:lpstr>DSPS</vt:lpstr>
      <vt:lpstr>Sheet1</vt:lpstr>
      <vt:lpstr>OLAD</vt:lpstr>
      <vt:lpstr>HealthED</vt:lpstr>
      <vt:lpstr>VOCN</vt:lpstr>
      <vt:lpstr>HCT</vt:lpstr>
      <vt:lpstr>WOMN</vt:lpstr>
      <vt:lpstr>TRST</vt:lpstr>
      <vt:lpstr>ESL</vt:lpstr>
      <vt:lpstr>Business</vt:lpstr>
      <vt:lpstr>Fashion</vt:lpstr>
      <vt:lpstr>Culinary</vt:lpstr>
      <vt:lpstr>CDEV</vt:lpstr>
      <vt:lpstr>Actual Source</vt:lpstr>
      <vt:lpstr>Avg Attend</vt:lpstr>
      <vt:lpstr>'Bus, ESL, TRST'!Print_Area</vt:lpstr>
      <vt:lpstr>'Other Departments'!Print_Area</vt:lpstr>
      <vt:lpstr>'Bus, ESL, TRST'!Print_Titles</vt:lpstr>
      <vt:lpstr>'Other Departments'!Print_Titles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Boegel</dc:creator>
  <cp:lastModifiedBy>Kristina Whalen</cp:lastModifiedBy>
  <cp:lastPrinted>2018-08-28T13:18:57Z</cp:lastPrinted>
  <dcterms:created xsi:type="dcterms:W3CDTF">2015-11-17T21:47:34Z</dcterms:created>
  <dcterms:modified xsi:type="dcterms:W3CDTF">2019-04-23T00:28:53Z</dcterms:modified>
</cp:coreProperties>
</file>