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nrollment Management Documents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Titles" localSheetId="0">Sheet1!$1:$3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1" l="1"/>
  <c r="L47" i="1"/>
  <c r="M47" i="1"/>
  <c r="N47" i="1"/>
  <c r="O47" i="1"/>
  <c r="J48" i="1"/>
  <c r="L48" i="1"/>
  <c r="M48" i="1"/>
  <c r="N48" i="1"/>
  <c r="O48" i="1"/>
  <c r="J49" i="1"/>
  <c r="L49" i="1"/>
  <c r="M49" i="1"/>
  <c r="N49" i="1"/>
  <c r="O49" i="1"/>
  <c r="J50" i="1"/>
  <c r="L50" i="1"/>
  <c r="M50" i="1"/>
  <c r="N50" i="1"/>
  <c r="O50" i="1"/>
  <c r="J51" i="1"/>
  <c r="L51" i="1"/>
  <c r="M51" i="1"/>
  <c r="N51" i="1"/>
  <c r="O51" i="1"/>
  <c r="J52" i="1"/>
  <c r="L52" i="1"/>
  <c r="M52" i="1"/>
  <c r="N52" i="1"/>
  <c r="O52" i="1"/>
  <c r="E52" i="1"/>
  <c r="E51" i="1"/>
  <c r="E50" i="1"/>
  <c r="E49" i="1"/>
  <c r="E48" i="1"/>
  <c r="E47" i="1"/>
  <c r="E46" i="1"/>
  <c r="A51" i="1"/>
  <c r="A52" i="1"/>
  <c r="A49" i="1"/>
  <c r="A50" i="1" s="1"/>
  <c r="A47" i="1" l="1"/>
  <c r="A48" i="1"/>
  <c r="J46" i="1"/>
  <c r="L46" i="1"/>
  <c r="M46" i="1" s="1"/>
  <c r="N46" i="1"/>
  <c r="O46" i="1"/>
  <c r="L44" i="1"/>
  <c r="M44" i="1" s="1"/>
  <c r="N44" i="1"/>
  <c r="O44" i="1"/>
  <c r="L45" i="1"/>
  <c r="M45" i="1" s="1"/>
  <c r="N45" i="1"/>
  <c r="O45" i="1"/>
  <c r="J44" i="1"/>
  <c r="J45" i="1"/>
  <c r="O41" i="1" l="1"/>
  <c r="O42" i="1"/>
  <c r="O43" i="1"/>
  <c r="N41" i="1"/>
  <c r="N42" i="1"/>
  <c r="N43" i="1"/>
  <c r="M41" i="1"/>
  <c r="M42" i="1"/>
  <c r="M43" i="1"/>
  <c r="L41" i="1"/>
  <c r="L42" i="1"/>
  <c r="L43" i="1"/>
  <c r="J43" i="1"/>
  <c r="L40" i="1"/>
  <c r="M40" i="1"/>
  <c r="N40" i="1"/>
  <c r="O40" i="1"/>
  <c r="J41" i="1" l="1"/>
  <c r="J42" i="1"/>
  <c r="J40" i="1"/>
  <c r="A45" i="1"/>
  <c r="A46" i="1" s="1"/>
  <c r="E45" i="1"/>
  <c r="E44" i="1"/>
  <c r="E43" i="1"/>
  <c r="E42" i="1"/>
  <c r="E41" i="1"/>
  <c r="J4" i="1" l="1"/>
  <c r="A40" i="1"/>
  <c r="A41" i="1"/>
  <c r="A42" i="1" s="1"/>
  <c r="A43" i="1" s="1"/>
  <c r="A44" i="1" s="1"/>
  <c r="E40" i="1"/>
  <c r="O39" i="1"/>
  <c r="N39" i="1"/>
  <c r="L39" i="1"/>
  <c r="M39" i="1" s="1"/>
  <c r="J39" i="1"/>
  <c r="E39" i="1"/>
  <c r="O38" i="1"/>
  <c r="N38" i="1"/>
  <c r="L38" i="1"/>
  <c r="M38" i="1" s="1"/>
  <c r="J38" i="1"/>
  <c r="E38" i="1"/>
  <c r="O37" i="1"/>
  <c r="N37" i="1"/>
  <c r="L37" i="1"/>
  <c r="M37" i="1" s="1"/>
  <c r="J37" i="1"/>
  <c r="E37" i="1"/>
  <c r="O36" i="1"/>
  <c r="N36" i="1"/>
  <c r="L36" i="1"/>
  <c r="M36" i="1" s="1"/>
  <c r="J36" i="1"/>
  <c r="E36" i="1"/>
  <c r="O35" i="1"/>
  <c r="N35" i="1"/>
  <c r="M35" i="1"/>
  <c r="L35" i="1"/>
  <c r="J35" i="1"/>
  <c r="E35" i="1"/>
  <c r="O34" i="1"/>
  <c r="N34" i="1"/>
  <c r="L34" i="1"/>
  <c r="M34" i="1" s="1"/>
  <c r="J34" i="1"/>
  <c r="E34" i="1"/>
  <c r="O33" i="1"/>
  <c r="N33" i="1"/>
  <c r="L33" i="1"/>
  <c r="M33" i="1" s="1"/>
  <c r="J33" i="1"/>
  <c r="E33" i="1"/>
  <c r="O32" i="1"/>
  <c r="N32" i="1"/>
  <c r="L32" i="1"/>
  <c r="M32" i="1" s="1"/>
  <c r="J32" i="1"/>
  <c r="E32" i="1"/>
  <c r="O31" i="1"/>
  <c r="N31" i="1"/>
  <c r="M31" i="1"/>
  <c r="L31" i="1"/>
  <c r="J31" i="1"/>
  <c r="E31" i="1"/>
  <c r="O30" i="1"/>
  <c r="N30" i="1"/>
  <c r="L30" i="1"/>
  <c r="M30" i="1" s="1"/>
  <c r="J30" i="1"/>
  <c r="E30" i="1"/>
  <c r="O29" i="1"/>
  <c r="N29" i="1"/>
  <c r="L29" i="1"/>
  <c r="M29" i="1" s="1"/>
  <c r="J29" i="1"/>
  <c r="E29" i="1"/>
  <c r="O28" i="1"/>
  <c r="N28" i="1"/>
  <c r="L28" i="1"/>
  <c r="M28" i="1" s="1"/>
  <c r="J28" i="1"/>
  <c r="E28" i="1"/>
  <c r="O27" i="1"/>
  <c r="N27" i="1"/>
  <c r="M27" i="1"/>
  <c r="L27" i="1"/>
  <c r="J27" i="1"/>
  <c r="E27" i="1"/>
  <c r="O26" i="1"/>
  <c r="N26" i="1"/>
  <c r="L26" i="1"/>
  <c r="M26" i="1" s="1"/>
  <c r="J26" i="1"/>
  <c r="E26" i="1"/>
  <c r="A26" i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O25" i="1"/>
  <c r="N25" i="1"/>
  <c r="L25" i="1"/>
  <c r="M25" i="1" s="1"/>
  <c r="J25" i="1"/>
  <c r="E25" i="1"/>
  <c r="O24" i="1"/>
  <c r="N24" i="1"/>
  <c r="M24" i="1"/>
  <c r="L24" i="1"/>
  <c r="J24" i="1"/>
  <c r="E24" i="1"/>
  <c r="O23" i="1"/>
  <c r="N23" i="1"/>
  <c r="L23" i="1"/>
  <c r="M23" i="1" s="1"/>
  <c r="J23" i="1"/>
  <c r="E23" i="1"/>
  <c r="O22" i="1"/>
  <c r="N22" i="1"/>
  <c r="L22" i="1"/>
  <c r="M22" i="1" s="1"/>
  <c r="J22" i="1"/>
  <c r="E22" i="1"/>
  <c r="O21" i="1"/>
  <c r="N21" i="1"/>
  <c r="L21" i="1"/>
  <c r="M21" i="1" s="1"/>
  <c r="J21" i="1"/>
  <c r="E21" i="1"/>
  <c r="O20" i="1"/>
  <c r="N20" i="1"/>
  <c r="M20" i="1"/>
  <c r="L20" i="1"/>
  <c r="J20" i="1"/>
  <c r="E20" i="1"/>
  <c r="O19" i="1"/>
  <c r="N19" i="1"/>
  <c r="L19" i="1"/>
  <c r="M19" i="1" s="1"/>
  <c r="J19" i="1"/>
  <c r="E19" i="1"/>
  <c r="O18" i="1"/>
  <c r="N18" i="1"/>
  <c r="L18" i="1"/>
  <c r="M18" i="1" s="1"/>
  <c r="J18" i="1"/>
  <c r="E18" i="1"/>
  <c r="O17" i="1"/>
  <c r="N17" i="1"/>
  <c r="L17" i="1"/>
  <c r="M17" i="1" s="1"/>
  <c r="J17" i="1"/>
  <c r="E17" i="1"/>
  <c r="O16" i="1"/>
  <c r="N16" i="1"/>
  <c r="M16" i="1"/>
  <c r="L16" i="1"/>
  <c r="J16" i="1"/>
  <c r="E16" i="1"/>
  <c r="O15" i="1"/>
  <c r="N15" i="1"/>
  <c r="L15" i="1"/>
  <c r="M15" i="1" s="1"/>
  <c r="J15" i="1"/>
  <c r="E15" i="1"/>
  <c r="O14" i="1"/>
  <c r="N14" i="1"/>
  <c r="L14" i="1"/>
  <c r="M14" i="1" s="1"/>
  <c r="J14" i="1"/>
  <c r="E14" i="1"/>
  <c r="O13" i="1"/>
  <c r="N13" i="1"/>
  <c r="L13" i="1"/>
  <c r="M13" i="1" s="1"/>
  <c r="J13" i="1"/>
  <c r="E13" i="1"/>
  <c r="O12" i="1"/>
  <c r="N12" i="1"/>
  <c r="M12" i="1"/>
  <c r="L12" i="1"/>
  <c r="J12" i="1"/>
  <c r="E12" i="1"/>
  <c r="O11" i="1"/>
  <c r="N11" i="1"/>
  <c r="L11" i="1"/>
  <c r="M11" i="1" s="1"/>
  <c r="J11" i="1"/>
  <c r="E11" i="1"/>
  <c r="O10" i="1"/>
  <c r="N10" i="1"/>
  <c r="L10" i="1"/>
  <c r="M10" i="1" s="1"/>
  <c r="J10" i="1"/>
  <c r="E10" i="1"/>
  <c r="O9" i="1"/>
  <c r="N9" i="1"/>
  <c r="L9" i="1"/>
  <c r="M9" i="1" s="1"/>
  <c r="J9" i="1"/>
  <c r="E9" i="1"/>
  <c r="O8" i="1"/>
  <c r="N8" i="1"/>
  <c r="M8" i="1"/>
  <c r="L8" i="1"/>
  <c r="J8" i="1"/>
  <c r="E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O7" i="1"/>
  <c r="N7" i="1"/>
  <c r="L7" i="1"/>
  <c r="M7" i="1" s="1"/>
  <c r="J7" i="1"/>
  <c r="E7" i="1"/>
  <c r="A7" i="1"/>
  <c r="O6" i="1"/>
  <c r="N6" i="1"/>
  <c r="L6" i="1"/>
  <c r="M6" i="1" s="1"/>
  <c r="J6" i="1"/>
  <c r="E6" i="1"/>
  <c r="A6" i="1"/>
  <c r="O5" i="1"/>
  <c r="N5" i="1"/>
  <c r="L5" i="1"/>
  <c r="M5" i="1" s="1"/>
  <c r="J5" i="1"/>
  <c r="E5" i="1"/>
  <c r="A5" i="1"/>
  <c r="O4" i="1"/>
  <c r="N4" i="1"/>
  <c r="M4" i="1"/>
  <c r="L4" i="1"/>
  <c r="E4" i="1"/>
</calcChain>
</file>

<file path=xl/sharedStrings.xml><?xml version="1.0" encoding="utf-8"?>
<sst xmlns="http://schemas.openxmlformats.org/spreadsheetml/2006/main" count="19" uniqueCount="14">
  <si>
    <t># of days before classes begin</t>
  </si>
  <si>
    <r>
      <t xml:space="preserve">Date  </t>
    </r>
    <r>
      <rPr>
        <b/>
        <sz val="12"/>
        <color indexed="10"/>
        <rFont val="Calibri"/>
        <family val="2"/>
      </rPr>
      <t>*</t>
    </r>
  </si>
  <si>
    <t>Summer 18-1st Day of Classes 06/11/18</t>
  </si>
  <si>
    <t>Summer 19-1st Day of Classes 06/10/19</t>
  </si>
  <si>
    <t xml:space="preserve">2019 to 2018 Resident FTES Difference </t>
  </si>
  <si>
    <t>% FTES Difference</t>
  </si>
  <si>
    <t>% of FTES Meeting Target Su 19 (1,532 FTES)</t>
  </si>
  <si>
    <t>Short of Goal by X number of FTES</t>
  </si>
  <si>
    <t>1st day of Registration 04/9/18</t>
  </si>
  <si>
    <t>1st day of Registration 04/8/19</t>
  </si>
  <si>
    <t>Total Enrolled</t>
  </si>
  <si>
    <t>Total Units</t>
  </si>
  <si>
    <t>Average Units</t>
  </si>
  <si>
    <t>Resident FTES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</si>
</sst>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m/d/yy;@"/>
    <numFmt numFmtId="165" formatCode="#,##0.0"/>
    <numFmt numFmtId="166" formatCode="0.0"/>
    <numFmt numFmtId="167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rgb="FFFF0000"/>
      <name val="Calibri"/>
      <family val="2"/>
    </font>
    <font>
      <b/>
      <i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165" fontId="6" fillId="0" borderId="1" xfId="0" applyNumberFormat="1" applyFont="1" applyFill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165" fontId="3" fillId="0" borderId="15" xfId="0" applyNumberFormat="1" applyFont="1" applyBorder="1" applyAlignment="1">
      <alignment horizontal="center" wrapText="1"/>
    </xf>
    <xf numFmtId="165" fontId="3" fillId="0" borderId="9" xfId="0" applyNumberFormat="1" applyFont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165" fontId="2" fillId="0" borderId="15" xfId="0" applyNumberFormat="1" applyFont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165" fontId="3" fillId="3" borderId="13" xfId="0" applyNumberFormat="1" applyFont="1" applyFill="1" applyBorder="1" applyAlignment="1">
      <alignment horizontal="center" wrapText="1"/>
    </xf>
    <xf numFmtId="0" fontId="13" fillId="0" borderId="16" xfId="0" applyFont="1" applyBorder="1" applyAlignment="1">
      <alignment horizontal="center"/>
    </xf>
    <xf numFmtId="164" fontId="13" fillId="0" borderId="15" xfId="0" applyNumberFormat="1" applyFont="1" applyFill="1" applyBorder="1" applyAlignment="1">
      <alignment horizontal="center"/>
    </xf>
    <xf numFmtId="3" fontId="13" fillId="0" borderId="18" xfId="0" applyNumberFormat="1" applyFont="1" applyBorder="1" applyAlignment="1">
      <alignment horizontal="right" vertical="center"/>
    </xf>
    <xf numFmtId="165" fontId="13" fillId="0" borderId="15" xfId="0" applyNumberFormat="1" applyFont="1" applyBorder="1" applyAlignment="1">
      <alignment horizontal="right" vertical="center"/>
    </xf>
    <xf numFmtId="166" fontId="13" fillId="0" borderId="9" xfId="0" applyNumberFormat="1" applyFont="1" applyBorder="1" applyAlignment="1">
      <alignment horizontal="right"/>
    </xf>
    <xf numFmtId="166" fontId="13" fillId="0" borderId="16" xfId="0" applyNumberFormat="1" applyFont="1" applyBorder="1" applyAlignment="1">
      <alignment horizontal="right"/>
    </xf>
    <xf numFmtId="165" fontId="13" fillId="0" borderId="16" xfId="0" applyNumberFormat="1" applyFont="1" applyBorder="1" applyAlignment="1">
      <alignment horizontal="right"/>
    </xf>
    <xf numFmtId="3" fontId="13" fillId="0" borderId="18" xfId="1" applyNumberFormat="1" applyFont="1" applyBorder="1" applyAlignment="1">
      <alignment horizontal="center"/>
    </xf>
    <xf numFmtId="167" fontId="13" fillId="0" borderId="15" xfId="2" applyNumberFormat="1" applyFont="1" applyBorder="1" applyAlignment="1">
      <alignment horizontal="center"/>
    </xf>
    <xf numFmtId="167" fontId="14" fillId="0" borderId="18" xfId="0" applyNumberFormat="1" applyFont="1" applyFill="1" applyBorder="1" applyAlignment="1">
      <alignment horizontal="center"/>
    </xf>
    <xf numFmtId="3" fontId="14" fillId="0" borderId="18" xfId="0" applyNumberFormat="1" applyFont="1" applyFill="1" applyBorder="1" applyAlignment="1">
      <alignment horizontal="center"/>
    </xf>
    <xf numFmtId="3" fontId="13" fillId="0" borderId="18" xfId="0" applyNumberFormat="1" applyFont="1" applyBorder="1" applyAlignment="1">
      <alignment horizontal="right"/>
    </xf>
    <xf numFmtId="165" fontId="13" fillId="0" borderId="15" xfId="0" applyNumberFormat="1" applyFont="1" applyBorder="1" applyAlignment="1">
      <alignment horizontal="right"/>
    </xf>
    <xf numFmtId="164" fontId="13" fillId="0" borderId="18" xfId="0" applyNumberFormat="1" applyFont="1" applyBorder="1" applyAlignment="1">
      <alignment horizontal="center"/>
    </xf>
    <xf numFmtId="3" fontId="13" fillId="0" borderId="18" xfId="0" applyNumberFormat="1" applyFont="1" applyFill="1" applyBorder="1" applyAlignment="1">
      <alignment horizontal="right" vertical="center"/>
    </xf>
    <xf numFmtId="3" fontId="13" fillId="0" borderId="18" xfId="0" applyNumberFormat="1" applyFont="1" applyBorder="1" applyAlignment="1">
      <alignment horizontal="center"/>
    </xf>
    <xf numFmtId="9" fontId="13" fillId="0" borderId="18" xfId="2" applyFont="1" applyBorder="1" applyAlignment="1">
      <alignment horizontal="center"/>
    </xf>
    <xf numFmtId="165" fontId="13" fillId="0" borderId="18" xfId="0" applyNumberFormat="1" applyFont="1" applyBorder="1" applyAlignment="1">
      <alignment horizontal="right"/>
    </xf>
    <xf numFmtId="164" fontId="13" fillId="3" borderId="15" xfId="0" applyNumberFormat="1" applyFont="1" applyFill="1" applyBorder="1" applyAlignment="1">
      <alignment horizontal="center"/>
    </xf>
    <xf numFmtId="165" fontId="13" fillId="0" borderId="10" xfId="0" applyNumberFormat="1" applyFont="1" applyBorder="1" applyAlignment="1">
      <alignment horizontal="right"/>
    </xf>
    <xf numFmtId="3" fontId="13" fillId="0" borderId="15" xfId="2" applyNumberFormat="1" applyFont="1" applyBorder="1" applyAlignment="1">
      <alignment horizontal="center"/>
    </xf>
    <xf numFmtId="3" fontId="13" fillId="0" borderId="18" xfId="0" applyNumberFormat="1" applyFont="1" applyFill="1" applyBorder="1" applyAlignment="1">
      <alignment horizontal="right"/>
    </xf>
    <xf numFmtId="165" fontId="13" fillId="0" borderId="15" xfId="0" applyNumberFormat="1" applyFont="1" applyFill="1" applyBorder="1" applyAlignment="1">
      <alignment horizontal="right"/>
    </xf>
    <xf numFmtId="166" fontId="13" fillId="0" borderId="9" xfId="0" applyNumberFormat="1" applyFont="1" applyFill="1" applyBorder="1" applyAlignment="1">
      <alignment horizontal="right"/>
    </xf>
    <xf numFmtId="165" fontId="13" fillId="0" borderId="16" xfId="0" applyNumberFormat="1" applyFont="1" applyFill="1" applyBorder="1" applyAlignment="1">
      <alignment horizontal="right"/>
    </xf>
    <xf numFmtId="3" fontId="13" fillId="0" borderId="19" xfId="0" applyNumberFormat="1" applyFont="1" applyBorder="1" applyAlignment="1">
      <alignment horizontal="right" vertical="center"/>
    </xf>
    <xf numFmtId="165" fontId="13" fillId="0" borderId="20" xfId="0" applyNumberFormat="1" applyFont="1" applyBorder="1" applyAlignment="1">
      <alignment horizontal="right" vertical="center"/>
    </xf>
    <xf numFmtId="166" fontId="13" fillId="0" borderId="21" xfId="0" applyNumberFormat="1" applyFont="1" applyBorder="1" applyAlignment="1">
      <alignment horizontal="right"/>
    </xf>
    <xf numFmtId="165" fontId="13" fillId="0" borderId="22" xfId="0" applyNumberFormat="1" applyFont="1" applyBorder="1" applyAlignment="1">
      <alignment horizontal="right"/>
    </xf>
    <xf numFmtId="164" fontId="13" fillId="3" borderId="18" xfId="0" applyNumberFormat="1" applyFont="1" applyFill="1" applyBorder="1" applyAlignment="1">
      <alignment horizontal="center"/>
    </xf>
    <xf numFmtId="0" fontId="13" fillId="0" borderId="22" xfId="0" applyFont="1" applyBorder="1" applyAlignment="1">
      <alignment horizontal="center"/>
    </xf>
    <xf numFmtId="164" fontId="13" fillId="0" borderId="20" xfId="0" applyNumberFormat="1" applyFont="1" applyFill="1" applyBorder="1" applyAlignment="1">
      <alignment horizontal="center"/>
    </xf>
    <xf numFmtId="3" fontId="13" fillId="0" borderId="19" xfId="0" applyNumberFormat="1" applyFont="1" applyBorder="1" applyAlignment="1">
      <alignment horizontal="center"/>
    </xf>
    <xf numFmtId="9" fontId="13" fillId="0" borderId="19" xfId="2" applyFont="1" applyBorder="1" applyAlignment="1">
      <alignment horizontal="center"/>
    </xf>
    <xf numFmtId="167" fontId="13" fillId="0" borderId="20" xfId="2" applyNumberFormat="1" applyFont="1" applyBorder="1" applyAlignment="1">
      <alignment horizontal="center"/>
    </xf>
    <xf numFmtId="3" fontId="13" fillId="0" borderId="20" xfId="2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164" fontId="13" fillId="0" borderId="23" xfId="0" applyNumberFormat="1" applyFont="1" applyFill="1" applyBorder="1" applyAlignment="1">
      <alignment horizontal="center"/>
    </xf>
    <xf numFmtId="3" fontId="13" fillId="0" borderId="15" xfId="0" applyNumberFormat="1" applyFont="1" applyBorder="1" applyAlignment="1">
      <alignment horizontal="right" vertical="center"/>
    </xf>
    <xf numFmtId="166" fontId="13" fillId="0" borderId="15" xfId="0" applyNumberFormat="1" applyFont="1" applyBorder="1" applyAlignment="1">
      <alignment horizontal="right"/>
    </xf>
    <xf numFmtId="3" fontId="13" fillId="0" borderId="15" xfId="0" applyNumberFormat="1" applyFont="1" applyBorder="1" applyAlignment="1">
      <alignment horizontal="center"/>
    </xf>
    <xf numFmtId="9" fontId="13" fillId="0" borderId="15" xfId="2" applyFont="1" applyBorder="1" applyAlignment="1">
      <alignment horizontal="center"/>
    </xf>
    <xf numFmtId="0" fontId="0" fillId="0" borderId="15" xfId="0" applyBorder="1"/>
    <xf numFmtId="3" fontId="13" fillId="0" borderId="15" xfId="0" applyNumberFormat="1" applyFont="1" applyFill="1" applyBorder="1" applyAlignment="1">
      <alignment horizontal="right"/>
    </xf>
    <xf numFmtId="166" fontId="13" fillId="0" borderId="15" xfId="0" applyNumberFormat="1" applyFont="1" applyFill="1" applyBorder="1" applyAlignment="1">
      <alignment horizontal="right"/>
    </xf>
    <xf numFmtId="0" fontId="13" fillId="0" borderId="21" xfId="0" applyFont="1" applyBorder="1" applyAlignment="1">
      <alignment horizontal="center"/>
    </xf>
    <xf numFmtId="165" fontId="13" fillId="0" borderId="9" xfId="0" applyNumberFormat="1" applyFont="1" applyFill="1" applyBorder="1" applyAlignment="1">
      <alignment horizontal="right"/>
    </xf>
    <xf numFmtId="3" fontId="13" fillId="0" borderId="23" xfId="0" applyNumberFormat="1" applyFont="1" applyBorder="1" applyAlignment="1">
      <alignment horizontal="center"/>
    </xf>
    <xf numFmtId="0" fontId="0" fillId="0" borderId="24" xfId="0" applyBorder="1"/>
    <xf numFmtId="164" fontId="0" fillId="0" borderId="0" xfId="0" applyNumberFormat="1"/>
    <xf numFmtId="164" fontId="13" fillId="0" borderId="25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wrapText="1"/>
    </xf>
    <xf numFmtId="164" fontId="0" fillId="0" borderId="8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164" fontId="4" fillId="0" borderId="6" xfId="0" applyNumberFormat="1" applyFont="1" applyBorder="1" applyAlignment="1">
      <alignment horizontal="center" wrapText="1"/>
    </xf>
    <xf numFmtId="164" fontId="0" fillId="0" borderId="12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wrapText="1"/>
    </xf>
    <xf numFmtId="0" fontId="7" fillId="0" borderId="12" xfId="0" applyFont="1" applyBorder="1" applyAlignment="1"/>
    <xf numFmtId="0" fontId="7" fillId="0" borderId="17" xfId="0" applyFont="1" applyBorder="1" applyAlignment="1"/>
    <xf numFmtId="0" fontId="8" fillId="0" borderId="6" xfId="0" applyFont="1" applyFill="1" applyBorder="1" applyAlignment="1">
      <alignment horizontal="center" wrapText="1"/>
    </xf>
    <xf numFmtId="0" fontId="11" fillId="0" borderId="12" xfId="0" applyFont="1" applyFill="1" applyBorder="1" applyAlignment="1"/>
    <xf numFmtId="0" fontId="11" fillId="0" borderId="17" xfId="0" applyFont="1" applyFill="1" applyBorder="1" applyAlignment="1"/>
    <xf numFmtId="3" fontId="9" fillId="3" borderId="6" xfId="0" applyNumberFormat="1" applyFont="1" applyFill="1" applyBorder="1" applyAlignment="1">
      <alignment horizontal="center" wrapText="1"/>
    </xf>
    <xf numFmtId="3" fontId="12" fillId="0" borderId="12" xfId="0" applyNumberFormat="1" applyFont="1" applyBorder="1" applyAlignment="1"/>
    <xf numFmtId="3" fontId="12" fillId="0" borderId="17" xfId="0" applyNumberFormat="1" applyFont="1" applyBorder="1" applyAlignment="1"/>
    <xf numFmtId="0" fontId="10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11" fillId="0" borderId="8" xfId="0" applyFont="1" applyBorder="1" applyAlignment="1">
      <alignment horizontal="center"/>
    </xf>
    <xf numFmtId="0" fontId="11" fillId="0" borderId="14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view="pageLayout" topLeftCell="A30" zoomScaleNormal="100" workbookViewId="0">
      <selection activeCell="G52" sqref="G52"/>
    </sheetView>
  </sheetViews>
  <sheetFormatPr defaultRowHeight="15" x14ac:dyDescent="0.25"/>
  <cols>
    <col min="1" max="1" width="6.28515625" customWidth="1"/>
    <col min="2" max="2" width="8.42578125" style="60" bestFit="1" customWidth="1"/>
    <col min="3" max="3" width="7.5703125" bestFit="1" customWidth="1"/>
    <col min="5" max="5" width="7.5703125" bestFit="1" customWidth="1"/>
    <col min="6" max="6" width="8" bestFit="1" customWidth="1"/>
    <col min="7" max="7" width="9.7109375" bestFit="1" customWidth="1"/>
    <col min="8" max="8" width="8.5703125" bestFit="1" customWidth="1"/>
    <col min="9" max="9" width="10.140625" customWidth="1"/>
    <col min="10" max="10" width="9.28515625" customWidth="1"/>
    <col min="11" max="11" width="8" bestFit="1" customWidth="1"/>
    <col min="14" max="14" width="8.5703125" customWidth="1"/>
  </cols>
  <sheetData>
    <row r="1" spans="1:15" ht="15.75" thickTop="1" x14ac:dyDescent="0.25">
      <c r="A1" s="62" t="s">
        <v>0</v>
      </c>
      <c r="B1" s="65" t="s">
        <v>1</v>
      </c>
      <c r="C1" s="68" t="s">
        <v>2</v>
      </c>
      <c r="D1" s="69"/>
      <c r="E1" s="69"/>
      <c r="F1" s="70"/>
      <c r="G1" s="71" t="s">
        <v>1</v>
      </c>
      <c r="H1" s="68" t="s">
        <v>3</v>
      </c>
      <c r="I1" s="74"/>
      <c r="J1" s="74"/>
      <c r="K1" s="1"/>
      <c r="L1" s="87" t="s">
        <v>4</v>
      </c>
      <c r="M1" s="75" t="s">
        <v>5</v>
      </c>
      <c r="N1" s="78" t="s">
        <v>6</v>
      </c>
      <c r="O1" s="81" t="s">
        <v>7</v>
      </c>
    </row>
    <row r="2" spans="1:15" x14ac:dyDescent="0.25">
      <c r="A2" s="63"/>
      <c r="B2" s="66"/>
      <c r="C2" s="84" t="s">
        <v>8</v>
      </c>
      <c r="D2" s="85"/>
      <c r="E2" s="85"/>
      <c r="F2" s="86"/>
      <c r="G2" s="72"/>
      <c r="H2" s="84" t="s">
        <v>9</v>
      </c>
      <c r="I2" s="85"/>
      <c r="J2" s="85"/>
      <c r="K2" s="2"/>
      <c r="L2" s="88"/>
      <c r="M2" s="76"/>
      <c r="N2" s="79"/>
      <c r="O2" s="82"/>
    </row>
    <row r="3" spans="1:15" ht="44.25" customHeight="1" x14ac:dyDescent="0.25">
      <c r="A3" s="64"/>
      <c r="B3" s="67"/>
      <c r="C3" s="3" t="s">
        <v>10</v>
      </c>
      <c r="D3" s="4" t="s">
        <v>11</v>
      </c>
      <c r="E3" s="5" t="s">
        <v>12</v>
      </c>
      <c r="F3" s="6" t="s">
        <v>13</v>
      </c>
      <c r="G3" s="73"/>
      <c r="H3" s="7" t="s">
        <v>10</v>
      </c>
      <c r="I3" s="8" t="s">
        <v>11</v>
      </c>
      <c r="J3" s="9" t="s">
        <v>12</v>
      </c>
      <c r="K3" s="10" t="s">
        <v>13</v>
      </c>
      <c r="L3" s="89"/>
      <c r="M3" s="77"/>
      <c r="N3" s="80"/>
      <c r="O3" s="83"/>
    </row>
    <row r="4" spans="1:15" ht="15.75" x14ac:dyDescent="0.25">
      <c r="A4" s="11">
        <v>54</v>
      </c>
      <c r="B4" s="12">
        <v>43199</v>
      </c>
      <c r="C4" s="13">
        <v>663</v>
      </c>
      <c r="D4" s="14">
        <v>3340.5</v>
      </c>
      <c r="E4" s="15">
        <f t="shared" ref="E4:E52" si="0">D4/C4</f>
        <v>5.0384615384615383</v>
      </c>
      <c r="F4" s="16">
        <v>116.1</v>
      </c>
      <c r="G4" s="12">
        <v>43563</v>
      </c>
      <c r="H4" s="13">
        <v>404</v>
      </c>
      <c r="I4" s="14">
        <v>2056</v>
      </c>
      <c r="J4" s="15">
        <f t="shared" ref="J4:J40" si="1">I4/H4</f>
        <v>5.0891089108910892</v>
      </c>
      <c r="K4" s="17">
        <v>75.5</v>
      </c>
      <c r="L4" s="18">
        <f>K4-F4</f>
        <v>-40.599999999999994</v>
      </c>
      <c r="M4" s="19">
        <f>L4/F4</f>
        <v>-0.34969853574504733</v>
      </c>
      <c r="N4" s="20">
        <f>K4/1532</f>
        <v>4.9281984334203659E-2</v>
      </c>
      <c r="O4" s="21">
        <f>K4-1532</f>
        <v>-1456.5</v>
      </c>
    </row>
    <row r="5" spans="1:15" ht="15.75" x14ac:dyDescent="0.25">
      <c r="A5" s="11">
        <f t="shared" ref="A5:A24" si="2">A4-1</f>
        <v>53</v>
      </c>
      <c r="B5" s="12">
        <v>43200</v>
      </c>
      <c r="C5" s="13">
        <v>1038</v>
      </c>
      <c r="D5" s="14">
        <v>5169</v>
      </c>
      <c r="E5" s="15">
        <f t="shared" si="0"/>
        <v>4.9797687861271678</v>
      </c>
      <c r="F5" s="16">
        <v>178.5</v>
      </c>
      <c r="G5" s="12">
        <v>43564</v>
      </c>
      <c r="H5" s="13">
        <v>916</v>
      </c>
      <c r="I5" s="14">
        <v>4822</v>
      </c>
      <c r="J5" s="15">
        <f t="shared" si="1"/>
        <v>5.2641921397379914</v>
      </c>
      <c r="K5" s="17">
        <v>177.02</v>
      </c>
      <c r="L5" s="18">
        <f t="shared" ref="L5:L43" si="3">K5-F5</f>
        <v>-1.4799999999999898</v>
      </c>
      <c r="M5" s="19">
        <f t="shared" ref="M5:M43" si="4">L5/F5</f>
        <v>-8.2913165266105867E-3</v>
      </c>
      <c r="N5" s="20">
        <f t="shared" ref="N5:N43" si="5">K5/1532</f>
        <v>0.11554830287206266</v>
      </c>
      <c r="O5" s="21">
        <f t="shared" ref="O5:O43" si="6">K5-1532</f>
        <v>-1354.98</v>
      </c>
    </row>
    <row r="6" spans="1:15" ht="15.75" x14ac:dyDescent="0.25">
      <c r="A6" s="11">
        <f t="shared" si="2"/>
        <v>52</v>
      </c>
      <c r="B6" s="12">
        <v>43201</v>
      </c>
      <c r="C6" s="13">
        <v>1270</v>
      </c>
      <c r="D6" s="14">
        <v>6263</v>
      </c>
      <c r="E6" s="15">
        <f t="shared" si="0"/>
        <v>4.9314960629921263</v>
      </c>
      <c r="F6" s="16">
        <v>219.2</v>
      </c>
      <c r="G6" s="12">
        <v>43565</v>
      </c>
      <c r="H6" s="13">
        <v>1118</v>
      </c>
      <c r="I6" s="14">
        <v>5778.5</v>
      </c>
      <c r="J6" s="15">
        <f t="shared" si="1"/>
        <v>5.1686046511627906</v>
      </c>
      <c r="K6" s="17">
        <v>212.2</v>
      </c>
      <c r="L6" s="18">
        <f t="shared" si="3"/>
        <v>-7</v>
      </c>
      <c r="M6" s="19">
        <f t="shared" si="4"/>
        <v>-3.1934306569343068E-2</v>
      </c>
      <c r="N6" s="20">
        <f t="shared" si="5"/>
        <v>0.13851174934725849</v>
      </c>
      <c r="O6" s="21">
        <f t="shared" si="6"/>
        <v>-1319.8</v>
      </c>
    </row>
    <row r="7" spans="1:15" ht="15.75" x14ac:dyDescent="0.25">
      <c r="A7" s="11">
        <f t="shared" si="2"/>
        <v>51</v>
      </c>
      <c r="B7" s="12">
        <v>43202</v>
      </c>
      <c r="C7" s="13">
        <v>1587</v>
      </c>
      <c r="D7" s="14">
        <v>7767.5</v>
      </c>
      <c r="E7" s="15">
        <f t="shared" si="0"/>
        <v>4.8944549464398239</v>
      </c>
      <c r="F7" s="16">
        <v>271.08999999999997</v>
      </c>
      <c r="G7" s="12">
        <v>43566</v>
      </c>
      <c r="H7" s="13">
        <v>1396</v>
      </c>
      <c r="I7" s="14">
        <v>7191.5</v>
      </c>
      <c r="J7" s="15">
        <f t="shared" si="1"/>
        <v>5.1515042979942693</v>
      </c>
      <c r="K7" s="17">
        <v>222.8</v>
      </c>
      <c r="L7" s="18">
        <f t="shared" si="3"/>
        <v>-48.289999999999964</v>
      </c>
      <c r="M7" s="19">
        <f t="shared" si="4"/>
        <v>-0.17813272344977671</v>
      </c>
      <c r="N7" s="20">
        <f t="shared" si="5"/>
        <v>0.14543080939947781</v>
      </c>
      <c r="O7" s="21">
        <f t="shared" si="6"/>
        <v>-1309.2</v>
      </c>
    </row>
    <row r="8" spans="1:15" ht="15.75" x14ac:dyDescent="0.25">
      <c r="A8" s="11">
        <f t="shared" si="2"/>
        <v>50</v>
      </c>
      <c r="B8" s="12">
        <v>43203</v>
      </c>
      <c r="C8" s="22">
        <v>1847</v>
      </c>
      <c r="D8" s="23">
        <v>8958</v>
      </c>
      <c r="E8" s="15">
        <f t="shared" si="0"/>
        <v>4.850027070925826</v>
      </c>
      <c r="F8" s="16">
        <v>311.39999999999998</v>
      </c>
      <c r="G8" s="12">
        <v>43567</v>
      </c>
      <c r="H8" s="13">
        <v>1652</v>
      </c>
      <c r="I8" s="14">
        <v>8526</v>
      </c>
      <c r="J8" s="15">
        <f t="shared" si="1"/>
        <v>5.1610169491525424</v>
      </c>
      <c r="K8" s="17">
        <v>263.60000000000002</v>
      </c>
      <c r="L8" s="18">
        <f t="shared" si="3"/>
        <v>-47.799999999999955</v>
      </c>
      <c r="M8" s="19">
        <f t="shared" si="4"/>
        <v>-0.15350032113037879</v>
      </c>
      <c r="N8" s="20">
        <f t="shared" si="5"/>
        <v>0.17206266318537861</v>
      </c>
      <c r="O8" s="21">
        <f t="shared" si="6"/>
        <v>-1268.4000000000001</v>
      </c>
    </row>
    <row r="9" spans="1:15" ht="15.75" x14ac:dyDescent="0.25">
      <c r="A9" s="11">
        <f t="shared" si="2"/>
        <v>49</v>
      </c>
      <c r="B9" s="12">
        <v>43204</v>
      </c>
      <c r="C9" s="13">
        <v>2006</v>
      </c>
      <c r="D9" s="14">
        <v>9594.5</v>
      </c>
      <c r="E9" s="15">
        <f t="shared" si="0"/>
        <v>4.7829012961116648</v>
      </c>
      <c r="F9" s="16">
        <v>355.7</v>
      </c>
      <c r="G9" s="12">
        <v>43568</v>
      </c>
      <c r="H9" s="13">
        <v>1807</v>
      </c>
      <c r="I9" s="14">
        <v>9232</v>
      </c>
      <c r="J9" s="15">
        <f t="shared" si="1"/>
        <v>5.1090204759269504</v>
      </c>
      <c r="K9" s="17">
        <v>275.89999999999998</v>
      </c>
      <c r="L9" s="18">
        <f t="shared" si="3"/>
        <v>-79.800000000000011</v>
      </c>
      <c r="M9" s="19">
        <f t="shared" si="4"/>
        <v>-0.22434635929153784</v>
      </c>
      <c r="N9" s="20">
        <f t="shared" si="5"/>
        <v>0.18009138381201042</v>
      </c>
      <c r="O9" s="21">
        <f t="shared" si="6"/>
        <v>-1256.0999999999999</v>
      </c>
    </row>
    <row r="10" spans="1:15" ht="15.75" x14ac:dyDescent="0.25">
      <c r="A10" s="11">
        <f t="shared" si="2"/>
        <v>48</v>
      </c>
      <c r="B10" s="12">
        <v>43206</v>
      </c>
      <c r="C10" s="13">
        <v>2355</v>
      </c>
      <c r="D10" s="14">
        <v>11181</v>
      </c>
      <c r="E10" s="15">
        <f t="shared" si="0"/>
        <v>4.7477707006369423</v>
      </c>
      <c r="F10" s="16">
        <v>390.5</v>
      </c>
      <c r="G10" s="24">
        <v>43570</v>
      </c>
      <c r="H10" s="13">
        <v>2097</v>
      </c>
      <c r="I10" s="14">
        <v>10706</v>
      </c>
      <c r="J10" s="15">
        <f t="shared" si="1"/>
        <v>5.1053886504530279</v>
      </c>
      <c r="K10" s="17">
        <v>332.6</v>
      </c>
      <c r="L10" s="18">
        <f t="shared" si="3"/>
        <v>-57.899999999999977</v>
      </c>
      <c r="M10" s="19">
        <f t="shared" si="4"/>
        <v>-0.14827144686299609</v>
      </c>
      <c r="N10" s="20">
        <f t="shared" si="5"/>
        <v>0.21710182767624023</v>
      </c>
      <c r="O10" s="21">
        <f t="shared" si="6"/>
        <v>-1199.4000000000001</v>
      </c>
    </row>
    <row r="11" spans="1:15" ht="15.75" x14ac:dyDescent="0.25">
      <c r="A11" s="11">
        <f t="shared" si="2"/>
        <v>47</v>
      </c>
      <c r="B11" s="12">
        <v>43207</v>
      </c>
      <c r="C11" s="25">
        <v>2708</v>
      </c>
      <c r="D11" s="14">
        <v>12755</v>
      </c>
      <c r="E11" s="15">
        <f t="shared" si="0"/>
        <v>4.7101181683899558</v>
      </c>
      <c r="F11" s="16">
        <v>450.2</v>
      </c>
      <c r="G11" s="24">
        <v>43571</v>
      </c>
      <c r="H11" s="13">
        <v>2428</v>
      </c>
      <c r="I11" s="14">
        <v>12292</v>
      </c>
      <c r="J11" s="15">
        <f t="shared" si="1"/>
        <v>5.0626029654036246</v>
      </c>
      <c r="K11" s="17">
        <v>382.3</v>
      </c>
      <c r="L11" s="26">
        <f t="shared" si="3"/>
        <v>-67.899999999999977</v>
      </c>
      <c r="M11" s="27">
        <f t="shared" si="4"/>
        <v>-0.15082185695246553</v>
      </c>
      <c r="N11" s="19">
        <f t="shared" si="5"/>
        <v>0.24954308093994779</v>
      </c>
      <c r="O11" s="21">
        <f t="shared" si="6"/>
        <v>-1149.7</v>
      </c>
    </row>
    <row r="12" spans="1:15" ht="15.75" x14ac:dyDescent="0.25">
      <c r="A12" s="11">
        <f t="shared" si="2"/>
        <v>46</v>
      </c>
      <c r="B12" s="12">
        <v>43208</v>
      </c>
      <c r="C12" s="13">
        <v>3167</v>
      </c>
      <c r="D12" s="14">
        <v>14741</v>
      </c>
      <c r="E12" s="15">
        <f t="shared" si="0"/>
        <v>4.6545626776128826</v>
      </c>
      <c r="F12" s="16">
        <v>510.7</v>
      </c>
      <c r="G12" s="24">
        <v>43572</v>
      </c>
      <c r="H12" s="13">
        <v>2774</v>
      </c>
      <c r="I12" s="14">
        <v>14031.5</v>
      </c>
      <c r="J12" s="15">
        <f t="shared" si="1"/>
        <v>5.0582191780821919</v>
      </c>
      <c r="K12" s="17">
        <v>438.4</v>
      </c>
      <c r="L12" s="26">
        <f t="shared" si="3"/>
        <v>-72.300000000000011</v>
      </c>
      <c r="M12" s="27">
        <f t="shared" si="4"/>
        <v>-0.14157039357744275</v>
      </c>
      <c r="N12" s="19">
        <f t="shared" si="5"/>
        <v>0.28616187989556136</v>
      </c>
      <c r="O12" s="21">
        <f t="shared" si="6"/>
        <v>-1093.5999999999999</v>
      </c>
    </row>
    <row r="13" spans="1:15" ht="15.75" x14ac:dyDescent="0.25">
      <c r="A13" s="11">
        <f t="shared" si="2"/>
        <v>45</v>
      </c>
      <c r="B13" s="12">
        <v>43209</v>
      </c>
      <c r="C13" s="22">
        <v>3495</v>
      </c>
      <c r="D13" s="28">
        <v>16078</v>
      </c>
      <c r="E13" s="15">
        <f t="shared" si="0"/>
        <v>4.6002861230329044</v>
      </c>
      <c r="F13" s="16">
        <v>553.4</v>
      </c>
      <c r="G13" s="24">
        <v>43573</v>
      </c>
      <c r="H13" s="13">
        <v>3047</v>
      </c>
      <c r="I13" s="14">
        <v>15318.5</v>
      </c>
      <c r="J13" s="15">
        <f t="shared" si="1"/>
        <v>5.0274040039383001</v>
      </c>
      <c r="K13" s="17">
        <v>479.2</v>
      </c>
      <c r="L13" s="26">
        <f t="shared" si="3"/>
        <v>-74.199999999999989</v>
      </c>
      <c r="M13" s="27">
        <f t="shared" si="4"/>
        <v>-0.13408023129743402</v>
      </c>
      <c r="N13" s="19">
        <f t="shared" si="5"/>
        <v>0.31279373368146213</v>
      </c>
      <c r="O13" s="21">
        <f t="shared" si="6"/>
        <v>-1052.8</v>
      </c>
    </row>
    <row r="14" spans="1:15" ht="15.75" x14ac:dyDescent="0.25">
      <c r="A14" s="11">
        <f t="shared" si="2"/>
        <v>44</v>
      </c>
      <c r="B14" s="12">
        <v>43210</v>
      </c>
      <c r="C14" s="13">
        <v>3756</v>
      </c>
      <c r="D14" s="14">
        <v>17244.5</v>
      </c>
      <c r="E14" s="15">
        <f>D14/C14</f>
        <v>4.5911874334398295</v>
      </c>
      <c r="F14" s="17">
        <v>617.1</v>
      </c>
      <c r="G14" s="24">
        <v>43574</v>
      </c>
      <c r="H14" s="13">
        <v>3275</v>
      </c>
      <c r="I14" s="14">
        <v>16389</v>
      </c>
      <c r="J14" s="15">
        <f t="shared" si="1"/>
        <v>5.0042748091603055</v>
      </c>
      <c r="K14" s="17">
        <v>548.4</v>
      </c>
      <c r="L14" s="26">
        <f t="shared" si="3"/>
        <v>-68.700000000000045</v>
      </c>
      <c r="M14" s="27">
        <f t="shared" si="4"/>
        <v>-0.11132717549829856</v>
      </c>
      <c r="N14" s="19">
        <f t="shared" si="5"/>
        <v>0.35796344647519579</v>
      </c>
      <c r="O14" s="21">
        <f t="shared" si="6"/>
        <v>-983.6</v>
      </c>
    </row>
    <row r="15" spans="1:15" ht="15.75" x14ac:dyDescent="0.25">
      <c r="A15" s="11">
        <f t="shared" si="2"/>
        <v>43</v>
      </c>
      <c r="B15" s="12">
        <v>43211</v>
      </c>
      <c r="C15" s="13">
        <v>3951</v>
      </c>
      <c r="D15" s="14">
        <v>17977.5</v>
      </c>
      <c r="E15" s="15">
        <f>D15/C15</f>
        <v>4.5501138952164011</v>
      </c>
      <c r="F15" s="17">
        <v>627.79999999999995</v>
      </c>
      <c r="G15" s="24">
        <v>43575</v>
      </c>
      <c r="H15" s="13">
        <v>3424</v>
      </c>
      <c r="I15" s="14">
        <v>17063.5</v>
      </c>
      <c r="J15" s="15">
        <f t="shared" si="1"/>
        <v>4.9834988317757007</v>
      </c>
      <c r="K15" s="17">
        <v>558.6</v>
      </c>
      <c r="L15" s="26">
        <f t="shared" si="3"/>
        <v>-69.199999999999932</v>
      </c>
      <c r="M15" s="27">
        <f t="shared" si="4"/>
        <v>-0.11022618668365712</v>
      </c>
      <c r="N15" s="19">
        <f t="shared" si="5"/>
        <v>0.36462140992167102</v>
      </c>
      <c r="O15" s="21">
        <f t="shared" si="6"/>
        <v>-973.4</v>
      </c>
    </row>
    <row r="16" spans="1:15" ht="15.75" x14ac:dyDescent="0.25">
      <c r="A16" s="11">
        <f t="shared" si="2"/>
        <v>42</v>
      </c>
      <c r="B16" s="12">
        <v>43213</v>
      </c>
      <c r="C16" s="25">
        <v>4678</v>
      </c>
      <c r="D16" s="14">
        <v>21070</v>
      </c>
      <c r="E16" s="15">
        <f t="shared" si="0"/>
        <v>4.5040615647712698</v>
      </c>
      <c r="F16" s="17">
        <v>720.6</v>
      </c>
      <c r="G16" s="29">
        <v>43577</v>
      </c>
      <c r="H16" s="13">
        <v>4114</v>
      </c>
      <c r="I16" s="14">
        <v>20191.5</v>
      </c>
      <c r="J16" s="15">
        <f t="shared" si="1"/>
        <v>4.9079970831307733</v>
      </c>
      <c r="K16" s="17">
        <v>673.8</v>
      </c>
      <c r="L16" s="26">
        <f t="shared" si="3"/>
        <v>-46.800000000000068</v>
      </c>
      <c r="M16" s="27">
        <f t="shared" si="4"/>
        <v>-6.4945878434637894E-2</v>
      </c>
      <c r="N16" s="19">
        <f t="shared" si="5"/>
        <v>0.43981723237597908</v>
      </c>
      <c r="O16" s="21">
        <f t="shared" si="6"/>
        <v>-858.2</v>
      </c>
    </row>
    <row r="17" spans="1:15" ht="15.75" x14ac:dyDescent="0.25">
      <c r="A17" s="11">
        <f t="shared" si="2"/>
        <v>41</v>
      </c>
      <c r="B17" s="12">
        <v>43214</v>
      </c>
      <c r="C17" s="13">
        <v>4941</v>
      </c>
      <c r="D17" s="14">
        <v>22149.5</v>
      </c>
      <c r="E17" s="15">
        <f t="shared" si="0"/>
        <v>4.4827970046549286</v>
      </c>
      <c r="F17" s="17">
        <v>755.5</v>
      </c>
      <c r="G17" s="29">
        <v>43578</v>
      </c>
      <c r="H17" s="13">
        <v>4418</v>
      </c>
      <c r="I17" s="14">
        <v>21516.5</v>
      </c>
      <c r="J17" s="15">
        <f t="shared" si="1"/>
        <v>4.8701901312811229</v>
      </c>
      <c r="K17" s="17">
        <v>717.1</v>
      </c>
      <c r="L17" s="26">
        <f t="shared" si="3"/>
        <v>-38.399999999999977</v>
      </c>
      <c r="M17" s="27">
        <f t="shared" si="4"/>
        <v>-5.0827266710787529E-2</v>
      </c>
      <c r="N17" s="19">
        <f t="shared" si="5"/>
        <v>0.46808093994778072</v>
      </c>
      <c r="O17" s="21">
        <f t="shared" si="6"/>
        <v>-814.9</v>
      </c>
    </row>
    <row r="18" spans="1:15" ht="15.75" x14ac:dyDescent="0.25">
      <c r="A18" s="11">
        <f t="shared" si="2"/>
        <v>40</v>
      </c>
      <c r="B18" s="12">
        <v>43215</v>
      </c>
      <c r="C18" s="13">
        <v>5268</v>
      </c>
      <c r="D18" s="14">
        <v>23406</v>
      </c>
      <c r="E18" s="15">
        <f t="shared" si="0"/>
        <v>4.4430523917995446</v>
      </c>
      <c r="F18" s="17">
        <v>797.2</v>
      </c>
      <c r="G18" s="29">
        <v>43579</v>
      </c>
      <c r="H18" s="13">
        <v>4820</v>
      </c>
      <c r="I18" s="14">
        <v>23378.5</v>
      </c>
      <c r="J18" s="15">
        <f t="shared" si="1"/>
        <v>4.8503112033195022</v>
      </c>
      <c r="K18" s="17">
        <v>777.1</v>
      </c>
      <c r="L18" s="26">
        <f t="shared" si="3"/>
        <v>-20.100000000000023</v>
      </c>
      <c r="M18" s="27">
        <f t="shared" si="4"/>
        <v>-2.5213246362267964E-2</v>
      </c>
      <c r="N18" s="19">
        <f t="shared" si="5"/>
        <v>0.50724543080939954</v>
      </c>
      <c r="O18" s="21">
        <f t="shared" si="6"/>
        <v>-754.9</v>
      </c>
    </row>
    <row r="19" spans="1:15" ht="15.75" x14ac:dyDescent="0.25">
      <c r="A19" s="11">
        <f t="shared" si="2"/>
        <v>39</v>
      </c>
      <c r="B19" s="12">
        <v>43216</v>
      </c>
      <c r="C19" s="22">
        <v>5466</v>
      </c>
      <c r="D19" s="28">
        <v>24169</v>
      </c>
      <c r="E19" s="15">
        <f t="shared" si="0"/>
        <v>4.4216977680204899</v>
      </c>
      <c r="F19" s="17">
        <v>825.2</v>
      </c>
      <c r="G19" s="29">
        <v>43580</v>
      </c>
      <c r="H19" s="22">
        <v>4997</v>
      </c>
      <c r="I19" s="23">
        <v>24193</v>
      </c>
      <c r="J19" s="15">
        <f t="shared" si="1"/>
        <v>4.8415049029417654</v>
      </c>
      <c r="K19" s="17">
        <v>803.9</v>
      </c>
      <c r="L19" s="26">
        <f t="shared" si="3"/>
        <v>-21.300000000000068</v>
      </c>
      <c r="M19" s="27">
        <f t="shared" si="4"/>
        <v>-2.5811924381968089E-2</v>
      </c>
      <c r="N19" s="19">
        <f t="shared" si="5"/>
        <v>0.52473890339425588</v>
      </c>
      <c r="O19" s="21">
        <f t="shared" si="6"/>
        <v>-728.1</v>
      </c>
    </row>
    <row r="20" spans="1:15" ht="15.75" x14ac:dyDescent="0.25">
      <c r="A20" s="11">
        <f t="shared" si="2"/>
        <v>38</v>
      </c>
      <c r="B20" s="12">
        <v>43217</v>
      </c>
      <c r="C20" s="22">
        <v>5579</v>
      </c>
      <c r="D20" s="28">
        <v>24651</v>
      </c>
      <c r="E20" s="30">
        <f t="shared" si="0"/>
        <v>4.4185337874170996</v>
      </c>
      <c r="F20" s="17">
        <v>840</v>
      </c>
      <c r="G20" s="29">
        <v>43581</v>
      </c>
      <c r="H20" s="22">
        <v>5157</v>
      </c>
      <c r="I20" s="23">
        <v>24815.5</v>
      </c>
      <c r="J20" s="15">
        <f t="shared" si="1"/>
        <v>4.8120031025790189</v>
      </c>
      <c r="K20" s="17">
        <v>824.2</v>
      </c>
      <c r="L20" s="26">
        <f t="shared" si="3"/>
        <v>-15.799999999999955</v>
      </c>
      <c r="M20" s="27">
        <f t="shared" si="4"/>
        <v>-1.8809523809523755E-2</v>
      </c>
      <c r="N20" s="19">
        <f t="shared" si="5"/>
        <v>0.53798955613577026</v>
      </c>
      <c r="O20" s="21">
        <f t="shared" si="6"/>
        <v>-707.8</v>
      </c>
    </row>
    <row r="21" spans="1:15" ht="15.75" x14ac:dyDescent="0.25">
      <c r="A21" s="11">
        <f t="shared" si="2"/>
        <v>37</v>
      </c>
      <c r="B21" s="12">
        <v>43218</v>
      </c>
      <c r="C21" s="22">
        <v>5695</v>
      </c>
      <c r="D21" s="23">
        <v>25133.5</v>
      </c>
      <c r="E21" s="15">
        <f t="shared" si="0"/>
        <v>4.4132572431957859</v>
      </c>
      <c r="F21" s="17">
        <v>858.9</v>
      </c>
      <c r="G21" s="29">
        <v>43582</v>
      </c>
      <c r="H21" s="13">
        <v>5351</v>
      </c>
      <c r="I21" s="14">
        <v>25536.5</v>
      </c>
      <c r="J21" s="15">
        <f t="shared" si="1"/>
        <v>4.7722855541020373</v>
      </c>
      <c r="K21" s="17">
        <v>835.1</v>
      </c>
      <c r="L21" s="26">
        <f t="shared" si="3"/>
        <v>-23.799999999999955</v>
      </c>
      <c r="M21" s="27">
        <f t="shared" si="4"/>
        <v>-2.7709861450692694E-2</v>
      </c>
      <c r="N21" s="19">
        <f t="shared" si="5"/>
        <v>0.54510443864229763</v>
      </c>
      <c r="O21" s="31">
        <f t="shared" si="6"/>
        <v>-696.9</v>
      </c>
    </row>
    <row r="22" spans="1:15" ht="15.75" x14ac:dyDescent="0.25">
      <c r="A22" s="11">
        <f t="shared" si="2"/>
        <v>36</v>
      </c>
      <c r="B22" s="12">
        <v>43220</v>
      </c>
      <c r="C22" s="22">
        <v>5841</v>
      </c>
      <c r="D22" s="23">
        <v>25703.5</v>
      </c>
      <c r="E22" s="15">
        <f t="shared" si="0"/>
        <v>4.4005307310392059</v>
      </c>
      <c r="F22" s="17">
        <v>874.6</v>
      </c>
      <c r="G22" s="29">
        <v>43584</v>
      </c>
      <c r="H22" s="32">
        <v>5527</v>
      </c>
      <c r="I22" s="33">
        <v>26209.5</v>
      </c>
      <c r="J22" s="34">
        <f t="shared" si="1"/>
        <v>4.7420843133707251</v>
      </c>
      <c r="K22" s="35">
        <v>869.5</v>
      </c>
      <c r="L22" s="26">
        <f t="shared" si="3"/>
        <v>-5.1000000000000227</v>
      </c>
      <c r="M22" s="27">
        <f t="shared" si="4"/>
        <v>-5.8312371369769293E-3</v>
      </c>
      <c r="N22" s="19">
        <f t="shared" si="5"/>
        <v>0.56755874673629247</v>
      </c>
      <c r="O22" s="31">
        <f t="shared" si="6"/>
        <v>-662.5</v>
      </c>
    </row>
    <row r="23" spans="1:15" ht="15.75" x14ac:dyDescent="0.25">
      <c r="A23" s="11">
        <f t="shared" si="2"/>
        <v>35</v>
      </c>
      <c r="B23" s="12">
        <v>43221</v>
      </c>
      <c r="C23" s="13">
        <v>5985</v>
      </c>
      <c r="D23" s="14">
        <v>26288.5</v>
      </c>
      <c r="E23" s="15">
        <f t="shared" si="0"/>
        <v>4.3923976608187134</v>
      </c>
      <c r="F23" s="17">
        <v>893.2</v>
      </c>
      <c r="G23" s="29">
        <v>43585</v>
      </c>
      <c r="H23" s="32">
        <v>5685</v>
      </c>
      <c r="I23" s="33">
        <v>26867</v>
      </c>
      <c r="J23" s="34">
        <f t="shared" si="1"/>
        <v>4.7259454705364998</v>
      </c>
      <c r="K23" s="35">
        <v>891.3</v>
      </c>
      <c r="L23" s="26">
        <f t="shared" si="3"/>
        <v>-1.9000000000000909</v>
      </c>
      <c r="M23" s="27">
        <f t="shared" si="4"/>
        <v>-2.1271831616660221E-3</v>
      </c>
      <c r="N23" s="19">
        <f t="shared" si="5"/>
        <v>0.5817885117493472</v>
      </c>
      <c r="O23" s="31">
        <f t="shared" si="6"/>
        <v>-640.70000000000005</v>
      </c>
    </row>
    <row r="24" spans="1:15" ht="15.75" x14ac:dyDescent="0.25">
      <c r="A24" s="11">
        <f t="shared" si="2"/>
        <v>34</v>
      </c>
      <c r="B24" s="12">
        <v>43222</v>
      </c>
      <c r="C24" s="13">
        <v>6619</v>
      </c>
      <c r="D24" s="14">
        <v>28944</v>
      </c>
      <c r="E24" s="15">
        <f t="shared" si="0"/>
        <v>4.3728659918416684</v>
      </c>
      <c r="F24" s="17">
        <v>1009.3</v>
      </c>
      <c r="G24" s="29">
        <v>43586</v>
      </c>
      <c r="H24" s="32">
        <v>6128</v>
      </c>
      <c r="I24" s="33">
        <v>28677</v>
      </c>
      <c r="J24" s="34">
        <f t="shared" si="1"/>
        <v>4.6796671018276763</v>
      </c>
      <c r="K24" s="35">
        <v>946.3</v>
      </c>
      <c r="L24" s="26">
        <f t="shared" si="3"/>
        <v>-63</v>
      </c>
      <c r="M24" s="27">
        <f t="shared" si="4"/>
        <v>-6.2419498662439316E-2</v>
      </c>
      <c r="N24" s="19">
        <f t="shared" si="5"/>
        <v>0.61768929503916448</v>
      </c>
      <c r="O24" s="31">
        <f t="shared" si="6"/>
        <v>-585.70000000000005</v>
      </c>
    </row>
    <row r="25" spans="1:15" ht="15.75" x14ac:dyDescent="0.25">
      <c r="A25" s="11">
        <v>33</v>
      </c>
      <c r="B25" s="12">
        <v>43223</v>
      </c>
      <c r="C25" s="13">
        <v>6887</v>
      </c>
      <c r="D25" s="14">
        <v>29917</v>
      </c>
      <c r="E25" s="15">
        <f t="shared" si="0"/>
        <v>4.3439814142587485</v>
      </c>
      <c r="F25" s="17">
        <v>1036.0999999999999</v>
      </c>
      <c r="G25" s="29">
        <v>43587</v>
      </c>
      <c r="H25" s="32">
        <v>6392</v>
      </c>
      <c r="I25" s="33">
        <v>29714</v>
      </c>
      <c r="J25" s="34">
        <f t="shared" si="1"/>
        <v>4.6486232790988735</v>
      </c>
      <c r="K25" s="35">
        <v>990.1</v>
      </c>
      <c r="L25" s="26">
        <f t="shared" si="3"/>
        <v>-45.999999999999886</v>
      </c>
      <c r="M25" s="27">
        <f t="shared" si="4"/>
        <v>-4.439725895183852E-2</v>
      </c>
      <c r="N25" s="19">
        <f t="shared" si="5"/>
        <v>0.64627937336814623</v>
      </c>
      <c r="O25" s="31">
        <f t="shared" si="6"/>
        <v>-541.9</v>
      </c>
    </row>
    <row r="26" spans="1:15" ht="15.75" x14ac:dyDescent="0.25">
      <c r="A26" s="11">
        <f t="shared" ref="A26:A36" si="7">A25-1</f>
        <v>32</v>
      </c>
      <c r="B26" s="12">
        <v>43224</v>
      </c>
      <c r="C26" s="13">
        <v>7102</v>
      </c>
      <c r="D26" s="14">
        <v>30758</v>
      </c>
      <c r="E26" s="15">
        <f t="shared" si="0"/>
        <v>4.3308927062799212</v>
      </c>
      <c r="F26" s="17">
        <v>1043.5999999999999</v>
      </c>
      <c r="G26" s="29">
        <v>43588</v>
      </c>
      <c r="H26" s="32">
        <v>6541</v>
      </c>
      <c r="I26" s="33">
        <v>30293.5</v>
      </c>
      <c r="J26" s="34">
        <f t="shared" si="1"/>
        <v>4.6313254853997856</v>
      </c>
      <c r="K26" s="35">
        <v>1015.2</v>
      </c>
      <c r="L26" s="26">
        <f t="shared" si="3"/>
        <v>-28.399999999999864</v>
      </c>
      <c r="M26" s="27">
        <f t="shared" si="4"/>
        <v>-2.721349175929462E-2</v>
      </c>
      <c r="N26" s="19">
        <f t="shared" si="5"/>
        <v>0.66266318537859015</v>
      </c>
      <c r="O26" s="31">
        <f t="shared" si="6"/>
        <v>-516.79999999999995</v>
      </c>
    </row>
    <row r="27" spans="1:15" ht="15.75" x14ac:dyDescent="0.25">
      <c r="A27" s="11">
        <f t="shared" si="7"/>
        <v>31</v>
      </c>
      <c r="B27" s="12">
        <v>43225</v>
      </c>
      <c r="C27" s="36">
        <v>7239</v>
      </c>
      <c r="D27" s="37">
        <v>31307</v>
      </c>
      <c r="E27" s="38">
        <f t="shared" si="0"/>
        <v>4.3247686144495097</v>
      </c>
      <c r="F27" s="39">
        <v>1053.4000000000001</v>
      </c>
      <c r="G27" s="29">
        <v>43589</v>
      </c>
      <c r="H27" s="32">
        <v>6684</v>
      </c>
      <c r="I27" s="33">
        <v>30834.5</v>
      </c>
      <c r="J27" s="34">
        <f t="shared" si="1"/>
        <v>4.6131807301017353</v>
      </c>
      <c r="K27" s="35">
        <v>1023.5</v>
      </c>
      <c r="L27" s="26">
        <f t="shared" si="3"/>
        <v>-29.900000000000091</v>
      </c>
      <c r="M27" s="27">
        <f t="shared" si="4"/>
        <v>-2.8384279475982616E-2</v>
      </c>
      <c r="N27" s="19">
        <f t="shared" si="5"/>
        <v>0.66808093994778073</v>
      </c>
      <c r="O27" s="31">
        <f t="shared" si="6"/>
        <v>-508.5</v>
      </c>
    </row>
    <row r="28" spans="1:15" ht="15.75" x14ac:dyDescent="0.25">
      <c r="A28" s="11">
        <f t="shared" si="7"/>
        <v>30</v>
      </c>
      <c r="B28" s="12">
        <v>43227</v>
      </c>
      <c r="C28" s="36">
        <v>7423</v>
      </c>
      <c r="D28" s="37">
        <v>32023.5</v>
      </c>
      <c r="E28" s="38">
        <f t="shared" si="0"/>
        <v>4.3140913377340695</v>
      </c>
      <c r="F28" s="39">
        <v>1077.4000000000001</v>
      </c>
      <c r="G28" s="29">
        <v>43591</v>
      </c>
      <c r="H28" s="32">
        <v>7064</v>
      </c>
      <c r="I28" s="33">
        <v>32296</v>
      </c>
      <c r="J28" s="34">
        <f t="shared" si="1"/>
        <v>4.5719139297848246</v>
      </c>
      <c r="K28" s="35">
        <v>1067.2</v>
      </c>
      <c r="L28" s="26">
        <f t="shared" si="3"/>
        <v>-10.200000000000045</v>
      </c>
      <c r="M28" s="27">
        <f t="shared" si="4"/>
        <v>-9.4672359383701915E-3</v>
      </c>
      <c r="N28" s="19">
        <f t="shared" si="5"/>
        <v>0.69660574412532639</v>
      </c>
      <c r="O28" s="31">
        <f t="shared" si="6"/>
        <v>-464.79999999999995</v>
      </c>
    </row>
    <row r="29" spans="1:15" ht="15.75" x14ac:dyDescent="0.25">
      <c r="A29" s="11">
        <f t="shared" si="7"/>
        <v>29</v>
      </c>
      <c r="B29" s="48">
        <v>43228</v>
      </c>
      <c r="C29" s="49">
        <v>7583</v>
      </c>
      <c r="D29" s="14">
        <v>32636</v>
      </c>
      <c r="E29" s="50">
        <f t="shared" si="0"/>
        <v>4.3038375313200579</v>
      </c>
      <c r="F29" s="17">
        <v>1098.3</v>
      </c>
      <c r="G29" s="29">
        <v>43592</v>
      </c>
      <c r="H29" s="32">
        <v>7318</v>
      </c>
      <c r="I29" s="33">
        <v>33262</v>
      </c>
      <c r="J29" s="34">
        <f t="shared" si="1"/>
        <v>4.5452309374145941</v>
      </c>
      <c r="K29" s="35">
        <v>1098.2</v>
      </c>
      <c r="L29" s="26">
        <f t="shared" si="3"/>
        <v>-9.9999999999909051E-2</v>
      </c>
      <c r="M29" s="27">
        <f t="shared" si="4"/>
        <v>-9.1049804242838072E-5</v>
      </c>
      <c r="N29" s="19">
        <f t="shared" si="5"/>
        <v>0.71684073107049606</v>
      </c>
      <c r="O29" s="31">
        <f t="shared" si="6"/>
        <v>-433.79999999999995</v>
      </c>
    </row>
    <row r="30" spans="1:15" ht="15.75" x14ac:dyDescent="0.25">
      <c r="A30" s="11">
        <f t="shared" si="7"/>
        <v>28</v>
      </c>
      <c r="B30" s="48">
        <v>43229</v>
      </c>
      <c r="C30" s="49">
        <v>7945</v>
      </c>
      <c r="D30" s="14">
        <v>34025</v>
      </c>
      <c r="E30" s="50">
        <f t="shared" si="0"/>
        <v>4.2825676526117054</v>
      </c>
      <c r="F30" s="17">
        <v>1143.3</v>
      </c>
      <c r="G30" s="29">
        <v>43593</v>
      </c>
      <c r="H30" s="32">
        <v>7735</v>
      </c>
      <c r="I30" s="33">
        <v>34867.5</v>
      </c>
      <c r="J30" s="34">
        <f t="shared" si="1"/>
        <v>4.5077569489334195</v>
      </c>
      <c r="K30" s="35">
        <v>1149.7</v>
      </c>
      <c r="L30" s="26">
        <f t="shared" si="3"/>
        <v>6.4000000000000909</v>
      </c>
      <c r="M30" s="27">
        <f t="shared" si="4"/>
        <v>5.5978308405493669E-3</v>
      </c>
      <c r="N30" s="19">
        <f t="shared" si="5"/>
        <v>0.7504569190600523</v>
      </c>
      <c r="O30" s="31">
        <f t="shared" si="6"/>
        <v>-382.29999999999995</v>
      </c>
    </row>
    <row r="31" spans="1:15" ht="15.75" x14ac:dyDescent="0.25">
      <c r="A31" s="11">
        <f t="shared" si="7"/>
        <v>27</v>
      </c>
      <c r="B31" s="48">
        <v>43230</v>
      </c>
      <c r="C31" s="49">
        <v>8126</v>
      </c>
      <c r="D31" s="14">
        <v>34760</v>
      </c>
      <c r="E31" s="50">
        <f t="shared" si="0"/>
        <v>4.2776273689392079</v>
      </c>
      <c r="F31" s="17">
        <v>1168.8</v>
      </c>
      <c r="G31" s="29">
        <v>43594</v>
      </c>
      <c r="H31" s="32">
        <v>7925</v>
      </c>
      <c r="I31" s="33">
        <v>35519</v>
      </c>
      <c r="J31" s="34">
        <f t="shared" si="1"/>
        <v>4.4818927444794951</v>
      </c>
      <c r="K31" s="35">
        <v>1170.5</v>
      </c>
      <c r="L31" s="26">
        <f t="shared" si="3"/>
        <v>1.7000000000000455</v>
      </c>
      <c r="M31" s="27">
        <f t="shared" si="4"/>
        <v>1.4544832306639679E-3</v>
      </c>
      <c r="N31" s="19">
        <f t="shared" si="5"/>
        <v>0.76403394255874668</v>
      </c>
      <c r="O31" s="31">
        <f t="shared" si="6"/>
        <v>-361.5</v>
      </c>
    </row>
    <row r="32" spans="1:15" ht="15.75" x14ac:dyDescent="0.25">
      <c r="A32" s="11">
        <f t="shared" si="7"/>
        <v>26</v>
      </c>
      <c r="B32" s="48">
        <v>43231</v>
      </c>
      <c r="C32" s="49">
        <v>8256</v>
      </c>
      <c r="D32" s="14">
        <v>35277.5</v>
      </c>
      <c r="E32" s="50">
        <f t="shared" si="0"/>
        <v>4.2729530038759691</v>
      </c>
      <c r="F32" s="17">
        <v>1195.9000000000001</v>
      </c>
      <c r="G32" s="29">
        <v>43595</v>
      </c>
      <c r="H32" s="32">
        <v>8047</v>
      </c>
      <c r="I32" s="33">
        <v>35965.5</v>
      </c>
      <c r="J32" s="34">
        <f t="shared" si="1"/>
        <v>4.4694296010935757</v>
      </c>
      <c r="K32" s="35">
        <v>1183.9000000000001</v>
      </c>
      <c r="L32" s="26">
        <f t="shared" si="3"/>
        <v>-12</v>
      </c>
      <c r="M32" s="27">
        <f t="shared" si="4"/>
        <v>-1.003428380299356E-2</v>
      </c>
      <c r="N32" s="19">
        <f t="shared" si="5"/>
        <v>0.77278067885117496</v>
      </c>
      <c r="O32" s="31">
        <f t="shared" si="6"/>
        <v>-348.09999999999991</v>
      </c>
    </row>
    <row r="33" spans="1:15" ht="15.75" x14ac:dyDescent="0.25">
      <c r="A33" s="11">
        <f t="shared" si="7"/>
        <v>25</v>
      </c>
      <c r="B33" s="48">
        <v>43233</v>
      </c>
      <c r="C33" s="49">
        <v>8384</v>
      </c>
      <c r="D33" s="14">
        <v>35824.5</v>
      </c>
      <c r="E33" s="50">
        <f t="shared" si="0"/>
        <v>4.2729604007633588</v>
      </c>
      <c r="F33" s="17">
        <v>1203.3</v>
      </c>
      <c r="G33" s="29">
        <v>43596</v>
      </c>
      <c r="H33" s="13">
        <v>8053</v>
      </c>
      <c r="I33" s="14">
        <v>35979.5</v>
      </c>
      <c r="J33" s="15">
        <f t="shared" si="1"/>
        <v>4.467838072767913</v>
      </c>
      <c r="K33" s="17">
        <v>1193.8</v>
      </c>
      <c r="L33" s="26">
        <f t="shared" si="3"/>
        <v>-9.5</v>
      </c>
      <c r="M33" s="27">
        <f t="shared" si="4"/>
        <v>-7.894955538934597E-3</v>
      </c>
      <c r="N33" s="19">
        <f t="shared" si="5"/>
        <v>0.77924281984334198</v>
      </c>
      <c r="O33" s="31">
        <f t="shared" si="6"/>
        <v>-338.20000000000005</v>
      </c>
    </row>
    <row r="34" spans="1:15" ht="15.75" x14ac:dyDescent="0.25">
      <c r="A34" s="11">
        <f t="shared" si="7"/>
        <v>24</v>
      </c>
      <c r="B34" s="48">
        <v>43234</v>
      </c>
      <c r="C34" s="49">
        <v>8567</v>
      </c>
      <c r="D34" s="14">
        <v>36481.5</v>
      </c>
      <c r="E34" s="50">
        <f t="shared" si="0"/>
        <v>4.2583751604995914</v>
      </c>
      <c r="F34" s="17">
        <v>1224.5999999999999</v>
      </c>
      <c r="G34" s="29">
        <v>43598</v>
      </c>
      <c r="H34" s="13">
        <v>8346</v>
      </c>
      <c r="I34" s="14">
        <v>37127</v>
      </c>
      <c r="J34" s="15">
        <f t="shared" si="1"/>
        <v>4.4484783129642942</v>
      </c>
      <c r="K34" s="17">
        <v>1221.5999999999999</v>
      </c>
      <c r="L34" s="26">
        <f t="shared" si="3"/>
        <v>-3</v>
      </c>
      <c r="M34" s="27">
        <f t="shared" si="4"/>
        <v>-2.4497795198432145E-3</v>
      </c>
      <c r="N34" s="19">
        <f t="shared" si="5"/>
        <v>0.79738903394255867</v>
      </c>
      <c r="O34" s="31">
        <f t="shared" si="6"/>
        <v>-310.40000000000009</v>
      </c>
    </row>
    <row r="35" spans="1:15" ht="15.75" x14ac:dyDescent="0.25">
      <c r="A35" s="11">
        <f t="shared" si="7"/>
        <v>23</v>
      </c>
      <c r="B35" s="48">
        <v>43235</v>
      </c>
      <c r="C35" s="49">
        <v>8730</v>
      </c>
      <c r="D35" s="14">
        <v>37110</v>
      </c>
      <c r="E35" s="50">
        <f t="shared" si="0"/>
        <v>4.2508591065292096</v>
      </c>
      <c r="F35" s="17">
        <v>1247.4000000000001</v>
      </c>
      <c r="G35" s="29">
        <v>43599</v>
      </c>
      <c r="H35" s="13">
        <v>8496</v>
      </c>
      <c r="I35" s="14">
        <v>37695.5</v>
      </c>
      <c r="J35" s="15">
        <f t="shared" si="1"/>
        <v>4.43685263653484</v>
      </c>
      <c r="K35" s="17">
        <v>1237.4000000000001</v>
      </c>
      <c r="L35" s="26">
        <f t="shared" si="3"/>
        <v>-10</v>
      </c>
      <c r="M35" s="27">
        <f t="shared" si="4"/>
        <v>-8.0166746833413502E-3</v>
      </c>
      <c r="N35" s="19">
        <f t="shared" si="5"/>
        <v>0.80770234986945177</v>
      </c>
      <c r="O35" s="31">
        <f t="shared" si="6"/>
        <v>-294.59999999999991</v>
      </c>
    </row>
    <row r="36" spans="1:15" ht="15.75" x14ac:dyDescent="0.25">
      <c r="A36" s="11">
        <f t="shared" si="7"/>
        <v>22</v>
      </c>
      <c r="B36" s="12">
        <v>43236</v>
      </c>
      <c r="C36" s="36">
        <v>8730</v>
      </c>
      <c r="D36" s="37">
        <v>37110</v>
      </c>
      <c r="E36" s="38">
        <f t="shared" si="0"/>
        <v>4.2508591065292096</v>
      </c>
      <c r="F36" s="39">
        <v>1279.0999999999999</v>
      </c>
      <c r="G36" s="29">
        <v>43600</v>
      </c>
      <c r="H36" s="13">
        <v>8604</v>
      </c>
      <c r="I36" s="14">
        <v>38115</v>
      </c>
      <c r="J36" s="15">
        <f t="shared" si="1"/>
        <v>4.4299163179916317</v>
      </c>
      <c r="K36" s="17">
        <v>1252.5</v>
      </c>
      <c r="L36" s="26">
        <f t="shared" si="3"/>
        <v>-26.599999999999909</v>
      </c>
      <c r="M36" s="27">
        <f t="shared" si="4"/>
        <v>-2.0795872097568533E-2</v>
      </c>
      <c r="N36" s="19">
        <f t="shared" si="5"/>
        <v>0.81755874673629247</v>
      </c>
      <c r="O36" s="31">
        <f t="shared" si="6"/>
        <v>-279.5</v>
      </c>
    </row>
    <row r="37" spans="1:15" ht="15.75" x14ac:dyDescent="0.25">
      <c r="A37" s="11">
        <f>A36-1</f>
        <v>21</v>
      </c>
      <c r="B37" s="12">
        <v>43237</v>
      </c>
      <c r="C37" s="36">
        <v>8978</v>
      </c>
      <c r="D37" s="37">
        <v>38082</v>
      </c>
      <c r="E37" s="38">
        <f t="shared" si="0"/>
        <v>4.2417019380708396</v>
      </c>
      <c r="F37" s="39">
        <v>1291.3</v>
      </c>
      <c r="G37" s="40">
        <v>43601</v>
      </c>
      <c r="H37" s="13">
        <v>8735</v>
      </c>
      <c r="I37" s="14">
        <v>38506</v>
      </c>
      <c r="J37" s="15">
        <f t="shared" si="1"/>
        <v>4.4082427017744701</v>
      </c>
      <c r="K37" s="17">
        <v>1265</v>
      </c>
      <c r="L37" s="26">
        <f t="shared" si="3"/>
        <v>-26.299999999999955</v>
      </c>
      <c r="M37" s="27">
        <f t="shared" si="4"/>
        <v>-2.0367071943003141E-2</v>
      </c>
      <c r="N37" s="19">
        <f t="shared" si="5"/>
        <v>0.82571801566579639</v>
      </c>
      <c r="O37" s="31">
        <f t="shared" si="6"/>
        <v>-267</v>
      </c>
    </row>
    <row r="38" spans="1:15" ht="15.75" x14ac:dyDescent="0.25">
      <c r="A38" s="41">
        <f>A37-1</f>
        <v>20</v>
      </c>
      <c r="B38" s="42">
        <v>43238</v>
      </c>
      <c r="C38" s="36">
        <v>9098</v>
      </c>
      <c r="D38" s="37">
        <v>38555</v>
      </c>
      <c r="E38" s="38">
        <f t="shared" si="0"/>
        <v>4.2377445592437901</v>
      </c>
      <c r="F38" s="39">
        <v>1295.3</v>
      </c>
      <c r="G38" s="40">
        <v>43602</v>
      </c>
      <c r="H38" s="36">
        <v>8912</v>
      </c>
      <c r="I38" s="37">
        <v>39166.5</v>
      </c>
      <c r="J38" s="38">
        <f t="shared" si="1"/>
        <v>4.3948047576301619</v>
      </c>
      <c r="K38" s="39">
        <v>1276.7</v>
      </c>
      <c r="L38" s="43">
        <f t="shared" si="3"/>
        <v>-18.599999999999909</v>
      </c>
      <c r="M38" s="44">
        <f t="shared" si="4"/>
        <v>-1.4359607812861816E-2</v>
      </c>
      <c r="N38" s="45">
        <f t="shared" si="5"/>
        <v>0.83335509138381203</v>
      </c>
      <c r="O38" s="46">
        <f t="shared" si="6"/>
        <v>-255.29999999999995</v>
      </c>
    </row>
    <row r="39" spans="1:15" ht="15.75" x14ac:dyDescent="0.25">
      <c r="A39" s="47">
        <f>A38-1</f>
        <v>19</v>
      </c>
      <c r="B39" s="48">
        <v>43239</v>
      </c>
      <c r="C39" s="36">
        <v>9164</v>
      </c>
      <c r="D39" s="37">
        <v>38840.5</v>
      </c>
      <c r="E39" s="38">
        <f t="shared" si="0"/>
        <v>4.2383784373635969</v>
      </c>
      <c r="F39" s="39">
        <v>1299.5999999999999</v>
      </c>
      <c r="G39" s="29">
        <v>43603</v>
      </c>
      <c r="H39" s="49">
        <v>8966</v>
      </c>
      <c r="I39" s="14">
        <v>39626</v>
      </c>
      <c r="J39" s="50">
        <f t="shared" si="1"/>
        <v>4.4195850992638857</v>
      </c>
      <c r="K39" s="39">
        <v>1283.3</v>
      </c>
      <c r="L39" s="51">
        <f t="shared" si="3"/>
        <v>-16.299999999999955</v>
      </c>
      <c r="M39" s="52">
        <f t="shared" si="4"/>
        <v>-1.2542320714065832E-2</v>
      </c>
      <c r="N39" s="19">
        <f t="shared" si="5"/>
        <v>0.83766318537859008</v>
      </c>
      <c r="O39" s="31">
        <f t="shared" si="6"/>
        <v>-248.70000000000005</v>
      </c>
    </row>
    <row r="40" spans="1:15" ht="15.75" x14ac:dyDescent="0.25">
      <c r="A40" s="47">
        <f t="shared" ref="A40:A52" si="8">A39-1</f>
        <v>18</v>
      </c>
      <c r="B40" s="48">
        <v>43241</v>
      </c>
      <c r="C40" s="49">
        <v>9294</v>
      </c>
      <c r="D40" s="14">
        <v>39291.5</v>
      </c>
      <c r="E40" s="50">
        <f t="shared" si="0"/>
        <v>4.2276199698730368</v>
      </c>
      <c r="F40" s="17">
        <v>1312.7</v>
      </c>
      <c r="G40" s="29">
        <v>43605</v>
      </c>
      <c r="H40" s="54">
        <v>9082</v>
      </c>
      <c r="I40" s="33">
        <v>39830</v>
      </c>
      <c r="J40" s="55">
        <f t="shared" si="1"/>
        <v>4.3855978859282096</v>
      </c>
      <c r="K40" s="57">
        <v>1298</v>
      </c>
      <c r="L40" s="58">
        <f t="shared" si="3"/>
        <v>-14.700000000000045</v>
      </c>
      <c r="M40" s="52">
        <f t="shared" si="4"/>
        <v>-1.1198293593357236E-2</v>
      </c>
      <c r="N40" s="19">
        <f t="shared" si="5"/>
        <v>0.84725848563968664</v>
      </c>
      <c r="O40" s="31">
        <f t="shared" si="6"/>
        <v>-234</v>
      </c>
    </row>
    <row r="41" spans="1:15" ht="15.75" x14ac:dyDescent="0.25">
      <c r="A41" s="47">
        <f t="shared" si="8"/>
        <v>17</v>
      </c>
      <c r="B41" s="48">
        <v>43242</v>
      </c>
      <c r="C41" s="36">
        <v>9411</v>
      </c>
      <c r="D41" s="37">
        <v>39745</v>
      </c>
      <c r="E41" s="38">
        <f t="shared" si="0"/>
        <v>4.2232493890128575</v>
      </c>
      <c r="F41" s="39">
        <v>1326</v>
      </c>
      <c r="G41" s="29">
        <v>43606</v>
      </c>
      <c r="H41" s="54">
        <v>9159</v>
      </c>
      <c r="I41" s="33">
        <v>40064</v>
      </c>
      <c r="J41" s="55">
        <f t="shared" ref="J41:J42" si="9">I41/H41</f>
        <v>4.3742766677584886</v>
      </c>
      <c r="K41" s="57">
        <v>1312.8</v>
      </c>
      <c r="L41" s="58">
        <f t="shared" si="3"/>
        <v>-13.200000000000045</v>
      </c>
      <c r="M41" s="52">
        <f t="shared" si="4"/>
        <v>-9.9547511312217535E-3</v>
      </c>
      <c r="N41" s="19">
        <f t="shared" si="5"/>
        <v>0.85691906005221929</v>
      </c>
      <c r="O41" s="31">
        <f t="shared" si="6"/>
        <v>-219.20000000000005</v>
      </c>
    </row>
    <row r="42" spans="1:15" ht="15.75" x14ac:dyDescent="0.25">
      <c r="A42" s="56">
        <f t="shared" si="8"/>
        <v>16</v>
      </c>
      <c r="B42" s="48">
        <v>43243</v>
      </c>
      <c r="C42" s="36">
        <v>9507</v>
      </c>
      <c r="D42" s="37">
        <v>40134.5</v>
      </c>
      <c r="E42" s="38">
        <f t="shared" si="0"/>
        <v>4.2215735773640475</v>
      </c>
      <c r="F42" s="39">
        <v>1340.2</v>
      </c>
      <c r="G42" s="29">
        <v>43607</v>
      </c>
      <c r="H42" s="54">
        <v>9237</v>
      </c>
      <c r="I42" s="33">
        <v>40269</v>
      </c>
      <c r="J42" s="55">
        <f t="shared" si="9"/>
        <v>4.359532315686911</v>
      </c>
      <c r="K42" s="57">
        <v>1320.3</v>
      </c>
      <c r="L42" s="58">
        <f t="shared" si="3"/>
        <v>-19.900000000000091</v>
      </c>
      <c r="M42" s="52">
        <f t="shared" si="4"/>
        <v>-1.4848530070138853E-2</v>
      </c>
      <c r="N42" s="19">
        <f t="shared" si="5"/>
        <v>0.8618146214099216</v>
      </c>
      <c r="O42" s="31">
        <f t="shared" si="6"/>
        <v>-211.70000000000005</v>
      </c>
    </row>
    <row r="43" spans="1:15" ht="15.75" x14ac:dyDescent="0.25">
      <c r="A43" s="47">
        <f t="shared" si="8"/>
        <v>15</v>
      </c>
      <c r="B43" s="48">
        <v>43244</v>
      </c>
      <c r="C43" s="36">
        <v>9602</v>
      </c>
      <c r="D43" s="37">
        <v>40486</v>
      </c>
      <c r="E43" s="38">
        <f t="shared" si="0"/>
        <v>4.2164132472401583</v>
      </c>
      <c r="F43" s="39">
        <v>1352.2</v>
      </c>
      <c r="G43" s="29">
        <v>43608</v>
      </c>
      <c r="H43" s="54">
        <v>9294</v>
      </c>
      <c r="I43" s="33">
        <v>40392.5</v>
      </c>
      <c r="J43" s="55">
        <f t="shared" ref="J43" si="10">I43/H43</f>
        <v>4.3460834947277815</v>
      </c>
      <c r="K43" s="57">
        <v>1323</v>
      </c>
      <c r="L43" s="58">
        <f t="shared" si="3"/>
        <v>-29.200000000000045</v>
      </c>
      <c r="M43" s="52">
        <f t="shared" si="4"/>
        <v>-2.1594438692501144E-2</v>
      </c>
      <c r="N43" s="19">
        <f t="shared" si="5"/>
        <v>0.86357702349869447</v>
      </c>
      <c r="O43" s="31">
        <f t="shared" si="6"/>
        <v>-209</v>
      </c>
    </row>
    <row r="44" spans="1:15" ht="15.75" x14ac:dyDescent="0.25">
      <c r="A44" s="47">
        <f t="shared" si="8"/>
        <v>14</v>
      </c>
      <c r="B44" s="48">
        <v>43245</v>
      </c>
      <c r="C44" s="36">
        <v>9676</v>
      </c>
      <c r="D44" s="37">
        <v>40767</v>
      </c>
      <c r="E44" s="38">
        <f t="shared" si="0"/>
        <v>4.2132079371641176</v>
      </c>
      <c r="F44" s="39">
        <v>1359.5</v>
      </c>
      <c r="G44" s="29">
        <v>43609</v>
      </c>
      <c r="H44" s="54">
        <v>9373</v>
      </c>
      <c r="I44" s="33">
        <v>40606</v>
      </c>
      <c r="J44" s="55">
        <f t="shared" ref="J44:J45" si="11">I44/H44</f>
        <v>4.332230875920196</v>
      </c>
      <c r="K44" s="57">
        <v>1330.5</v>
      </c>
      <c r="L44" s="58">
        <f t="shared" ref="L44:L45" si="12">K44-F44</f>
        <v>-29</v>
      </c>
      <c r="M44" s="52">
        <f t="shared" ref="M44:M45" si="13">L44/F44</f>
        <v>-2.1331371827877896E-2</v>
      </c>
      <c r="N44" s="19">
        <f t="shared" ref="N44:N45" si="14">K44/1532</f>
        <v>0.86847258485639689</v>
      </c>
      <c r="O44" s="31">
        <f t="shared" ref="O44:O45" si="15">K44-1532</f>
        <v>-201.5</v>
      </c>
    </row>
    <row r="45" spans="1:15" ht="15.75" x14ac:dyDescent="0.25">
      <c r="A45" s="47">
        <f t="shared" si="8"/>
        <v>13</v>
      </c>
      <c r="B45" s="48">
        <v>43246</v>
      </c>
      <c r="C45" s="36">
        <v>9728</v>
      </c>
      <c r="D45" s="37">
        <v>40970.5</v>
      </c>
      <c r="E45" s="38">
        <f t="shared" si="0"/>
        <v>4.2116056743421053</v>
      </c>
      <c r="F45" s="39">
        <v>1365.7</v>
      </c>
      <c r="G45" s="29">
        <v>43610</v>
      </c>
      <c r="H45" s="54">
        <v>9412</v>
      </c>
      <c r="I45" s="33">
        <v>40719.5</v>
      </c>
      <c r="J45" s="55">
        <f t="shared" si="11"/>
        <v>4.3263387165320868</v>
      </c>
      <c r="K45" s="57">
        <v>1333.9</v>
      </c>
      <c r="L45" s="58">
        <f t="shared" si="12"/>
        <v>-31.799999999999955</v>
      </c>
      <c r="M45" s="52">
        <f t="shared" si="13"/>
        <v>-2.3284762392912026E-2</v>
      </c>
      <c r="N45" s="19">
        <f t="shared" si="14"/>
        <v>0.87069190600522195</v>
      </c>
      <c r="O45" s="31">
        <f t="shared" si="15"/>
        <v>-198.09999999999991</v>
      </c>
    </row>
    <row r="46" spans="1:15" ht="15.75" x14ac:dyDescent="0.25">
      <c r="A46" s="47">
        <f t="shared" si="8"/>
        <v>12</v>
      </c>
      <c r="B46" s="61">
        <v>43248</v>
      </c>
      <c r="C46" s="36">
        <v>9768</v>
      </c>
      <c r="D46" s="37">
        <v>41095</v>
      </c>
      <c r="E46" s="38">
        <f t="shared" si="0"/>
        <v>4.2071048321048323</v>
      </c>
      <c r="F46" s="39">
        <v>1370.2</v>
      </c>
      <c r="G46" s="29">
        <v>43612</v>
      </c>
      <c r="H46" s="54">
        <v>9475</v>
      </c>
      <c r="I46" s="33">
        <v>40910</v>
      </c>
      <c r="J46" s="55">
        <f t="shared" ref="J46" si="16">I46/H46</f>
        <v>4.3176781002638522</v>
      </c>
      <c r="K46" s="57">
        <v>1339.5</v>
      </c>
      <c r="L46" s="58">
        <f t="shared" ref="L46" si="17">K46-F46</f>
        <v>-30.700000000000045</v>
      </c>
      <c r="M46" s="52">
        <f t="shared" ref="M46" si="18">L46/F46</f>
        <v>-2.2405488249890561E-2</v>
      </c>
      <c r="N46" s="19">
        <f t="shared" ref="N46" si="19">K46/1532</f>
        <v>0.87434725848563966</v>
      </c>
      <c r="O46" s="31">
        <f t="shared" ref="O46" si="20">K46-1532</f>
        <v>-192.5</v>
      </c>
    </row>
    <row r="47" spans="1:15" ht="15.75" x14ac:dyDescent="0.25">
      <c r="A47" s="47">
        <f t="shared" si="8"/>
        <v>11</v>
      </c>
      <c r="B47" s="61">
        <v>43249</v>
      </c>
      <c r="C47" s="36">
        <v>9850</v>
      </c>
      <c r="D47" s="37">
        <v>41334</v>
      </c>
      <c r="E47" s="38">
        <f t="shared" si="0"/>
        <v>4.1963451776649743</v>
      </c>
      <c r="F47" s="39">
        <v>1378.6</v>
      </c>
      <c r="G47" s="29">
        <v>43613</v>
      </c>
      <c r="H47" s="54">
        <v>9571</v>
      </c>
      <c r="I47" s="33">
        <v>41280.5</v>
      </c>
      <c r="J47" s="55">
        <f t="shared" ref="J47:J52" si="21">I47/H47</f>
        <v>4.3130811827395252</v>
      </c>
      <c r="K47" s="57">
        <v>1357</v>
      </c>
      <c r="L47" s="58">
        <f t="shared" ref="L47:L52" si="22">K47-F47</f>
        <v>-21.599999999999909</v>
      </c>
      <c r="M47" s="52">
        <f t="shared" ref="M47:M52" si="23">L47/F47</f>
        <v>-1.566806905556355E-2</v>
      </c>
      <c r="N47" s="19">
        <f t="shared" ref="N47:N52" si="24">K47/1532</f>
        <v>0.88577023498694518</v>
      </c>
      <c r="O47" s="31">
        <f t="shared" ref="O47:O52" si="25">K47-1532</f>
        <v>-175</v>
      </c>
    </row>
    <row r="48" spans="1:15" ht="15.75" x14ac:dyDescent="0.25">
      <c r="A48" s="47">
        <f t="shared" si="8"/>
        <v>10</v>
      </c>
      <c r="B48" s="61">
        <v>43250</v>
      </c>
      <c r="C48" s="36">
        <v>9945</v>
      </c>
      <c r="D48" s="37">
        <v>41696</v>
      </c>
      <c r="E48" s="38">
        <f t="shared" si="0"/>
        <v>4.1926596279537458</v>
      </c>
      <c r="F48" s="39">
        <v>1390.9</v>
      </c>
      <c r="G48" s="29">
        <v>43614</v>
      </c>
      <c r="H48" s="54">
        <v>9667</v>
      </c>
      <c r="I48" s="33">
        <v>41651</v>
      </c>
      <c r="J48" s="55">
        <f t="shared" si="21"/>
        <v>4.3085755663597807</v>
      </c>
      <c r="K48" s="57">
        <v>1341.5</v>
      </c>
      <c r="L48" s="58">
        <f t="shared" si="22"/>
        <v>-49.400000000000091</v>
      </c>
      <c r="M48" s="52">
        <f t="shared" si="23"/>
        <v>-3.5516572003738651E-2</v>
      </c>
      <c r="N48" s="19">
        <f t="shared" si="24"/>
        <v>0.87565274151436034</v>
      </c>
      <c r="O48" s="31">
        <f t="shared" si="25"/>
        <v>-190.5</v>
      </c>
    </row>
    <row r="49" spans="1:15" ht="15.75" x14ac:dyDescent="0.25">
      <c r="A49" s="47">
        <f t="shared" si="8"/>
        <v>9</v>
      </c>
      <c r="B49" s="61">
        <v>43251</v>
      </c>
      <c r="C49" s="36">
        <v>10001</v>
      </c>
      <c r="D49" s="37">
        <v>41793.5</v>
      </c>
      <c r="E49" s="38">
        <f t="shared" si="0"/>
        <v>4.178932106789321</v>
      </c>
      <c r="F49" s="39">
        <v>1394.2</v>
      </c>
      <c r="G49" s="29">
        <v>43615</v>
      </c>
      <c r="H49" s="54">
        <v>9746</v>
      </c>
      <c r="I49" s="33">
        <v>41878.5</v>
      </c>
      <c r="J49" s="55">
        <f t="shared" si="21"/>
        <v>4.2969936384157599</v>
      </c>
      <c r="K49" s="57">
        <v>1342.5</v>
      </c>
      <c r="L49" s="58">
        <f t="shared" si="22"/>
        <v>-51.700000000000045</v>
      </c>
      <c r="M49" s="52">
        <f t="shared" si="23"/>
        <v>-3.7082197676086677E-2</v>
      </c>
      <c r="N49" s="19">
        <f t="shared" si="24"/>
        <v>0.87630548302872058</v>
      </c>
      <c r="O49" s="31">
        <f t="shared" si="25"/>
        <v>-189.5</v>
      </c>
    </row>
    <row r="50" spans="1:15" ht="15.75" x14ac:dyDescent="0.25">
      <c r="A50" s="47">
        <f t="shared" si="8"/>
        <v>8</v>
      </c>
      <c r="B50" s="61">
        <v>43252</v>
      </c>
      <c r="C50" s="36">
        <v>10063</v>
      </c>
      <c r="D50" s="37">
        <v>42057</v>
      </c>
      <c r="E50" s="38">
        <f t="shared" si="0"/>
        <v>4.1793699691940773</v>
      </c>
      <c r="F50" s="39">
        <v>1404</v>
      </c>
      <c r="G50" s="29">
        <v>43616</v>
      </c>
      <c r="H50" s="54">
        <v>9794</v>
      </c>
      <c r="I50" s="33">
        <v>42001.5</v>
      </c>
      <c r="J50" s="55">
        <f t="shared" si="21"/>
        <v>4.2884929548703283</v>
      </c>
      <c r="K50" s="57">
        <v>1343.5</v>
      </c>
      <c r="L50" s="58">
        <f t="shared" si="22"/>
        <v>-60.5</v>
      </c>
      <c r="M50" s="52">
        <f t="shared" si="23"/>
        <v>-4.3091168091168093E-2</v>
      </c>
      <c r="N50" s="19">
        <f t="shared" si="24"/>
        <v>0.87695822454308092</v>
      </c>
      <c r="O50" s="31">
        <f t="shared" si="25"/>
        <v>-188.5</v>
      </c>
    </row>
    <row r="51" spans="1:15" ht="15.75" x14ac:dyDescent="0.25">
      <c r="A51" s="47">
        <f t="shared" si="8"/>
        <v>7</v>
      </c>
      <c r="B51" s="61">
        <v>43253</v>
      </c>
      <c r="C51" s="36">
        <v>10101</v>
      </c>
      <c r="D51" s="37">
        <v>42198.5</v>
      </c>
      <c r="E51" s="38">
        <f t="shared" si="0"/>
        <v>4.1776556776556779</v>
      </c>
      <c r="F51" s="39">
        <v>1407.6</v>
      </c>
      <c r="G51" s="29">
        <v>43617</v>
      </c>
      <c r="H51" s="54">
        <v>9812</v>
      </c>
      <c r="I51" s="33">
        <v>42069.5</v>
      </c>
      <c r="J51" s="55">
        <f t="shared" si="21"/>
        <v>4.2875560538116595</v>
      </c>
      <c r="K51" s="57">
        <v>1344.5</v>
      </c>
      <c r="L51" s="58">
        <f t="shared" si="22"/>
        <v>-63.099999999999909</v>
      </c>
      <c r="M51" s="52">
        <f t="shared" si="23"/>
        <v>-4.4828076157999372E-2</v>
      </c>
      <c r="N51" s="19">
        <f t="shared" si="24"/>
        <v>0.87761096605744127</v>
      </c>
      <c r="O51" s="31">
        <f t="shared" si="25"/>
        <v>-187.5</v>
      </c>
    </row>
    <row r="52" spans="1:15" ht="15.75" x14ac:dyDescent="0.25">
      <c r="A52" s="47">
        <f t="shared" si="8"/>
        <v>6</v>
      </c>
      <c r="B52" s="61">
        <v>43255</v>
      </c>
      <c r="C52" s="36">
        <v>10201</v>
      </c>
      <c r="D52" s="37">
        <v>42683.5</v>
      </c>
      <c r="E52" s="38">
        <f t="shared" si="0"/>
        <v>4.1842466424860305</v>
      </c>
      <c r="F52" s="39">
        <v>1415.3</v>
      </c>
      <c r="G52" s="29">
        <v>43619</v>
      </c>
      <c r="H52" s="54">
        <v>9904</v>
      </c>
      <c r="I52" s="33">
        <v>42319.5</v>
      </c>
      <c r="J52" s="55">
        <f t="shared" si="21"/>
        <v>4.2729705169628431</v>
      </c>
      <c r="K52" s="57">
        <v>1345.5</v>
      </c>
      <c r="L52" s="58">
        <f t="shared" si="22"/>
        <v>-69.799999999999955</v>
      </c>
      <c r="M52" s="52">
        <f t="shared" si="23"/>
        <v>-4.9318165759909528E-2</v>
      </c>
      <c r="N52" s="19">
        <f t="shared" si="24"/>
        <v>0.87826370757180161</v>
      </c>
      <c r="O52" s="31">
        <f t="shared" si="25"/>
        <v>-186.5</v>
      </c>
    </row>
    <row r="53" spans="1:15" ht="15.75" x14ac:dyDescent="0.25">
      <c r="A53" s="47"/>
      <c r="B53" s="61"/>
      <c r="C53" s="36"/>
      <c r="D53" s="37"/>
      <c r="E53" s="38"/>
      <c r="F53" s="39"/>
      <c r="G53" s="29"/>
      <c r="H53" s="53"/>
      <c r="I53" s="53"/>
      <c r="J53" s="53"/>
      <c r="K53" s="53"/>
      <c r="L53" s="53"/>
      <c r="M53" s="53"/>
      <c r="N53" s="53"/>
      <c r="O53" s="59"/>
    </row>
    <row r="54" spans="1:15" ht="15.75" x14ac:dyDescent="0.25">
      <c r="A54" s="47"/>
      <c r="B54" s="61"/>
      <c r="C54" s="36"/>
      <c r="D54" s="37"/>
      <c r="E54" s="38"/>
      <c r="F54" s="39"/>
      <c r="G54" s="29"/>
      <c r="H54" s="53"/>
      <c r="I54" s="53"/>
      <c r="J54" s="53"/>
      <c r="K54" s="53"/>
      <c r="L54" s="53"/>
      <c r="M54" s="53"/>
      <c r="N54" s="53"/>
      <c r="O54" s="59"/>
    </row>
    <row r="55" spans="1:15" ht="15.75" x14ac:dyDescent="0.25">
      <c r="A55" s="47"/>
      <c r="B55" s="48"/>
      <c r="C55" s="36"/>
      <c r="D55" s="37"/>
      <c r="E55" s="38"/>
      <c r="F55" s="39"/>
      <c r="G55" s="29"/>
      <c r="H55" s="53"/>
      <c r="I55" s="53"/>
      <c r="J55" s="53"/>
      <c r="K55" s="53"/>
      <c r="L55" s="53"/>
      <c r="M55" s="53"/>
      <c r="N55" s="53"/>
      <c r="O55" s="59"/>
    </row>
    <row r="56" spans="1:15" ht="15.75" x14ac:dyDescent="0.25">
      <c r="B56" s="42"/>
      <c r="C56" s="36"/>
      <c r="D56" s="37"/>
      <c r="E56" s="38"/>
      <c r="F56" s="39"/>
    </row>
  </sheetData>
  <mergeCells count="11">
    <mergeCell ref="M1:M3"/>
    <mergeCell ref="N1:N3"/>
    <mergeCell ref="O1:O3"/>
    <mergeCell ref="C2:F2"/>
    <mergeCell ref="H2:J2"/>
    <mergeCell ref="L1:L3"/>
    <mergeCell ref="A1:A3"/>
    <mergeCell ref="B1:B3"/>
    <mergeCell ref="C1:F1"/>
    <mergeCell ref="G1:G3"/>
    <mergeCell ref="H1:J1"/>
  </mergeCells>
  <pageMargins left="0.45" right="0.45" top="1" bottom="1.5" header="0.3" footer="0.55000000000000004"/>
  <pageSetup orientation="landscape" horizontalDpi="4294967295" verticalDpi="4294967295" r:id="rId1"/>
  <headerFooter>
    <oddHeader>&amp;L&amp;"-,Bold"
Summer 2018 Total Resident FTES:  1,488&amp;C&amp;"-,Bold"DAILY ACTIVITY ENROLLMENT REPORT - SUMMER 2019
CREDIT ONLY&amp;"-,Regular"
&amp;R&amp;"-,Bold"&amp;10
Resident FTES does NOT include Positive Attendance FTES</oddHeader>
    <oddFooter>&amp;C&amp;"-,Bold"&amp;9Summer 18 registration ends 06/9/18
Summer 19 registration ends 06/8/19
Banner Report:  SWRST 26-Student Eligibility Report
Office of Admissions &amp; Records
Footnote:  *No report generated on Sundays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Nomad</dc:creator>
  <cp:lastModifiedBy>Robert Valencia</cp:lastModifiedBy>
  <cp:lastPrinted>2019-05-21T00:32:55Z</cp:lastPrinted>
  <dcterms:created xsi:type="dcterms:W3CDTF">2019-05-21T00:20:30Z</dcterms:created>
  <dcterms:modified xsi:type="dcterms:W3CDTF">2019-06-05T16:34:36Z</dcterms:modified>
</cp:coreProperties>
</file>