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K:\ADMIN\ENROLLMENT NUMBERS\DAILY ENROLLMENT RPT SU 25\"/>
    </mc:Choice>
  </mc:AlternateContent>
  <xr:revisionPtr revIDLastSave="0" documentId="13_ncr:1_{D5F8503D-D7A4-420E-B9C6-E272AF4512E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J46" i="1"/>
  <c r="L46" i="1"/>
  <c r="M46" i="1" s="1"/>
  <c r="N46" i="1"/>
  <c r="O46" i="1"/>
  <c r="E47" i="1"/>
  <c r="J47" i="1"/>
  <c r="L47" i="1"/>
  <c r="M47" i="1" s="1"/>
  <c r="N47" i="1"/>
  <c r="O47" i="1"/>
  <c r="E48" i="1"/>
  <c r="J48" i="1"/>
  <c r="L48" i="1"/>
  <c r="M48" i="1" s="1"/>
  <c r="N48" i="1"/>
  <c r="O48" i="1"/>
  <c r="E49" i="1"/>
  <c r="J49" i="1"/>
  <c r="L49" i="1"/>
  <c r="M49" i="1" s="1"/>
  <c r="N49" i="1"/>
  <c r="O49" i="1"/>
  <c r="E50" i="1"/>
  <c r="J50" i="1"/>
  <c r="L50" i="1"/>
  <c r="M50" i="1" s="1"/>
  <c r="N50" i="1"/>
  <c r="O50" i="1"/>
  <c r="E51" i="1"/>
  <c r="J51" i="1"/>
  <c r="L51" i="1"/>
  <c r="M51" i="1" s="1"/>
  <c r="N51" i="1"/>
  <c r="O51" i="1"/>
  <c r="E52" i="1"/>
  <c r="J52" i="1"/>
  <c r="L52" i="1"/>
  <c r="M52" i="1" s="1"/>
  <c r="N52" i="1"/>
  <c r="O52" i="1"/>
  <c r="E53" i="1"/>
  <c r="J53" i="1"/>
  <c r="L53" i="1"/>
  <c r="M53" i="1" s="1"/>
  <c r="N53" i="1"/>
  <c r="O53" i="1"/>
  <c r="E54" i="1"/>
  <c r="J54" i="1"/>
  <c r="L54" i="1"/>
  <c r="M54" i="1" s="1"/>
  <c r="N54" i="1"/>
  <c r="O54" i="1"/>
  <c r="E55" i="1"/>
  <c r="J55" i="1"/>
  <c r="L55" i="1"/>
  <c r="M55" i="1" s="1"/>
  <c r="N55" i="1"/>
  <c r="O55" i="1"/>
  <c r="E56" i="1"/>
  <c r="J56" i="1"/>
  <c r="L56" i="1"/>
  <c r="M56" i="1" s="1"/>
  <c r="N56" i="1"/>
  <c r="O56" i="1"/>
  <c r="E57" i="1"/>
  <c r="J57" i="1"/>
  <c r="L57" i="1"/>
  <c r="M57" i="1" s="1"/>
  <c r="N57" i="1"/>
  <c r="O57" i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J5" i="1"/>
  <c r="J6" i="1"/>
  <c r="J7" i="1"/>
  <c r="J8" i="1"/>
  <c r="J9" i="1"/>
  <c r="J10" i="1"/>
  <c r="J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O4" i="1"/>
  <c r="N4" i="1"/>
  <c r="L4" i="1"/>
  <c r="M4" i="1" s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J34" i="1" l="1"/>
  <c r="L34" i="1"/>
  <c r="M34" i="1" s="1"/>
  <c r="J35" i="1"/>
  <c r="L35" i="1"/>
  <c r="M35" i="1" s="1"/>
  <c r="J36" i="1"/>
  <c r="L36" i="1"/>
  <c r="M36" i="1" s="1"/>
  <c r="J37" i="1"/>
  <c r="L37" i="1"/>
  <c r="M37" i="1" s="1"/>
  <c r="J38" i="1"/>
  <c r="L38" i="1"/>
  <c r="M38" i="1" s="1"/>
  <c r="J39" i="1"/>
  <c r="L39" i="1"/>
  <c r="M39" i="1" s="1"/>
  <c r="J40" i="1"/>
  <c r="L40" i="1"/>
  <c r="M40" i="1" s="1"/>
  <c r="J41" i="1"/>
  <c r="L41" i="1"/>
  <c r="M41" i="1" s="1"/>
  <c r="J42" i="1"/>
  <c r="L42" i="1"/>
  <c r="M42" i="1" s="1"/>
  <c r="J43" i="1"/>
  <c r="L43" i="1"/>
  <c r="M43" i="1" s="1"/>
  <c r="J44" i="1"/>
  <c r="L44" i="1"/>
  <c r="M44" i="1" s="1"/>
  <c r="J45" i="1"/>
  <c r="L45" i="1"/>
  <c r="M45" i="1" s="1"/>
  <c r="J32" i="1" l="1"/>
  <c r="J33" i="1"/>
  <c r="J31" i="1"/>
  <c r="J30" i="1"/>
  <c r="J26" i="1" l="1"/>
  <c r="J27" i="1"/>
  <c r="J28" i="1"/>
  <c r="J29" i="1"/>
  <c r="J22" i="1"/>
  <c r="L22" i="1"/>
  <c r="M22" i="1" s="1"/>
  <c r="J23" i="1"/>
  <c r="L23" i="1"/>
  <c r="M23" i="1" s="1"/>
  <c r="J24" i="1"/>
  <c r="L24" i="1"/>
  <c r="M24" i="1" s="1"/>
  <c r="J25" i="1"/>
  <c r="L25" i="1"/>
  <c r="M25" i="1" s="1"/>
  <c r="L26" i="1"/>
  <c r="M26" i="1" s="1"/>
  <c r="J21" i="1" l="1"/>
  <c r="J20" i="1"/>
  <c r="J19" i="1"/>
  <c r="J18" i="1"/>
  <c r="J17" i="1"/>
  <c r="J16" i="1"/>
  <c r="J15" i="1" l="1"/>
  <c r="J14" i="1"/>
  <c r="J13" i="1"/>
  <c r="J12" i="1"/>
  <c r="J11" i="1"/>
  <c r="L14" i="1" l="1"/>
  <c r="M14" i="1" s="1"/>
  <c r="L15" i="1"/>
  <c r="M15" i="1" s="1"/>
  <c r="L28" i="1" l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27" i="1"/>
  <c r="M27" i="1" s="1"/>
  <c r="L21" i="1" l="1"/>
  <c r="M21" i="1" s="1"/>
  <c r="L20" i="1"/>
  <c r="M20" i="1" s="1"/>
  <c r="L19" i="1"/>
  <c r="M19" i="1" s="1"/>
  <c r="L18" i="1"/>
  <c r="M18" i="1" s="1"/>
  <c r="L17" i="1"/>
  <c r="M17" i="1" s="1"/>
  <c r="L16" i="1"/>
  <c r="M16" i="1" s="1"/>
</calcChain>
</file>

<file path=xl/sharedStrings.xml><?xml version="1.0" encoding="utf-8"?>
<sst xmlns="http://schemas.openxmlformats.org/spreadsheetml/2006/main" count="19" uniqueCount="14">
  <si>
    <r>
      <t xml:space="preserve">Date  </t>
    </r>
    <r>
      <rPr>
        <b/>
        <sz val="12"/>
        <color indexed="10"/>
        <rFont val="Calibri"/>
        <family val="2"/>
      </rPr>
      <t>*</t>
    </r>
  </si>
  <si>
    <t>% FTES Difference</t>
  </si>
  <si>
    <t>Total Enrolled</t>
  </si>
  <si>
    <t>Total Units</t>
  </si>
  <si>
    <t>Average Units</t>
  </si>
  <si>
    <t>Resident FTES</t>
  </si>
  <si>
    <t>Days from start of the term</t>
  </si>
  <si>
    <r>
      <t>Short of Goal or</t>
    </r>
    <r>
      <rPr>
        <b/>
        <sz val="9"/>
        <rFont val="Calibri"/>
        <family val="2"/>
      </rPr>
      <t xml:space="preserve"> over </t>
    </r>
    <r>
      <rPr>
        <b/>
        <sz val="9"/>
        <color rgb="FFFF0000"/>
        <rFont val="Calibri"/>
        <family val="2"/>
      </rPr>
      <t>by X number of FTES</t>
    </r>
  </si>
  <si>
    <t>Summer 24-1st Day of Classes 06/03/24</t>
  </si>
  <si>
    <t>1st day of Registration 04/15/24</t>
  </si>
  <si>
    <t>1st day of Registration 04/14/25</t>
  </si>
  <si>
    <t>Summer 25-1st Day of Classes 06/02/25</t>
  </si>
  <si>
    <t xml:space="preserve">2025 to 2024 Resident FTES Difference </t>
  </si>
  <si>
    <r>
      <t>% of FTES Meeting Target Su 25 (1,029</t>
    </r>
    <r>
      <rPr>
        <b/>
        <sz val="9"/>
        <color rgb="FFFF0000"/>
        <rFont val="Calibri"/>
        <family val="2"/>
      </rPr>
      <t xml:space="preserve"> </t>
    </r>
    <r>
      <rPr>
        <b/>
        <sz val="9"/>
        <rFont val="Calibri"/>
        <family val="2"/>
      </rPr>
      <t>FTES</t>
    </r>
    <r>
      <rPr>
        <b/>
        <sz val="9"/>
        <color indexed="8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</si>
</sst>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;@"/>
    <numFmt numFmtId="165" formatCode="#,##0.0"/>
    <numFmt numFmtId="166" formatCode="0.0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rgb="FFFF0000"/>
      <name val="Calibri"/>
      <family val="2"/>
    </font>
    <font>
      <b/>
      <i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165" fontId="6" fillId="0" borderId="1" xfId="0" applyNumberFormat="1" applyFon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165" fontId="3" fillId="0" borderId="15" xfId="0" applyNumberFormat="1" applyFont="1" applyBorder="1" applyAlignment="1">
      <alignment horizontal="center" wrapText="1"/>
    </xf>
    <xf numFmtId="165" fontId="3" fillId="0" borderId="9" xfId="0" applyNumberFormat="1" applyFont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165" fontId="2" fillId="0" borderId="15" xfId="0" applyNumberFormat="1" applyFont="1" applyBorder="1" applyAlignment="1">
      <alignment horizontal="center" wrapText="1"/>
    </xf>
    <xf numFmtId="165" fontId="3" fillId="3" borderId="13" xfId="0" applyNumberFormat="1" applyFont="1" applyFill="1" applyBorder="1" applyAlignment="1">
      <alignment horizontal="center" wrapText="1"/>
    </xf>
    <xf numFmtId="0" fontId="13" fillId="0" borderId="16" xfId="0" applyFont="1" applyBorder="1" applyAlignment="1">
      <alignment horizontal="center"/>
    </xf>
    <xf numFmtId="164" fontId="13" fillId="0" borderId="15" xfId="0" applyNumberFormat="1" applyFont="1" applyBorder="1" applyAlignment="1">
      <alignment horizontal="center"/>
    </xf>
    <xf numFmtId="3" fontId="13" fillId="0" borderId="18" xfId="0" applyNumberFormat="1" applyFont="1" applyBorder="1" applyAlignment="1">
      <alignment horizontal="right" vertical="center"/>
    </xf>
    <xf numFmtId="165" fontId="13" fillId="0" borderId="15" xfId="0" applyNumberFormat="1" applyFont="1" applyBorder="1" applyAlignment="1">
      <alignment horizontal="right" vertical="center"/>
    </xf>
    <xf numFmtId="166" fontId="13" fillId="0" borderId="9" xfId="0" applyNumberFormat="1" applyFont="1" applyBorder="1" applyAlignment="1">
      <alignment horizontal="right"/>
    </xf>
    <xf numFmtId="165" fontId="13" fillId="0" borderId="16" xfId="0" applyNumberFormat="1" applyFont="1" applyBorder="1" applyAlignment="1">
      <alignment horizontal="right"/>
    </xf>
    <xf numFmtId="3" fontId="13" fillId="0" borderId="18" xfId="1" applyNumberFormat="1" applyFont="1" applyBorder="1" applyAlignment="1">
      <alignment horizontal="center"/>
    </xf>
    <xf numFmtId="167" fontId="13" fillId="0" borderId="15" xfId="2" applyNumberFormat="1" applyFont="1" applyBorder="1" applyAlignment="1">
      <alignment horizontal="center"/>
    </xf>
    <xf numFmtId="167" fontId="14" fillId="0" borderId="18" xfId="0" applyNumberFormat="1" applyFont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3" fontId="13" fillId="0" borderId="18" xfId="0" applyNumberFormat="1" applyFont="1" applyBorder="1" applyAlignment="1">
      <alignment horizontal="right"/>
    </xf>
    <xf numFmtId="165" fontId="13" fillId="0" borderId="15" xfId="0" applyNumberFormat="1" applyFont="1" applyBorder="1" applyAlignment="1">
      <alignment horizontal="right"/>
    </xf>
    <xf numFmtId="3" fontId="13" fillId="0" borderId="18" xfId="0" applyNumberFormat="1" applyFont="1" applyBorder="1" applyAlignment="1">
      <alignment horizontal="center"/>
    </xf>
    <xf numFmtId="9" fontId="13" fillId="0" borderId="18" xfId="2" applyFont="1" applyBorder="1" applyAlignment="1">
      <alignment horizontal="center"/>
    </xf>
    <xf numFmtId="3" fontId="13" fillId="0" borderId="19" xfId="0" applyNumberFormat="1" applyFont="1" applyBorder="1" applyAlignment="1">
      <alignment horizontal="right" vertical="center"/>
    </xf>
    <xf numFmtId="165" fontId="13" fillId="0" borderId="20" xfId="0" applyNumberFormat="1" applyFont="1" applyBorder="1" applyAlignment="1">
      <alignment horizontal="right" vertical="center"/>
    </xf>
    <xf numFmtId="165" fontId="13" fillId="0" borderId="21" xfId="0" applyNumberFormat="1" applyFont="1" applyBorder="1" applyAlignment="1">
      <alignment horizontal="right"/>
    </xf>
    <xf numFmtId="164" fontId="13" fillId="0" borderId="22" xfId="0" applyNumberFormat="1" applyFont="1" applyBorder="1" applyAlignment="1">
      <alignment horizontal="center"/>
    </xf>
    <xf numFmtId="3" fontId="13" fillId="0" borderId="15" xfId="0" applyNumberFormat="1" applyFont="1" applyBorder="1" applyAlignment="1">
      <alignment horizontal="right" vertical="center"/>
    </xf>
    <xf numFmtId="9" fontId="13" fillId="0" borderId="15" xfId="2" applyFont="1" applyBorder="1" applyAlignment="1">
      <alignment horizontal="center"/>
    </xf>
    <xf numFmtId="3" fontId="13" fillId="0" borderId="15" xfId="0" applyNumberFormat="1" applyFont="1" applyBorder="1" applyAlignment="1">
      <alignment horizontal="right"/>
    </xf>
    <xf numFmtId="166" fontId="13" fillId="0" borderId="15" xfId="0" applyNumberFormat="1" applyFont="1" applyBorder="1" applyAlignment="1">
      <alignment horizontal="right"/>
    </xf>
    <xf numFmtId="3" fontId="13" fillId="0" borderId="22" xfId="0" applyNumberFormat="1" applyFont="1" applyBorder="1" applyAlignment="1">
      <alignment horizontal="center"/>
    </xf>
    <xf numFmtId="164" fontId="0" fillId="0" borderId="0" xfId="0" applyNumberFormat="1"/>
    <xf numFmtId="165" fontId="13" fillId="0" borderId="20" xfId="0" applyNumberFormat="1" applyFont="1" applyBorder="1" applyAlignment="1">
      <alignment horizontal="right"/>
    </xf>
    <xf numFmtId="166" fontId="13" fillId="0" borderId="20" xfId="0" applyNumberFormat="1" applyFont="1" applyBorder="1" applyAlignment="1">
      <alignment horizontal="right"/>
    </xf>
    <xf numFmtId="3" fontId="13" fillId="0" borderId="23" xfId="0" applyNumberFormat="1" applyFont="1" applyBorder="1" applyAlignment="1">
      <alignment horizontal="center"/>
    </xf>
    <xf numFmtId="9" fontId="13" fillId="0" borderId="20" xfId="2" applyFont="1" applyBorder="1" applyAlignment="1">
      <alignment horizontal="center"/>
    </xf>
    <xf numFmtId="3" fontId="13" fillId="0" borderId="15" xfId="0" applyNumberFormat="1" applyFont="1" applyBorder="1"/>
    <xf numFmtId="165" fontId="13" fillId="0" borderId="25" xfId="0" applyNumberFormat="1" applyFont="1" applyBorder="1" applyAlignment="1">
      <alignment horizontal="right"/>
    </xf>
    <xf numFmtId="166" fontId="13" fillId="0" borderId="25" xfId="0" applyNumberFormat="1" applyFont="1" applyBorder="1" applyAlignment="1">
      <alignment horizontal="right"/>
    </xf>
    <xf numFmtId="3" fontId="13" fillId="0" borderId="15" xfId="0" applyNumberFormat="1" applyFont="1" applyBorder="1" applyAlignment="1">
      <alignment vertical="center"/>
    </xf>
    <xf numFmtId="166" fontId="2" fillId="3" borderId="9" xfId="0" applyNumberFormat="1" applyFont="1" applyFill="1" applyBorder="1" applyAlignment="1">
      <alignment horizontal="center" wrapText="1"/>
    </xf>
    <xf numFmtId="166" fontId="13" fillId="0" borderId="15" xfId="0" applyNumberFormat="1" applyFont="1" applyBorder="1" applyAlignment="1">
      <alignment vertical="center"/>
    </xf>
    <xf numFmtId="166" fontId="0" fillId="0" borderId="0" xfId="0" applyNumberFormat="1"/>
    <xf numFmtId="165" fontId="13" fillId="0" borderId="15" xfId="0" applyNumberFormat="1" applyFont="1" applyBorder="1" applyAlignment="1">
      <alignment vertical="center"/>
    </xf>
    <xf numFmtId="165" fontId="0" fillId="0" borderId="0" xfId="0" applyNumberFormat="1"/>
    <xf numFmtId="165" fontId="13" fillId="0" borderId="16" xfId="0" applyNumberFormat="1" applyFont="1" applyBorder="1" applyAlignment="1">
      <alignment vertical="center"/>
    </xf>
    <xf numFmtId="165" fontId="13" fillId="0" borderId="17" xfId="0" applyNumberFormat="1" applyFont="1" applyBorder="1" applyAlignment="1">
      <alignment horizontal="right"/>
    </xf>
    <xf numFmtId="0" fontId="13" fillId="0" borderId="26" xfId="0" applyFont="1" applyBorder="1" applyAlignment="1">
      <alignment horizontal="center"/>
    </xf>
    <xf numFmtId="164" fontId="13" fillId="0" borderId="24" xfId="0" applyNumberFormat="1" applyFont="1" applyBorder="1" applyAlignment="1">
      <alignment horizontal="center"/>
    </xf>
    <xf numFmtId="3" fontId="13" fillId="0" borderId="25" xfId="0" applyNumberFormat="1" applyFont="1" applyBorder="1" applyAlignment="1">
      <alignment horizontal="right"/>
    </xf>
    <xf numFmtId="165" fontId="13" fillId="0" borderId="26" xfId="0" applyNumberFormat="1" applyFont="1" applyBorder="1" applyAlignment="1">
      <alignment horizontal="right"/>
    </xf>
    <xf numFmtId="3" fontId="2" fillId="0" borderId="18" xfId="0" applyNumberFormat="1" applyFont="1" applyBorder="1" applyAlignment="1">
      <alignment horizontal="center" wrapText="1"/>
    </xf>
    <xf numFmtId="3" fontId="0" fillId="0" borderId="0" xfId="0" applyNumberFormat="1"/>
    <xf numFmtId="164" fontId="13" fillId="0" borderId="27" xfId="0" applyNumberFormat="1" applyFont="1" applyBorder="1" applyAlignment="1">
      <alignment horizontal="center"/>
    </xf>
    <xf numFmtId="3" fontId="13" fillId="0" borderId="27" xfId="0" applyNumberFormat="1" applyFont="1" applyBorder="1" applyAlignment="1">
      <alignment horizontal="right"/>
    </xf>
    <xf numFmtId="165" fontId="13" fillId="0" borderId="27" xfId="0" applyNumberFormat="1" applyFont="1" applyBorder="1" applyAlignment="1">
      <alignment horizontal="right"/>
    </xf>
    <xf numFmtId="166" fontId="13" fillId="0" borderId="27" xfId="0" applyNumberFormat="1" applyFont="1" applyBorder="1" applyAlignment="1">
      <alignment horizontal="right"/>
    </xf>
    <xf numFmtId="165" fontId="13" fillId="0" borderId="29" xfId="0" applyNumberFormat="1" applyFont="1" applyBorder="1" applyAlignment="1">
      <alignment horizontal="right"/>
    </xf>
    <xf numFmtId="0" fontId="13" fillId="0" borderId="21" xfId="0" applyFont="1" applyBorder="1" applyAlignment="1">
      <alignment horizontal="center"/>
    </xf>
    <xf numFmtId="164" fontId="13" fillId="0" borderId="17" xfId="0" applyNumberFormat="1" applyFont="1" applyBorder="1" applyAlignment="1">
      <alignment horizontal="center"/>
    </xf>
    <xf numFmtId="3" fontId="13" fillId="0" borderId="17" xfId="0" applyNumberFormat="1" applyFont="1" applyBorder="1" applyAlignment="1">
      <alignment horizontal="right"/>
    </xf>
    <xf numFmtId="166" fontId="13" fillId="0" borderId="17" xfId="0" applyNumberFormat="1" applyFont="1" applyBorder="1" applyAlignment="1">
      <alignment horizontal="right"/>
    </xf>
    <xf numFmtId="165" fontId="13" fillId="0" borderId="13" xfId="0" applyNumberFormat="1" applyFont="1" applyBorder="1" applyAlignment="1">
      <alignment horizontal="right"/>
    </xf>
    <xf numFmtId="3" fontId="13" fillId="0" borderId="14" xfId="0" applyNumberFormat="1" applyFont="1" applyBorder="1" applyAlignment="1">
      <alignment horizontal="center"/>
    </xf>
    <xf numFmtId="9" fontId="13" fillId="0" borderId="14" xfId="2" applyFont="1" applyBorder="1" applyAlignment="1">
      <alignment horizontal="center"/>
    </xf>
    <xf numFmtId="164" fontId="13" fillId="0" borderId="30" xfId="0" applyNumberFormat="1" applyFont="1" applyBorder="1" applyAlignment="1">
      <alignment horizontal="center"/>
    </xf>
    <xf numFmtId="166" fontId="13" fillId="0" borderId="31" xfId="0" applyNumberFormat="1" applyFont="1" applyBorder="1" applyAlignment="1">
      <alignment horizontal="right"/>
    </xf>
    <xf numFmtId="3" fontId="13" fillId="0" borderId="28" xfId="0" applyNumberFormat="1" applyFont="1" applyBorder="1" applyAlignment="1">
      <alignment horizontal="center"/>
    </xf>
    <xf numFmtId="9" fontId="13" fillId="0" borderId="28" xfId="2" applyFont="1" applyBorder="1" applyAlignment="1">
      <alignment horizontal="center"/>
    </xf>
    <xf numFmtId="165" fontId="13" fillId="0" borderId="9" xfId="0" applyNumberFormat="1" applyFont="1" applyBorder="1" applyAlignment="1">
      <alignment horizontal="right"/>
    </xf>
    <xf numFmtId="3" fontId="13" fillId="0" borderId="22" xfId="1" applyNumberFormat="1" applyFont="1" applyBorder="1" applyAlignment="1">
      <alignment horizontal="center"/>
    </xf>
    <xf numFmtId="167" fontId="14" fillId="0" borderId="19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167" fontId="14" fillId="0" borderId="25" xfId="0" applyNumberFormat="1" applyFont="1" applyBorder="1" applyAlignment="1">
      <alignment horizontal="center"/>
    </xf>
    <xf numFmtId="3" fontId="14" fillId="0" borderId="32" xfId="0" applyNumberFormat="1" applyFont="1" applyBorder="1" applyAlignment="1">
      <alignment horizontal="center"/>
    </xf>
    <xf numFmtId="165" fontId="13" fillId="0" borderId="9" xfId="0" applyNumberFormat="1" applyFont="1" applyBorder="1" applyAlignment="1">
      <alignment vertical="center"/>
    </xf>
    <xf numFmtId="167" fontId="13" fillId="0" borderId="18" xfId="2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wrapText="1"/>
    </xf>
    <xf numFmtId="164" fontId="0" fillId="0" borderId="8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4" fillId="0" borderId="6" xfId="0" applyNumberFormat="1" applyFont="1" applyBorder="1" applyAlignment="1">
      <alignment horizontal="center" wrapText="1"/>
    </xf>
    <xf numFmtId="164" fontId="0" fillId="0" borderId="12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0" fontId="7" fillId="0" borderId="12" xfId="0" applyFont="1" applyBorder="1"/>
    <xf numFmtId="0" fontId="7" fillId="0" borderId="17" xfId="0" applyFont="1" applyBorder="1"/>
    <xf numFmtId="0" fontId="8" fillId="0" borderId="6" xfId="0" applyFont="1" applyBorder="1" applyAlignment="1">
      <alignment horizontal="center" wrapText="1"/>
    </xf>
    <xf numFmtId="0" fontId="11" fillId="0" borderId="12" xfId="0" applyFont="1" applyBorder="1"/>
    <xf numFmtId="0" fontId="11" fillId="0" borderId="17" xfId="0" applyFont="1" applyBorder="1"/>
    <xf numFmtId="3" fontId="9" fillId="3" borderId="6" xfId="0" applyNumberFormat="1" applyFont="1" applyFill="1" applyBorder="1" applyAlignment="1">
      <alignment horizontal="center" wrapText="1"/>
    </xf>
    <xf numFmtId="3" fontId="12" fillId="0" borderId="12" xfId="0" applyNumberFormat="1" applyFont="1" applyBorder="1"/>
    <xf numFmtId="3" fontId="12" fillId="0" borderId="17" xfId="0" applyNumberFormat="1" applyFont="1" applyBorder="1"/>
    <xf numFmtId="0" fontId="10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67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"/>
  <sheetViews>
    <sheetView tabSelected="1" view="pageLayout" topLeftCell="A52" zoomScaleNormal="100" workbookViewId="0">
      <selection activeCell="I58" sqref="I58"/>
    </sheetView>
  </sheetViews>
  <sheetFormatPr defaultRowHeight="14.5" x14ac:dyDescent="0.35"/>
  <cols>
    <col min="1" max="1" width="5.54296875" customWidth="1"/>
    <col min="2" max="2" width="8.453125" style="32" bestFit="1" customWidth="1"/>
    <col min="3" max="3" width="7.453125" customWidth="1"/>
    <col min="4" max="4" width="9" bestFit="1" customWidth="1"/>
    <col min="5" max="5" width="6.81640625" customWidth="1"/>
    <col min="6" max="6" width="8" customWidth="1"/>
    <col min="7" max="7" width="8.81640625" customWidth="1"/>
    <col min="8" max="8" width="8.453125" style="53" bestFit="1" customWidth="1"/>
    <col min="9" max="9" width="9.7265625" style="45" customWidth="1"/>
    <col min="10" max="10" width="8" style="43" customWidth="1"/>
    <col min="11" max="11" width="7.81640625" style="45" customWidth="1"/>
    <col min="12" max="12" width="9.1796875" customWidth="1"/>
    <col min="13" max="13" width="7.81640625" customWidth="1"/>
    <col min="14" max="14" width="7.54296875" customWidth="1"/>
    <col min="15" max="15" width="8.26953125" customWidth="1"/>
  </cols>
  <sheetData>
    <row r="1" spans="1:15" ht="15" thickTop="1" x14ac:dyDescent="0.35">
      <c r="A1" s="78" t="s">
        <v>6</v>
      </c>
      <c r="B1" s="81" t="s">
        <v>0</v>
      </c>
      <c r="C1" s="84" t="s">
        <v>8</v>
      </c>
      <c r="D1" s="85"/>
      <c r="E1" s="85"/>
      <c r="F1" s="86"/>
      <c r="G1" s="87" t="s">
        <v>0</v>
      </c>
      <c r="H1" s="90" t="s">
        <v>11</v>
      </c>
      <c r="I1" s="91"/>
      <c r="J1" s="91"/>
      <c r="K1" s="1"/>
      <c r="L1" s="104" t="s">
        <v>12</v>
      </c>
      <c r="M1" s="92" t="s">
        <v>1</v>
      </c>
      <c r="N1" s="95" t="s">
        <v>13</v>
      </c>
      <c r="O1" s="98" t="s">
        <v>7</v>
      </c>
    </row>
    <row r="2" spans="1:15" x14ac:dyDescent="0.35">
      <c r="A2" s="79"/>
      <c r="B2" s="82"/>
      <c r="C2" s="101" t="s">
        <v>9</v>
      </c>
      <c r="D2" s="102"/>
      <c r="E2" s="102"/>
      <c r="F2" s="103"/>
      <c r="G2" s="88"/>
      <c r="H2" s="101" t="s">
        <v>10</v>
      </c>
      <c r="I2" s="102"/>
      <c r="J2" s="102"/>
      <c r="K2" s="2"/>
      <c r="L2" s="105"/>
      <c r="M2" s="93"/>
      <c r="N2" s="96"/>
      <c r="O2" s="99"/>
    </row>
    <row r="3" spans="1:15" ht="44.25" customHeight="1" x14ac:dyDescent="0.35">
      <c r="A3" s="80"/>
      <c r="B3" s="83"/>
      <c r="C3" s="3" t="s">
        <v>2</v>
      </c>
      <c r="D3" s="4" t="s">
        <v>3</v>
      </c>
      <c r="E3" s="5" t="s">
        <v>4</v>
      </c>
      <c r="F3" s="6" t="s">
        <v>5</v>
      </c>
      <c r="G3" s="89"/>
      <c r="H3" s="52" t="s">
        <v>2</v>
      </c>
      <c r="I3" s="7" t="s">
        <v>3</v>
      </c>
      <c r="J3" s="41" t="s">
        <v>4</v>
      </c>
      <c r="K3" s="8" t="s">
        <v>5</v>
      </c>
      <c r="L3" s="106"/>
      <c r="M3" s="94"/>
      <c r="N3" s="97"/>
      <c r="O3" s="100"/>
    </row>
    <row r="4" spans="1:15" ht="15.5" x14ac:dyDescent="0.35">
      <c r="A4" s="9">
        <v>42</v>
      </c>
      <c r="B4" s="10">
        <v>45397</v>
      </c>
      <c r="C4" s="11">
        <v>902</v>
      </c>
      <c r="D4" s="12">
        <v>5188.5</v>
      </c>
      <c r="E4" s="13">
        <f t="shared" ref="E4:E57" si="0">D4/C4</f>
        <v>5.7522172949002215</v>
      </c>
      <c r="F4" s="14">
        <v>169.67</v>
      </c>
      <c r="G4" s="10">
        <v>45761</v>
      </c>
      <c r="H4" s="40">
        <v>1096</v>
      </c>
      <c r="I4" s="44">
        <v>6475.5</v>
      </c>
      <c r="J4" s="44">
        <f>I4/H4</f>
        <v>5.9083029197080288</v>
      </c>
      <c r="K4" s="76">
        <v>208.8</v>
      </c>
      <c r="L4" s="71">
        <f t="shared" ref="L4" si="1">K4-F4</f>
        <v>39.130000000000024</v>
      </c>
      <c r="M4" s="16">
        <f t="shared" ref="M4" si="2">L4/F4</f>
        <v>0.23062415276713635</v>
      </c>
      <c r="N4" s="17">
        <f>K4/1029</f>
        <v>0.20291545189504373</v>
      </c>
      <c r="O4" s="18">
        <f>K4-1029</f>
        <v>-820.2</v>
      </c>
    </row>
    <row r="5" spans="1:15" ht="15.5" x14ac:dyDescent="0.35">
      <c r="A5" s="9">
        <v>41</v>
      </c>
      <c r="B5" s="10">
        <v>45398</v>
      </c>
      <c r="C5" s="11">
        <v>1519</v>
      </c>
      <c r="D5" s="12">
        <v>8645.5</v>
      </c>
      <c r="E5" s="13">
        <f t="shared" si="0"/>
        <v>5.6915734035549708</v>
      </c>
      <c r="F5" s="14">
        <v>290.10000000000002</v>
      </c>
      <c r="G5" s="10">
        <v>45762</v>
      </c>
      <c r="H5" s="40">
        <v>1837</v>
      </c>
      <c r="I5" s="44">
        <v>10651</v>
      </c>
      <c r="J5" s="44">
        <f t="shared" ref="J5:J10" si="3">I5/H5</f>
        <v>5.7980402830702236</v>
      </c>
      <c r="K5" s="76">
        <v>343.5</v>
      </c>
      <c r="L5" s="71">
        <f t="shared" ref="L5:L13" si="4">K5-F5</f>
        <v>53.399999999999977</v>
      </c>
      <c r="M5" s="16">
        <f t="shared" ref="M5:M13" si="5">L5/F5</f>
        <v>0.18407445708376413</v>
      </c>
      <c r="N5" s="17">
        <f t="shared" ref="N5:N57" si="6">K5/1029</f>
        <v>0.33381924198250729</v>
      </c>
      <c r="O5" s="18">
        <f t="shared" ref="O5:O57" si="7">K5-1029</f>
        <v>-685.5</v>
      </c>
    </row>
    <row r="6" spans="1:15" ht="15.5" x14ac:dyDescent="0.35">
      <c r="A6" s="9">
        <v>40</v>
      </c>
      <c r="B6" s="10">
        <v>45399</v>
      </c>
      <c r="C6" s="11">
        <v>2106</v>
      </c>
      <c r="D6" s="12">
        <v>11794</v>
      </c>
      <c r="E6" s="13">
        <f t="shared" si="0"/>
        <v>5.600189933523267</v>
      </c>
      <c r="F6" s="14">
        <v>393.9</v>
      </c>
      <c r="G6" s="10">
        <v>45763</v>
      </c>
      <c r="H6" s="40">
        <v>2561</v>
      </c>
      <c r="I6" s="44">
        <v>14490</v>
      </c>
      <c r="J6" s="44">
        <f t="shared" si="3"/>
        <v>5.6579461147989063</v>
      </c>
      <c r="K6" s="76">
        <v>467.4</v>
      </c>
      <c r="L6" s="71">
        <f t="shared" si="4"/>
        <v>73.5</v>
      </c>
      <c r="M6" s="16">
        <f t="shared" si="5"/>
        <v>0.18659558263518661</v>
      </c>
      <c r="N6" s="17">
        <f t="shared" si="6"/>
        <v>0.45422740524781341</v>
      </c>
      <c r="O6" s="18">
        <f t="shared" si="7"/>
        <v>-561.6</v>
      </c>
    </row>
    <row r="7" spans="1:15" ht="15.5" x14ac:dyDescent="0.35">
      <c r="A7" s="9">
        <v>39</v>
      </c>
      <c r="B7" s="10">
        <v>45400</v>
      </c>
      <c r="C7" s="40">
        <v>2699</v>
      </c>
      <c r="D7" s="44">
        <v>14947</v>
      </c>
      <c r="E7" s="42">
        <f t="shared" si="0"/>
        <v>5.5379770285290846</v>
      </c>
      <c r="F7" s="46">
        <v>494.7</v>
      </c>
      <c r="G7" s="10">
        <v>45764</v>
      </c>
      <c r="H7" s="40">
        <v>3096</v>
      </c>
      <c r="I7" s="44">
        <v>17320.5</v>
      </c>
      <c r="J7" s="44">
        <f t="shared" si="3"/>
        <v>5.5944767441860463</v>
      </c>
      <c r="K7" s="76">
        <v>558.70000000000005</v>
      </c>
      <c r="L7" s="71">
        <f t="shared" si="4"/>
        <v>64.000000000000057</v>
      </c>
      <c r="M7" s="16">
        <f t="shared" si="5"/>
        <v>0.12937133616333144</v>
      </c>
      <c r="N7" s="17">
        <f t="shared" si="6"/>
        <v>0.54295432458697768</v>
      </c>
      <c r="O7" s="18">
        <f t="shared" si="7"/>
        <v>-470.29999999999995</v>
      </c>
    </row>
    <row r="8" spans="1:15" ht="15.5" x14ac:dyDescent="0.35">
      <c r="A8" s="9">
        <v>38</v>
      </c>
      <c r="B8" s="10">
        <v>45401</v>
      </c>
      <c r="C8" s="40">
        <v>3042</v>
      </c>
      <c r="D8" s="44">
        <v>16700</v>
      </c>
      <c r="E8" s="42">
        <f t="shared" si="0"/>
        <v>5.4898093359631819</v>
      </c>
      <c r="F8" s="46">
        <v>552</v>
      </c>
      <c r="G8" s="10">
        <v>45765</v>
      </c>
      <c r="H8" s="40">
        <v>3356</v>
      </c>
      <c r="I8" s="44">
        <v>18504</v>
      </c>
      <c r="J8" s="44">
        <f t="shared" si="3"/>
        <v>5.5137067938021458</v>
      </c>
      <c r="K8" s="76">
        <v>596.9</v>
      </c>
      <c r="L8" s="71">
        <f t="shared" si="4"/>
        <v>44.899999999999977</v>
      </c>
      <c r="M8" s="16">
        <f t="shared" si="5"/>
        <v>8.1340579710144884E-2</v>
      </c>
      <c r="N8" s="17">
        <f t="shared" si="6"/>
        <v>0.5800777453838678</v>
      </c>
      <c r="O8" s="18">
        <f t="shared" si="7"/>
        <v>-432.1</v>
      </c>
    </row>
    <row r="9" spans="1:15" ht="15.5" x14ac:dyDescent="0.35">
      <c r="A9" s="9">
        <v>37</v>
      </c>
      <c r="B9" s="10">
        <v>45402</v>
      </c>
      <c r="C9" s="11">
        <v>3215</v>
      </c>
      <c r="D9" s="12">
        <v>17585.5</v>
      </c>
      <c r="E9" s="13">
        <f t="shared" si="0"/>
        <v>5.4698289269051319</v>
      </c>
      <c r="F9" s="14">
        <v>579.1</v>
      </c>
      <c r="G9" s="10">
        <v>45766</v>
      </c>
      <c r="H9" s="40">
        <v>3393</v>
      </c>
      <c r="I9" s="44">
        <v>18679.5</v>
      </c>
      <c r="J9" s="44">
        <f t="shared" si="3"/>
        <v>5.5053050397877987</v>
      </c>
      <c r="K9" s="76">
        <v>609.9</v>
      </c>
      <c r="L9" s="71">
        <f t="shared" si="4"/>
        <v>30.799999999999955</v>
      </c>
      <c r="M9" s="16">
        <f t="shared" si="5"/>
        <v>5.3185978242099731E-2</v>
      </c>
      <c r="N9" s="17">
        <f t="shared" si="6"/>
        <v>0.59271137026239062</v>
      </c>
      <c r="O9" s="18">
        <f t="shared" si="7"/>
        <v>-419.1</v>
      </c>
    </row>
    <row r="10" spans="1:15" ht="15.5" x14ac:dyDescent="0.35">
      <c r="A10" s="9">
        <v>36</v>
      </c>
      <c r="B10" s="10">
        <v>45404</v>
      </c>
      <c r="C10" s="11">
        <v>3594</v>
      </c>
      <c r="D10" s="12">
        <v>19445</v>
      </c>
      <c r="E10" s="13">
        <f t="shared" si="0"/>
        <v>5.4104062326099056</v>
      </c>
      <c r="F10" s="14">
        <v>639.4</v>
      </c>
      <c r="G10" s="10">
        <v>45768</v>
      </c>
      <c r="H10" s="11">
        <v>3862</v>
      </c>
      <c r="I10" s="12">
        <v>20864.5</v>
      </c>
      <c r="J10" s="44">
        <f t="shared" si="3"/>
        <v>5.4025116519937857</v>
      </c>
      <c r="K10" s="70">
        <v>687.9</v>
      </c>
      <c r="L10" s="71">
        <f t="shared" si="4"/>
        <v>48.5</v>
      </c>
      <c r="M10" s="16">
        <f t="shared" si="5"/>
        <v>7.5852361588989684E-2</v>
      </c>
      <c r="N10" s="17">
        <f t="shared" si="6"/>
        <v>0.66851311953352766</v>
      </c>
      <c r="O10" s="18">
        <f t="shared" si="7"/>
        <v>-341.1</v>
      </c>
    </row>
    <row r="11" spans="1:15" ht="15.5" x14ac:dyDescent="0.35">
      <c r="A11" s="9">
        <v>35</v>
      </c>
      <c r="B11" s="10">
        <v>45405</v>
      </c>
      <c r="C11" s="11">
        <v>3758</v>
      </c>
      <c r="D11" s="12">
        <v>20259</v>
      </c>
      <c r="E11" s="13">
        <f t="shared" si="0"/>
        <v>5.3908994145822247</v>
      </c>
      <c r="F11" s="14">
        <v>664.2</v>
      </c>
      <c r="G11" s="10">
        <v>45769</v>
      </c>
      <c r="H11" s="11">
        <v>4129</v>
      </c>
      <c r="I11" s="12">
        <v>22003.5</v>
      </c>
      <c r="J11" s="13">
        <f t="shared" ref="J11:J21" si="8">I11/H11</f>
        <v>5.3290142891741343</v>
      </c>
      <c r="K11" s="14">
        <v>716.4</v>
      </c>
      <c r="L11" s="71">
        <f t="shared" si="4"/>
        <v>52.199999999999932</v>
      </c>
      <c r="M11" s="16">
        <f t="shared" si="5"/>
        <v>7.8590785907858965E-2</v>
      </c>
      <c r="N11" s="17">
        <f t="shared" si="6"/>
        <v>0.69620991253644315</v>
      </c>
      <c r="O11" s="18">
        <f t="shared" si="7"/>
        <v>-312.60000000000002</v>
      </c>
    </row>
    <row r="12" spans="1:15" ht="15.5" x14ac:dyDescent="0.35">
      <c r="A12" s="9">
        <v>34</v>
      </c>
      <c r="B12" s="10">
        <v>45406</v>
      </c>
      <c r="C12" s="11">
        <v>4274</v>
      </c>
      <c r="D12" s="12">
        <v>22757.5</v>
      </c>
      <c r="E12" s="13">
        <f t="shared" si="0"/>
        <v>5.3246373420683204</v>
      </c>
      <c r="F12" s="14">
        <v>743.5</v>
      </c>
      <c r="G12" s="10">
        <v>45770</v>
      </c>
      <c r="H12" s="11">
        <v>4534</v>
      </c>
      <c r="I12" s="12">
        <v>23645</v>
      </c>
      <c r="J12" s="13">
        <f t="shared" si="8"/>
        <v>5.2150419056021171</v>
      </c>
      <c r="K12" s="14">
        <v>773.5</v>
      </c>
      <c r="L12" s="71">
        <f t="shared" si="4"/>
        <v>30</v>
      </c>
      <c r="M12" s="16">
        <f t="shared" si="5"/>
        <v>4.0349697377269671E-2</v>
      </c>
      <c r="N12" s="17">
        <f t="shared" si="6"/>
        <v>0.75170068027210879</v>
      </c>
      <c r="O12" s="18">
        <f t="shared" si="7"/>
        <v>-255.5</v>
      </c>
    </row>
    <row r="13" spans="1:15" ht="15.5" x14ac:dyDescent="0.35">
      <c r="A13" s="9">
        <v>33</v>
      </c>
      <c r="B13" s="10">
        <v>45407</v>
      </c>
      <c r="C13" s="19">
        <v>4500</v>
      </c>
      <c r="D13" s="20">
        <v>23638.5</v>
      </c>
      <c r="E13" s="13">
        <f t="shared" si="0"/>
        <v>5.2530000000000001</v>
      </c>
      <c r="F13" s="14">
        <v>767.7</v>
      </c>
      <c r="G13" s="10">
        <v>45771</v>
      </c>
      <c r="H13" s="40">
        <v>4685</v>
      </c>
      <c r="I13" s="44">
        <v>24168</v>
      </c>
      <c r="J13" s="42">
        <f t="shared" si="8"/>
        <v>5.1585912486659549</v>
      </c>
      <c r="K13" s="46">
        <v>789.7</v>
      </c>
      <c r="L13" s="71">
        <f t="shared" si="4"/>
        <v>22</v>
      </c>
      <c r="M13" s="16">
        <f t="shared" si="5"/>
        <v>2.865702748469454E-2</v>
      </c>
      <c r="N13" s="17">
        <f t="shared" si="6"/>
        <v>0.76744412050534505</v>
      </c>
      <c r="O13" s="18">
        <f t="shared" si="7"/>
        <v>-239.29999999999995</v>
      </c>
    </row>
    <row r="14" spans="1:15" ht="15.5" x14ac:dyDescent="0.35">
      <c r="A14" s="9">
        <v>32</v>
      </c>
      <c r="B14" s="10">
        <v>45408</v>
      </c>
      <c r="C14" s="19">
        <v>4588</v>
      </c>
      <c r="D14" s="20">
        <v>23983.5</v>
      </c>
      <c r="E14" s="13">
        <f t="shared" si="0"/>
        <v>5.2274411508282475</v>
      </c>
      <c r="F14" s="14">
        <v>778.1</v>
      </c>
      <c r="G14" s="10">
        <v>45772</v>
      </c>
      <c r="H14" s="40">
        <v>4777</v>
      </c>
      <c r="I14" s="44">
        <v>24478.5</v>
      </c>
      <c r="J14" s="42">
        <f t="shared" si="8"/>
        <v>5.1242411555369483</v>
      </c>
      <c r="K14" s="46">
        <v>799.5</v>
      </c>
      <c r="L14" s="15">
        <f t="shared" ref="L14:L15" si="9">K14-F14</f>
        <v>21.399999999999977</v>
      </c>
      <c r="M14" s="16">
        <f t="shared" ref="M14:M15" si="10">L14/F14</f>
        <v>2.7502891659169741E-2</v>
      </c>
      <c r="N14" s="17">
        <f t="shared" si="6"/>
        <v>0.77696793002915454</v>
      </c>
      <c r="O14" s="18">
        <f t="shared" si="7"/>
        <v>-229.5</v>
      </c>
    </row>
    <row r="15" spans="1:15" ht="15.5" x14ac:dyDescent="0.35">
      <c r="A15" s="9">
        <v>31</v>
      </c>
      <c r="B15" s="10">
        <v>45409</v>
      </c>
      <c r="C15" s="11">
        <v>4637</v>
      </c>
      <c r="D15" s="12">
        <v>24183</v>
      </c>
      <c r="E15" s="13">
        <f t="shared" si="0"/>
        <v>5.2152253612249302</v>
      </c>
      <c r="F15" s="14">
        <v>783.1</v>
      </c>
      <c r="G15" s="10">
        <v>45773</v>
      </c>
      <c r="H15" s="11">
        <v>4862</v>
      </c>
      <c r="I15" s="12">
        <v>24845.5</v>
      </c>
      <c r="J15" s="13">
        <f t="shared" si="8"/>
        <v>5.11013986013986</v>
      </c>
      <c r="K15" s="14">
        <v>807.2</v>
      </c>
      <c r="L15" s="15">
        <f t="shared" si="9"/>
        <v>24.100000000000023</v>
      </c>
      <c r="M15" s="16">
        <f t="shared" si="10"/>
        <v>3.077512450517178E-2</v>
      </c>
      <c r="N15" s="17">
        <f t="shared" si="6"/>
        <v>0.78445092322643351</v>
      </c>
      <c r="O15" s="18">
        <f t="shared" si="7"/>
        <v>-221.79999999999995</v>
      </c>
    </row>
    <row r="16" spans="1:15" ht="15.5" x14ac:dyDescent="0.35">
      <c r="A16" s="9">
        <v>30</v>
      </c>
      <c r="B16" s="10">
        <v>45411</v>
      </c>
      <c r="C16" s="19">
        <v>4775</v>
      </c>
      <c r="D16" s="20">
        <v>24649</v>
      </c>
      <c r="E16" s="13">
        <f t="shared" si="0"/>
        <v>5.1620942408376962</v>
      </c>
      <c r="F16" s="14">
        <v>796.6</v>
      </c>
      <c r="G16" s="10">
        <v>45775</v>
      </c>
      <c r="H16" s="11">
        <v>4902</v>
      </c>
      <c r="I16" s="12">
        <v>25054</v>
      </c>
      <c r="J16" s="13">
        <f t="shared" si="8"/>
        <v>5.1109751121991023</v>
      </c>
      <c r="K16" s="14">
        <v>820</v>
      </c>
      <c r="L16" s="21">
        <f t="shared" ref="L16:L21" si="11">K16-F16</f>
        <v>23.399999999999977</v>
      </c>
      <c r="M16" s="22">
        <f t="shared" ref="M16:M21" si="12">L16/F16</f>
        <v>2.9374843083103157E-2</v>
      </c>
      <c r="N16" s="17">
        <f t="shared" si="6"/>
        <v>0.79689018464528671</v>
      </c>
      <c r="O16" s="18">
        <f t="shared" si="7"/>
        <v>-209</v>
      </c>
    </row>
    <row r="17" spans="1:15" ht="15.5" x14ac:dyDescent="0.35">
      <c r="A17" s="9">
        <v>29</v>
      </c>
      <c r="B17" s="10">
        <v>45412</v>
      </c>
      <c r="C17" s="19">
        <v>4857</v>
      </c>
      <c r="D17" s="20">
        <v>25021.5</v>
      </c>
      <c r="E17" s="13">
        <f t="shared" si="0"/>
        <v>5.1516368128474364</v>
      </c>
      <c r="F17" s="14">
        <v>810.7</v>
      </c>
      <c r="G17" s="10">
        <v>45776</v>
      </c>
      <c r="H17" s="11">
        <v>4942</v>
      </c>
      <c r="I17" s="12">
        <v>25100</v>
      </c>
      <c r="J17" s="13">
        <f t="shared" si="8"/>
        <v>5.0789154188587613</v>
      </c>
      <c r="K17" s="14">
        <v>821.5</v>
      </c>
      <c r="L17" s="21">
        <f t="shared" si="11"/>
        <v>10.799999999999955</v>
      </c>
      <c r="M17" s="22">
        <f t="shared" si="12"/>
        <v>1.3321820648821949E-2</v>
      </c>
      <c r="N17" s="17">
        <f t="shared" si="6"/>
        <v>0.79834791059280852</v>
      </c>
      <c r="O17" s="18">
        <f t="shared" si="7"/>
        <v>-207.5</v>
      </c>
    </row>
    <row r="18" spans="1:15" ht="15.5" x14ac:dyDescent="0.35">
      <c r="A18" s="9">
        <v>28</v>
      </c>
      <c r="B18" s="10">
        <v>45413</v>
      </c>
      <c r="C18" s="19">
        <v>4961</v>
      </c>
      <c r="D18" s="20">
        <v>25282.5</v>
      </c>
      <c r="E18" s="13">
        <f t="shared" si="0"/>
        <v>5.0962507558959889</v>
      </c>
      <c r="F18" s="14">
        <v>819.8</v>
      </c>
      <c r="G18" s="10">
        <v>45777</v>
      </c>
      <c r="H18" s="11">
        <v>4957</v>
      </c>
      <c r="I18" s="12">
        <v>25190.5</v>
      </c>
      <c r="J18" s="13">
        <f t="shared" si="8"/>
        <v>5.0818035101876138</v>
      </c>
      <c r="K18" s="14">
        <v>826.1</v>
      </c>
      <c r="L18" s="21">
        <f t="shared" si="11"/>
        <v>6.3000000000000682</v>
      </c>
      <c r="M18" s="22">
        <f t="shared" si="12"/>
        <v>7.6848011710174049E-3</v>
      </c>
      <c r="N18" s="17">
        <f t="shared" si="6"/>
        <v>0.80281827016520901</v>
      </c>
      <c r="O18" s="18">
        <f t="shared" si="7"/>
        <v>-202.89999999999998</v>
      </c>
    </row>
    <row r="19" spans="1:15" ht="15.5" x14ac:dyDescent="0.35">
      <c r="A19" s="9">
        <v>27</v>
      </c>
      <c r="B19" s="10">
        <v>45414</v>
      </c>
      <c r="C19" s="19">
        <v>5065</v>
      </c>
      <c r="D19" s="20">
        <v>25629</v>
      </c>
      <c r="E19" s="13">
        <f t="shared" si="0"/>
        <v>5.0600197433366239</v>
      </c>
      <c r="F19" s="14">
        <v>830.7</v>
      </c>
      <c r="G19" s="10">
        <v>45778</v>
      </c>
      <c r="H19" s="19">
        <v>5067</v>
      </c>
      <c r="I19" s="20">
        <v>25634.5</v>
      </c>
      <c r="J19" s="13">
        <f t="shared" si="8"/>
        <v>5.0591079534241166</v>
      </c>
      <c r="K19" s="14">
        <v>839.1</v>
      </c>
      <c r="L19" s="21">
        <f t="shared" si="11"/>
        <v>8.3999999999999773</v>
      </c>
      <c r="M19" s="22">
        <f t="shared" si="12"/>
        <v>1.0111953773925576E-2</v>
      </c>
      <c r="N19" s="17">
        <f t="shared" si="6"/>
        <v>0.81545189504373183</v>
      </c>
      <c r="O19" s="18">
        <f t="shared" si="7"/>
        <v>-189.89999999999998</v>
      </c>
    </row>
    <row r="20" spans="1:15" ht="15.5" x14ac:dyDescent="0.35">
      <c r="A20" s="9">
        <v>26</v>
      </c>
      <c r="B20" s="10">
        <v>45415</v>
      </c>
      <c r="C20" s="19">
        <v>5126</v>
      </c>
      <c r="D20" s="20">
        <v>25824</v>
      </c>
      <c r="E20" s="13">
        <f t="shared" si="0"/>
        <v>5.0378462738977756</v>
      </c>
      <c r="F20" s="14">
        <v>836.4</v>
      </c>
      <c r="G20" s="10">
        <v>45779</v>
      </c>
      <c r="H20" s="19">
        <v>5123</v>
      </c>
      <c r="I20" s="20">
        <v>25817.5</v>
      </c>
      <c r="J20" s="13">
        <f t="shared" si="8"/>
        <v>5.0395276205348427</v>
      </c>
      <c r="K20" s="14">
        <v>845.9</v>
      </c>
      <c r="L20" s="21">
        <f t="shared" si="11"/>
        <v>9.5</v>
      </c>
      <c r="M20" s="22">
        <f t="shared" si="12"/>
        <v>1.1358201817312291E-2</v>
      </c>
      <c r="N20" s="17">
        <f t="shared" si="6"/>
        <v>0.82206025267249749</v>
      </c>
      <c r="O20" s="18">
        <f t="shared" si="7"/>
        <v>-183.10000000000002</v>
      </c>
    </row>
    <row r="21" spans="1:15" ht="15.5" x14ac:dyDescent="0.35">
      <c r="A21" s="9">
        <v>25</v>
      </c>
      <c r="B21" s="10">
        <v>45416</v>
      </c>
      <c r="C21" s="19">
        <v>5143</v>
      </c>
      <c r="D21" s="20">
        <v>25897</v>
      </c>
      <c r="E21" s="13">
        <f t="shared" si="0"/>
        <v>5.0353879058915032</v>
      </c>
      <c r="F21" s="14">
        <v>839.2</v>
      </c>
      <c r="G21" s="10">
        <v>45780</v>
      </c>
      <c r="H21" s="11">
        <v>5156</v>
      </c>
      <c r="I21" s="12">
        <v>25973.5</v>
      </c>
      <c r="J21" s="13">
        <f t="shared" si="8"/>
        <v>5.0375290923196276</v>
      </c>
      <c r="K21" s="14">
        <v>850.9</v>
      </c>
      <c r="L21" s="21">
        <f t="shared" si="11"/>
        <v>11.699999999999932</v>
      </c>
      <c r="M21" s="22">
        <f t="shared" si="12"/>
        <v>1.3941849380362168E-2</v>
      </c>
      <c r="N21" s="17">
        <f t="shared" si="6"/>
        <v>0.8269193391642371</v>
      </c>
      <c r="O21" s="18">
        <f t="shared" si="7"/>
        <v>-178.10000000000002</v>
      </c>
    </row>
    <row r="22" spans="1:15" ht="15.5" x14ac:dyDescent="0.35">
      <c r="A22" s="9">
        <v>24</v>
      </c>
      <c r="B22" s="10">
        <v>45418</v>
      </c>
      <c r="C22" s="19">
        <v>5206</v>
      </c>
      <c r="D22" s="20">
        <v>26039.5</v>
      </c>
      <c r="E22" s="13">
        <f t="shared" si="0"/>
        <v>5.0018248175182478</v>
      </c>
      <c r="F22" s="14">
        <v>845.6</v>
      </c>
      <c r="G22" s="10">
        <v>45782</v>
      </c>
      <c r="H22" s="19">
        <v>5209</v>
      </c>
      <c r="I22" s="20">
        <v>26127.5</v>
      </c>
      <c r="J22" s="13">
        <f t="shared" ref="J22:J25" si="13">I22/H22</f>
        <v>5.0158379727394893</v>
      </c>
      <c r="K22" s="14">
        <v>856.5</v>
      </c>
      <c r="L22" s="21">
        <f t="shared" ref="L22:L26" si="14">K22-F22</f>
        <v>10.899999999999977</v>
      </c>
      <c r="M22" s="22">
        <f t="shared" ref="M22:M26" si="15">L22/F22</f>
        <v>1.2890255439924286E-2</v>
      </c>
      <c r="N22" s="17">
        <f t="shared" si="6"/>
        <v>0.83236151603498543</v>
      </c>
      <c r="O22" s="18">
        <f t="shared" si="7"/>
        <v>-172.5</v>
      </c>
    </row>
    <row r="23" spans="1:15" ht="15.5" x14ac:dyDescent="0.35">
      <c r="A23" s="9">
        <v>23</v>
      </c>
      <c r="B23" s="10">
        <v>45419</v>
      </c>
      <c r="C23" s="19">
        <v>5263</v>
      </c>
      <c r="D23" s="20">
        <v>26244</v>
      </c>
      <c r="E23" s="13">
        <f t="shared" si="0"/>
        <v>4.9865095952878589</v>
      </c>
      <c r="F23" s="14">
        <v>852.3</v>
      </c>
      <c r="G23" s="10">
        <v>45783</v>
      </c>
      <c r="H23" s="19">
        <v>5240</v>
      </c>
      <c r="I23" s="20">
        <v>26169.5</v>
      </c>
      <c r="J23" s="13">
        <f t="shared" si="13"/>
        <v>4.9941793893129773</v>
      </c>
      <c r="K23" s="14">
        <v>860.1</v>
      </c>
      <c r="L23" s="21">
        <f t="shared" si="14"/>
        <v>7.8000000000000682</v>
      </c>
      <c r="M23" s="22">
        <f t="shared" si="15"/>
        <v>9.1517071453714287E-3</v>
      </c>
      <c r="N23" s="17">
        <f t="shared" si="6"/>
        <v>0.83586005830903787</v>
      </c>
      <c r="O23" s="18">
        <f t="shared" si="7"/>
        <v>-168.89999999999998</v>
      </c>
    </row>
    <row r="24" spans="1:15" ht="15.5" x14ac:dyDescent="0.35">
      <c r="A24" s="9">
        <v>22</v>
      </c>
      <c r="B24" s="10">
        <v>45420</v>
      </c>
      <c r="C24" s="19">
        <v>5302</v>
      </c>
      <c r="D24" s="20">
        <v>26411.5</v>
      </c>
      <c r="E24" s="13">
        <f t="shared" si="0"/>
        <v>4.9814221048660885</v>
      </c>
      <c r="F24" s="14">
        <v>857.9</v>
      </c>
      <c r="G24" s="10">
        <v>45784</v>
      </c>
      <c r="H24" s="19">
        <v>5261</v>
      </c>
      <c r="I24" s="20">
        <v>26218.5</v>
      </c>
      <c r="J24" s="13">
        <f t="shared" si="13"/>
        <v>4.9835582588861431</v>
      </c>
      <c r="K24" s="14">
        <v>862.2</v>
      </c>
      <c r="L24" s="21">
        <f t="shared" si="14"/>
        <v>4.3000000000000682</v>
      </c>
      <c r="M24" s="22">
        <f t="shared" si="15"/>
        <v>5.0122391887167132E-3</v>
      </c>
      <c r="N24" s="17">
        <f t="shared" si="6"/>
        <v>0.8379008746355685</v>
      </c>
      <c r="O24" s="18">
        <f t="shared" si="7"/>
        <v>-166.79999999999995</v>
      </c>
    </row>
    <row r="25" spans="1:15" ht="15.5" x14ac:dyDescent="0.35">
      <c r="A25" s="9">
        <v>21</v>
      </c>
      <c r="B25" s="10">
        <v>45421</v>
      </c>
      <c r="C25" s="19">
        <v>5298</v>
      </c>
      <c r="D25" s="20">
        <v>26291</v>
      </c>
      <c r="E25" s="13">
        <f t="shared" si="0"/>
        <v>4.9624386560966398</v>
      </c>
      <c r="F25" s="14">
        <v>853.3</v>
      </c>
      <c r="G25" s="10">
        <v>45785</v>
      </c>
      <c r="H25" s="19">
        <v>5289</v>
      </c>
      <c r="I25" s="20">
        <v>26307.5</v>
      </c>
      <c r="J25" s="13">
        <f t="shared" si="13"/>
        <v>4.9740026470032142</v>
      </c>
      <c r="K25" s="14">
        <v>865.5</v>
      </c>
      <c r="L25" s="21">
        <f t="shared" si="14"/>
        <v>12.200000000000045</v>
      </c>
      <c r="M25" s="22">
        <f t="shared" si="15"/>
        <v>1.4297433493495893E-2</v>
      </c>
      <c r="N25" s="17">
        <f t="shared" si="6"/>
        <v>0.84110787172011658</v>
      </c>
      <c r="O25" s="18">
        <f t="shared" si="7"/>
        <v>-163.5</v>
      </c>
    </row>
    <row r="26" spans="1:15" ht="15.5" x14ac:dyDescent="0.35">
      <c r="A26" s="9">
        <v>20</v>
      </c>
      <c r="B26" s="10">
        <v>45422</v>
      </c>
      <c r="C26" s="19">
        <v>5353</v>
      </c>
      <c r="D26" s="20">
        <v>26484.5</v>
      </c>
      <c r="E26" s="13">
        <f t="shared" si="0"/>
        <v>4.9475994769288247</v>
      </c>
      <c r="F26" s="14">
        <v>860.3</v>
      </c>
      <c r="G26" s="10">
        <v>45786</v>
      </c>
      <c r="H26" s="19">
        <v>5321</v>
      </c>
      <c r="I26" s="20">
        <v>26370.5</v>
      </c>
      <c r="J26" s="13">
        <f t="shared" ref="J26:J51" si="16">I26/H26</f>
        <v>4.9559293365908665</v>
      </c>
      <c r="K26" s="14">
        <v>868.8</v>
      </c>
      <c r="L26" s="21">
        <f t="shared" si="14"/>
        <v>8.5</v>
      </c>
      <c r="M26" s="22">
        <f t="shared" si="15"/>
        <v>9.8802743229106128E-3</v>
      </c>
      <c r="N26" s="17">
        <f t="shared" si="6"/>
        <v>0.84431486880466466</v>
      </c>
      <c r="O26" s="18">
        <f t="shared" si="7"/>
        <v>-160.20000000000005</v>
      </c>
    </row>
    <row r="27" spans="1:15" ht="15.5" x14ac:dyDescent="0.35">
      <c r="A27" s="9">
        <v>19</v>
      </c>
      <c r="B27" s="10">
        <v>45423</v>
      </c>
      <c r="C27" s="19">
        <v>5379</v>
      </c>
      <c r="D27" s="20">
        <v>26607</v>
      </c>
      <c r="E27" s="13">
        <f t="shared" si="0"/>
        <v>4.9464584495259345</v>
      </c>
      <c r="F27" s="14">
        <v>864.5</v>
      </c>
      <c r="G27" s="10">
        <v>45787</v>
      </c>
      <c r="H27" s="19">
        <v>26473</v>
      </c>
      <c r="I27" s="20">
        <v>26430</v>
      </c>
      <c r="J27" s="13">
        <f t="shared" si="16"/>
        <v>0.99837570354701011</v>
      </c>
      <c r="K27" s="14">
        <v>871.4</v>
      </c>
      <c r="L27" s="21">
        <f t="shared" ref="L27:L51" si="17">K27-F27</f>
        <v>6.8999999999999773</v>
      </c>
      <c r="M27" s="22">
        <f t="shared" ref="M27:M45" si="18">L27/F27</f>
        <v>7.9814921920184807E-3</v>
      </c>
      <c r="N27" s="17">
        <f t="shared" si="6"/>
        <v>0.84684159378036927</v>
      </c>
      <c r="O27" s="18">
        <f t="shared" si="7"/>
        <v>-157.60000000000002</v>
      </c>
    </row>
    <row r="28" spans="1:15" ht="15.5" x14ac:dyDescent="0.35">
      <c r="A28" s="9">
        <v>18</v>
      </c>
      <c r="B28" s="10">
        <v>45425</v>
      </c>
      <c r="C28" s="19">
        <v>5411</v>
      </c>
      <c r="D28" s="20">
        <v>26699.5</v>
      </c>
      <c r="E28" s="13">
        <f t="shared" si="0"/>
        <v>4.9343004989835517</v>
      </c>
      <c r="F28" s="14">
        <v>866.7</v>
      </c>
      <c r="G28" s="10">
        <v>45789</v>
      </c>
      <c r="H28" s="19">
        <v>5384</v>
      </c>
      <c r="I28" s="20">
        <v>26473</v>
      </c>
      <c r="J28" s="13">
        <f t="shared" si="16"/>
        <v>4.9169762258543832</v>
      </c>
      <c r="K28" s="14">
        <v>873.2</v>
      </c>
      <c r="L28" s="21">
        <f t="shared" ref="L28:L34" si="19">K28-F28</f>
        <v>6.5</v>
      </c>
      <c r="M28" s="22">
        <f t="shared" ref="M28:M34" si="20">L28/F28</f>
        <v>7.4997115495557863E-3</v>
      </c>
      <c r="N28" s="17">
        <f t="shared" si="6"/>
        <v>0.84859086491739555</v>
      </c>
      <c r="O28" s="18">
        <f t="shared" si="7"/>
        <v>-155.79999999999995</v>
      </c>
    </row>
    <row r="29" spans="1:15" ht="15.5" x14ac:dyDescent="0.35">
      <c r="A29" s="9">
        <v>17</v>
      </c>
      <c r="B29" s="10">
        <v>45426</v>
      </c>
      <c r="C29" s="11">
        <v>5443</v>
      </c>
      <c r="D29" s="12">
        <v>26779.5</v>
      </c>
      <c r="E29" s="13">
        <f t="shared" si="0"/>
        <v>4.9199889766672786</v>
      </c>
      <c r="F29" s="14">
        <v>868.3</v>
      </c>
      <c r="G29" s="10">
        <v>45790</v>
      </c>
      <c r="H29" s="19">
        <v>5411</v>
      </c>
      <c r="I29" s="20">
        <v>26488.5</v>
      </c>
      <c r="J29" s="13">
        <f t="shared" si="16"/>
        <v>4.8953058584365179</v>
      </c>
      <c r="K29" s="14">
        <v>874.3</v>
      </c>
      <c r="L29" s="21">
        <f t="shared" si="19"/>
        <v>6</v>
      </c>
      <c r="M29" s="22">
        <f t="shared" si="20"/>
        <v>6.9100541287573421E-3</v>
      </c>
      <c r="N29" s="17">
        <f t="shared" si="6"/>
        <v>0.84965986394557824</v>
      </c>
      <c r="O29" s="18">
        <f t="shared" si="7"/>
        <v>-154.70000000000005</v>
      </c>
    </row>
    <row r="30" spans="1:15" ht="15.5" x14ac:dyDescent="0.35">
      <c r="A30" s="9">
        <v>16</v>
      </c>
      <c r="B30" s="10">
        <v>45427</v>
      </c>
      <c r="C30" s="11">
        <v>5457</v>
      </c>
      <c r="D30" s="12">
        <v>26830.5</v>
      </c>
      <c r="E30" s="13">
        <f t="shared" si="0"/>
        <v>4.9167124793842767</v>
      </c>
      <c r="F30" s="14">
        <v>870.6</v>
      </c>
      <c r="G30" s="10">
        <v>45791</v>
      </c>
      <c r="H30" s="19">
        <v>5457</v>
      </c>
      <c r="I30" s="20">
        <v>26637</v>
      </c>
      <c r="J30" s="13">
        <f t="shared" si="16"/>
        <v>4.8812534359538207</v>
      </c>
      <c r="K30" s="14">
        <v>879</v>
      </c>
      <c r="L30" s="21">
        <f t="shared" si="19"/>
        <v>8.3999999999999773</v>
      </c>
      <c r="M30" s="22">
        <f t="shared" si="20"/>
        <v>9.6485182632666863E-3</v>
      </c>
      <c r="N30" s="17">
        <f t="shared" si="6"/>
        <v>0.85422740524781338</v>
      </c>
      <c r="O30" s="18">
        <f t="shared" si="7"/>
        <v>-150</v>
      </c>
    </row>
    <row r="31" spans="1:15" ht="15.5" x14ac:dyDescent="0.35">
      <c r="A31" s="9">
        <v>15</v>
      </c>
      <c r="B31" s="10">
        <v>45428</v>
      </c>
      <c r="C31" s="11">
        <v>5459</v>
      </c>
      <c r="D31" s="12">
        <v>26819</v>
      </c>
      <c r="E31" s="13">
        <f t="shared" si="0"/>
        <v>4.9128045429565859</v>
      </c>
      <c r="F31" s="14">
        <v>870.1</v>
      </c>
      <c r="G31" s="10">
        <v>45792</v>
      </c>
      <c r="H31" s="19">
        <v>5484</v>
      </c>
      <c r="I31" s="20">
        <v>26723</v>
      </c>
      <c r="J31" s="13">
        <f t="shared" si="16"/>
        <v>4.8729029905178702</v>
      </c>
      <c r="K31" s="14">
        <v>882.4</v>
      </c>
      <c r="L31" s="21">
        <f t="shared" si="19"/>
        <v>12.299999999999955</v>
      </c>
      <c r="M31" s="22">
        <f t="shared" si="20"/>
        <v>1.413630617170435E-2</v>
      </c>
      <c r="N31" s="17">
        <f t="shared" si="6"/>
        <v>0.85753158406219632</v>
      </c>
      <c r="O31" s="18">
        <f t="shared" si="7"/>
        <v>-146.60000000000002</v>
      </c>
    </row>
    <row r="32" spans="1:15" ht="15.5" x14ac:dyDescent="0.35">
      <c r="A32" s="9">
        <v>14</v>
      </c>
      <c r="B32" s="10">
        <v>45429</v>
      </c>
      <c r="C32" s="23">
        <v>5491</v>
      </c>
      <c r="D32" s="24">
        <v>26926.5</v>
      </c>
      <c r="E32" s="13">
        <f t="shared" si="0"/>
        <v>4.903751593516664</v>
      </c>
      <c r="F32" s="25">
        <v>874.7</v>
      </c>
      <c r="G32" s="10">
        <v>45793</v>
      </c>
      <c r="H32" s="19">
        <v>5504</v>
      </c>
      <c r="I32" s="20">
        <v>26767</v>
      </c>
      <c r="J32" s="13">
        <f t="shared" si="16"/>
        <v>4.8631904069767442</v>
      </c>
      <c r="K32" s="14">
        <v>883.9</v>
      </c>
      <c r="L32" s="21">
        <f t="shared" si="19"/>
        <v>9.1999999999999318</v>
      </c>
      <c r="M32" s="22">
        <f t="shared" si="20"/>
        <v>1.0517891848633739E-2</v>
      </c>
      <c r="N32" s="17">
        <f t="shared" si="6"/>
        <v>0.85898931000971812</v>
      </c>
      <c r="O32" s="18">
        <f t="shared" si="7"/>
        <v>-145.10000000000002</v>
      </c>
    </row>
    <row r="33" spans="1:15" ht="15.5" x14ac:dyDescent="0.35">
      <c r="A33" s="9">
        <v>13</v>
      </c>
      <c r="B33" s="10">
        <v>45430</v>
      </c>
      <c r="C33" s="27">
        <v>5509</v>
      </c>
      <c r="D33" s="24">
        <v>27005</v>
      </c>
      <c r="E33" s="13">
        <f t="shared" si="0"/>
        <v>4.901978580504629</v>
      </c>
      <c r="F33" s="25">
        <v>876.6</v>
      </c>
      <c r="G33" s="10">
        <v>45794</v>
      </c>
      <c r="H33" s="19">
        <v>5515</v>
      </c>
      <c r="I33" s="20">
        <v>26791.5</v>
      </c>
      <c r="J33" s="13">
        <f t="shared" si="16"/>
        <v>4.857932910244787</v>
      </c>
      <c r="K33" s="14">
        <v>884.8</v>
      </c>
      <c r="L33" s="21">
        <f t="shared" si="19"/>
        <v>8.1999999999999318</v>
      </c>
      <c r="M33" s="22">
        <f t="shared" si="20"/>
        <v>9.3543235227012689E-3</v>
      </c>
      <c r="N33" s="17">
        <f t="shared" si="6"/>
        <v>0.8598639455782312</v>
      </c>
      <c r="O33" s="18">
        <f t="shared" si="7"/>
        <v>-144.20000000000005</v>
      </c>
    </row>
    <row r="34" spans="1:15" ht="15.5" x14ac:dyDescent="0.35">
      <c r="A34" s="9">
        <v>12</v>
      </c>
      <c r="B34" s="10">
        <v>45432</v>
      </c>
      <c r="C34" s="29">
        <v>5535</v>
      </c>
      <c r="D34" s="20">
        <v>27017.5</v>
      </c>
      <c r="E34" s="13">
        <f t="shared" si="0"/>
        <v>4.8812104787714548</v>
      </c>
      <c r="F34" s="14">
        <v>878.2</v>
      </c>
      <c r="G34" s="10">
        <v>45796</v>
      </c>
      <c r="H34" s="19">
        <v>5477</v>
      </c>
      <c r="I34" s="20">
        <v>26563</v>
      </c>
      <c r="J34" s="13">
        <f t="shared" si="16"/>
        <v>4.8499178382326091</v>
      </c>
      <c r="K34" s="14">
        <v>876.3</v>
      </c>
      <c r="L34" s="21">
        <f t="shared" si="19"/>
        <v>-1.9000000000000909</v>
      </c>
      <c r="M34" s="77">
        <f t="shared" si="20"/>
        <v>-2.1635162833068674E-3</v>
      </c>
      <c r="N34" s="17">
        <f t="shared" si="6"/>
        <v>0.85160349854227402</v>
      </c>
      <c r="O34" s="18">
        <f t="shared" si="7"/>
        <v>-152.70000000000005</v>
      </c>
    </row>
    <row r="35" spans="1:15" ht="15.5" x14ac:dyDescent="0.35">
      <c r="A35" s="9">
        <v>11</v>
      </c>
      <c r="B35" s="10">
        <v>45433</v>
      </c>
      <c r="C35" s="29">
        <v>5571</v>
      </c>
      <c r="D35" s="20">
        <v>27081.5</v>
      </c>
      <c r="E35" s="13">
        <f t="shared" si="0"/>
        <v>4.8611559863579252</v>
      </c>
      <c r="F35" s="14">
        <v>879.4</v>
      </c>
      <c r="G35" s="10">
        <v>45797</v>
      </c>
      <c r="H35" s="11">
        <v>5515</v>
      </c>
      <c r="I35" s="12">
        <v>26658</v>
      </c>
      <c r="J35" s="13">
        <f t="shared" si="16"/>
        <v>4.8337262012692657</v>
      </c>
      <c r="K35" s="14">
        <v>880.9</v>
      </c>
      <c r="L35" s="21">
        <f t="shared" si="17"/>
        <v>1.5</v>
      </c>
      <c r="M35" s="77">
        <f t="shared" si="18"/>
        <v>1.7057084375710712E-3</v>
      </c>
      <c r="N35" s="17">
        <f t="shared" si="6"/>
        <v>0.8560738581146744</v>
      </c>
      <c r="O35" s="18">
        <f t="shared" si="7"/>
        <v>-148.10000000000002</v>
      </c>
    </row>
    <row r="36" spans="1:15" ht="15.5" x14ac:dyDescent="0.35">
      <c r="A36" s="9">
        <v>10</v>
      </c>
      <c r="B36" s="10">
        <v>45434</v>
      </c>
      <c r="C36" s="29">
        <v>5617</v>
      </c>
      <c r="D36" s="20">
        <v>27195.5</v>
      </c>
      <c r="E36" s="13">
        <f t="shared" si="0"/>
        <v>4.8416414456115362</v>
      </c>
      <c r="F36" s="14">
        <v>885.1</v>
      </c>
      <c r="G36" s="10">
        <v>45798</v>
      </c>
      <c r="H36" s="11">
        <v>5528</v>
      </c>
      <c r="I36" s="12">
        <v>26728.5</v>
      </c>
      <c r="J36" s="13">
        <f t="shared" si="16"/>
        <v>4.8351121562952244</v>
      </c>
      <c r="K36" s="14">
        <v>883.7</v>
      </c>
      <c r="L36" s="21">
        <f t="shared" si="17"/>
        <v>-1.3999999999999773</v>
      </c>
      <c r="M36" s="77">
        <f t="shared" si="18"/>
        <v>-1.5817421760252822E-3</v>
      </c>
      <c r="N36" s="17">
        <f t="shared" si="6"/>
        <v>0.85879494655004862</v>
      </c>
      <c r="O36" s="18">
        <f t="shared" si="7"/>
        <v>-145.29999999999995</v>
      </c>
    </row>
    <row r="37" spans="1:15" ht="15.5" x14ac:dyDescent="0.35">
      <c r="A37" s="9">
        <v>9</v>
      </c>
      <c r="B37" s="10">
        <v>45435</v>
      </c>
      <c r="C37" s="29">
        <v>5622</v>
      </c>
      <c r="D37" s="20">
        <v>27195</v>
      </c>
      <c r="E37" s="13">
        <f t="shared" si="0"/>
        <v>4.8372465314834576</v>
      </c>
      <c r="F37" s="14">
        <v>885.2</v>
      </c>
      <c r="G37" s="10">
        <v>45799</v>
      </c>
      <c r="H37" s="11">
        <v>5566</v>
      </c>
      <c r="I37" s="12">
        <v>26849</v>
      </c>
      <c r="J37" s="13">
        <f t="shared" si="16"/>
        <v>4.8237513474667626</v>
      </c>
      <c r="K37" s="14">
        <v>887.8</v>
      </c>
      <c r="L37" s="21">
        <f t="shared" si="17"/>
        <v>2.5999999999999091</v>
      </c>
      <c r="M37" s="77">
        <f t="shared" si="18"/>
        <v>2.937189335743232E-3</v>
      </c>
      <c r="N37" s="17">
        <f t="shared" si="6"/>
        <v>0.86277939747327503</v>
      </c>
      <c r="O37" s="18">
        <f t="shared" si="7"/>
        <v>-141.20000000000005</v>
      </c>
    </row>
    <row r="38" spans="1:15" ht="15.5" x14ac:dyDescent="0.35">
      <c r="A38" s="9">
        <v>8</v>
      </c>
      <c r="B38" s="10">
        <v>45436</v>
      </c>
      <c r="C38" s="29">
        <v>5656</v>
      </c>
      <c r="D38" s="20">
        <v>27295.5</v>
      </c>
      <c r="E38" s="13">
        <f t="shared" si="0"/>
        <v>4.8259370579915135</v>
      </c>
      <c r="F38" s="14">
        <v>889.3</v>
      </c>
      <c r="G38" s="10">
        <v>45800</v>
      </c>
      <c r="H38" s="23">
        <v>5550</v>
      </c>
      <c r="I38" s="24">
        <v>26784</v>
      </c>
      <c r="J38" s="13">
        <f t="shared" si="16"/>
        <v>4.8259459459459455</v>
      </c>
      <c r="K38" s="25">
        <v>885</v>
      </c>
      <c r="L38" s="21">
        <f t="shared" si="17"/>
        <v>-4.2999999999999545</v>
      </c>
      <c r="M38" s="77">
        <f t="shared" si="18"/>
        <v>-4.8352636905430726E-3</v>
      </c>
      <c r="N38" s="17">
        <f t="shared" si="6"/>
        <v>0.86005830903790093</v>
      </c>
      <c r="O38" s="18">
        <f t="shared" si="7"/>
        <v>-144</v>
      </c>
    </row>
    <row r="39" spans="1:15" ht="15.5" x14ac:dyDescent="0.35">
      <c r="A39" s="9">
        <v>7</v>
      </c>
      <c r="B39" s="10">
        <v>45437</v>
      </c>
      <c r="C39" s="29">
        <v>5667</v>
      </c>
      <c r="D39" s="20">
        <v>27350.5</v>
      </c>
      <c r="E39" s="13">
        <f t="shared" si="0"/>
        <v>4.8262749250044115</v>
      </c>
      <c r="F39" s="14">
        <v>890.4</v>
      </c>
      <c r="G39" s="10">
        <v>45801</v>
      </c>
      <c r="H39" s="27">
        <v>5579</v>
      </c>
      <c r="I39" s="24">
        <v>26816.5</v>
      </c>
      <c r="J39" s="13">
        <f t="shared" si="16"/>
        <v>4.8066857859831513</v>
      </c>
      <c r="K39" s="25">
        <v>886.3</v>
      </c>
      <c r="L39" s="21">
        <f t="shared" si="17"/>
        <v>-4.1000000000000227</v>
      </c>
      <c r="M39" s="77">
        <f t="shared" si="18"/>
        <v>-4.6046720575022718E-3</v>
      </c>
      <c r="N39" s="17">
        <f t="shared" si="6"/>
        <v>0.86132167152575312</v>
      </c>
      <c r="O39" s="18">
        <f t="shared" si="7"/>
        <v>-142.70000000000005</v>
      </c>
    </row>
    <row r="40" spans="1:15" ht="15.5" x14ac:dyDescent="0.35">
      <c r="A40" s="9">
        <v>6</v>
      </c>
      <c r="B40" s="10">
        <v>45439</v>
      </c>
      <c r="C40" s="29">
        <v>5694</v>
      </c>
      <c r="D40" s="20">
        <v>27421.5</v>
      </c>
      <c r="E40" s="30">
        <f t="shared" si="0"/>
        <v>4.815858798735511</v>
      </c>
      <c r="F40" s="14">
        <v>892.5</v>
      </c>
      <c r="G40" s="10">
        <v>45803</v>
      </c>
      <c r="H40" s="29">
        <v>5627</v>
      </c>
      <c r="I40" s="20">
        <v>26977.5</v>
      </c>
      <c r="J40" s="13">
        <f t="shared" si="16"/>
        <v>4.7942953616491915</v>
      </c>
      <c r="K40" s="14">
        <v>891.1</v>
      </c>
      <c r="L40" s="21">
        <f t="shared" si="17"/>
        <v>-1.3999999999999773</v>
      </c>
      <c r="M40" s="77">
        <f t="shared" si="18"/>
        <v>-1.5686274509803667E-3</v>
      </c>
      <c r="N40" s="17">
        <f t="shared" si="6"/>
        <v>0.86598639455782311</v>
      </c>
      <c r="O40" s="18">
        <f t="shared" si="7"/>
        <v>-137.89999999999998</v>
      </c>
    </row>
    <row r="41" spans="1:15" ht="15.5" x14ac:dyDescent="0.35">
      <c r="A41" s="9">
        <v>5</v>
      </c>
      <c r="B41" s="10">
        <v>45440</v>
      </c>
      <c r="C41" s="29">
        <v>5727</v>
      </c>
      <c r="D41" s="20">
        <v>27587</v>
      </c>
      <c r="E41" s="30">
        <f t="shared" si="0"/>
        <v>4.8170071590710668</v>
      </c>
      <c r="F41" s="14">
        <v>902.4</v>
      </c>
      <c r="G41" s="10">
        <v>45804</v>
      </c>
      <c r="H41" s="29">
        <v>5631</v>
      </c>
      <c r="I41" s="20">
        <v>26991.5</v>
      </c>
      <c r="J41" s="13">
        <f t="shared" si="16"/>
        <v>4.7933759545373826</v>
      </c>
      <c r="K41" s="14">
        <v>891.2</v>
      </c>
      <c r="L41" s="21">
        <f t="shared" si="17"/>
        <v>-11.199999999999932</v>
      </c>
      <c r="M41" s="22">
        <f t="shared" si="18"/>
        <v>-1.2411347517730421E-2</v>
      </c>
      <c r="N41" s="17">
        <f t="shared" si="6"/>
        <v>0.86608357628765797</v>
      </c>
      <c r="O41" s="18">
        <f t="shared" si="7"/>
        <v>-137.79999999999995</v>
      </c>
    </row>
    <row r="42" spans="1:15" ht="15.5" x14ac:dyDescent="0.35">
      <c r="A42" s="9">
        <v>4</v>
      </c>
      <c r="B42" s="10">
        <v>45441</v>
      </c>
      <c r="C42" s="29">
        <v>5751</v>
      </c>
      <c r="D42" s="20">
        <v>27626.5</v>
      </c>
      <c r="E42" s="30">
        <f t="shared" si="0"/>
        <v>4.8037732568248996</v>
      </c>
      <c r="F42" s="14">
        <v>904.6</v>
      </c>
      <c r="G42" s="10">
        <v>45805</v>
      </c>
      <c r="H42" s="29">
        <v>5639</v>
      </c>
      <c r="I42" s="20">
        <v>26974</v>
      </c>
      <c r="J42" s="13">
        <f t="shared" si="16"/>
        <v>4.7834722468522788</v>
      </c>
      <c r="K42" s="14">
        <v>891.8</v>
      </c>
      <c r="L42" s="21">
        <f t="shared" si="17"/>
        <v>-12.800000000000068</v>
      </c>
      <c r="M42" s="22">
        <f t="shared" si="18"/>
        <v>-1.4149900508512125E-2</v>
      </c>
      <c r="N42" s="17">
        <f t="shared" si="6"/>
        <v>0.86666666666666659</v>
      </c>
      <c r="O42" s="18">
        <f t="shared" si="7"/>
        <v>-137.20000000000005</v>
      </c>
    </row>
    <row r="43" spans="1:15" ht="15.5" x14ac:dyDescent="0.35">
      <c r="A43" s="9">
        <v>3</v>
      </c>
      <c r="B43" s="10">
        <v>45442</v>
      </c>
      <c r="C43" s="29">
        <v>5759</v>
      </c>
      <c r="D43" s="20">
        <v>27611.5</v>
      </c>
      <c r="E43" s="30">
        <f t="shared" si="0"/>
        <v>4.7944955721479428</v>
      </c>
      <c r="F43" s="14">
        <v>905.1</v>
      </c>
      <c r="G43" s="10">
        <v>45806</v>
      </c>
      <c r="H43" s="29">
        <v>5682</v>
      </c>
      <c r="I43" s="20">
        <v>27126</v>
      </c>
      <c r="J43" s="13">
        <f t="shared" si="16"/>
        <v>4.7740232312566002</v>
      </c>
      <c r="K43" s="14">
        <v>894.4</v>
      </c>
      <c r="L43" s="21">
        <f t="shared" si="17"/>
        <v>-10.700000000000045</v>
      </c>
      <c r="M43" s="22">
        <f t="shared" si="18"/>
        <v>-1.1821898132803056E-2</v>
      </c>
      <c r="N43" s="17">
        <f t="shared" si="6"/>
        <v>0.86919339164237119</v>
      </c>
      <c r="O43" s="18">
        <f t="shared" si="7"/>
        <v>-134.60000000000002</v>
      </c>
    </row>
    <row r="44" spans="1:15" ht="15.5" x14ac:dyDescent="0.35">
      <c r="A44" s="9">
        <v>2</v>
      </c>
      <c r="B44" s="10">
        <v>45443</v>
      </c>
      <c r="C44" s="29">
        <v>5766</v>
      </c>
      <c r="D44" s="20">
        <v>27598</v>
      </c>
      <c r="E44" s="30">
        <f t="shared" si="0"/>
        <v>4.7863336801942422</v>
      </c>
      <c r="F44" s="14">
        <v>903.8</v>
      </c>
      <c r="G44" s="10">
        <v>45807</v>
      </c>
      <c r="H44" s="29">
        <v>5689</v>
      </c>
      <c r="I44" s="20">
        <v>27129.5</v>
      </c>
      <c r="J44" s="13">
        <f t="shared" si="16"/>
        <v>4.7687642819476181</v>
      </c>
      <c r="K44" s="14">
        <v>886</v>
      </c>
      <c r="L44" s="21">
        <f t="shared" si="17"/>
        <v>-17.799999999999955</v>
      </c>
      <c r="M44" s="22">
        <f t="shared" si="18"/>
        <v>-1.9694622704138035E-2</v>
      </c>
      <c r="N44" s="17">
        <f t="shared" si="6"/>
        <v>0.86103012633624876</v>
      </c>
      <c r="O44" s="18">
        <f t="shared" si="7"/>
        <v>-143</v>
      </c>
    </row>
    <row r="45" spans="1:15" ht="16" thickBot="1" x14ac:dyDescent="0.4">
      <c r="A45" s="59">
        <v>1</v>
      </c>
      <c r="B45" s="54">
        <v>45444</v>
      </c>
      <c r="C45" s="55">
        <v>5775</v>
      </c>
      <c r="D45" s="56">
        <v>27648</v>
      </c>
      <c r="E45" s="57">
        <f t="shared" si="0"/>
        <v>4.7875324675324675</v>
      </c>
      <c r="F45" s="58">
        <v>905.7</v>
      </c>
      <c r="G45" s="66">
        <v>45808</v>
      </c>
      <c r="H45" s="55">
        <v>5651</v>
      </c>
      <c r="I45" s="56">
        <v>26905.5</v>
      </c>
      <c r="J45" s="67">
        <f t="shared" si="16"/>
        <v>4.761192709254999</v>
      </c>
      <c r="K45" s="58">
        <v>886.7</v>
      </c>
      <c r="L45" s="68">
        <f t="shared" si="17"/>
        <v>-19</v>
      </c>
      <c r="M45" s="69">
        <f t="shared" si="18"/>
        <v>-2.097824886827868E-2</v>
      </c>
      <c r="N45" s="72">
        <f t="shared" si="6"/>
        <v>0.86171039844509234</v>
      </c>
      <c r="O45" s="73">
        <f t="shared" si="7"/>
        <v>-142.29999999999995</v>
      </c>
    </row>
    <row r="46" spans="1:15" ht="16" thickTop="1" x14ac:dyDescent="0.35">
      <c r="A46" s="48">
        <v>1</v>
      </c>
      <c r="B46" s="49">
        <v>45446</v>
      </c>
      <c r="C46" s="50">
        <v>5808</v>
      </c>
      <c r="D46" s="38">
        <v>27591.5</v>
      </c>
      <c r="E46" s="39">
        <f t="shared" si="0"/>
        <v>4.7506026170798901</v>
      </c>
      <c r="F46" s="51">
        <v>903.2</v>
      </c>
      <c r="G46" s="60">
        <v>45810</v>
      </c>
      <c r="H46" s="61">
        <v>5745</v>
      </c>
      <c r="I46" s="47">
        <v>27116.5</v>
      </c>
      <c r="J46" s="62">
        <f t="shared" si="16"/>
        <v>4.720017406440383</v>
      </c>
      <c r="K46" s="63">
        <v>892.1</v>
      </c>
      <c r="L46" s="64">
        <f t="shared" si="17"/>
        <v>-11.100000000000023</v>
      </c>
      <c r="M46" s="65">
        <f t="shared" ref="M46:M51" si="21">L46/F46</f>
        <v>-1.2289636846767074E-2</v>
      </c>
      <c r="N46" s="74">
        <f t="shared" si="6"/>
        <v>0.86695821185617106</v>
      </c>
      <c r="O46" s="75">
        <f t="shared" si="7"/>
        <v>-136.89999999999998</v>
      </c>
    </row>
    <row r="47" spans="1:15" ht="15.5" x14ac:dyDescent="0.35">
      <c r="A47" s="9">
        <v>2</v>
      </c>
      <c r="B47" s="10">
        <v>45447</v>
      </c>
      <c r="C47" s="29">
        <v>5909</v>
      </c>
      <c r="D47" s="20">
        <v>28080.5</v>
      </c>
      <c r="E47" s="34">
        <f t="shared" si="0"/>
        <v>4.7521577255034693</v>
      </c>
      <c r="F47" s="25">
        <v>907.6</v>
      </c>
      <c r="G47" s="10">
        <v>45811</v>
      </c>
      <c r="H47" s="29">
        <v>5809</v>
      </c>
      <c r="I47" s="20">
        <v>27211.5</v>
      </c>
      <c r="J47" s="30">
        <f t="shared" si="16"/>
        <v>4.6843690824582547</v>
      </c>
      <c r="K47" s="14">
        <v>895.1</v>
      </c>
      <c r="L47" s="21">
        <f t="shared" si="17"/>
        <v>-12.5</v>
      </c>
      <c r="M47" s="22">
        <f t="shared" si="21"/>
        <v>-1.377258704275011E-2</v>
      </c>
      <c r="N47" s="17">
        <f t="shared" si="6"/>
        <v>0.86987366375121478</v>
      </c>
      <c r="O47" s="18">
        <f t="shared" si="7"/>
        <v>-133.89999999999998</v>
      </c>
    </row>
    <row r="48" spans="1:15" ht="15.5" x14ac:dyDescent="0.35">
      <c r="A48" s="9">
        <v>3</v>
      </c>
      <c r="B48" s="10">
        <v>45448</v>
      </c>
      <c r="C48" s="29">
        <v>5902</v>
      </c>
      <c r="D48" s="20">
        <v>27939.5</v>
      </c>
      <c r="E48" s="34">
        <f t="shared" si="0"/>
        <v>4.7339037614368014</v>
      </c>
      <c r="F48" s="25">
        <v>902.9</v>
      </c>
      <c r="G48" s="10">
        <v>45812</v>
      </c>
      <c r="H48" s="29">
        <v>5842</v>
      </c>
      <c r="I48" s="20">
        <v>27509</v>
      </c>
      <c r="J48" s="30">
        <f t="shared" si="16"/>
        <v>4.7088325915782265</v>
      </c>
      <c r="K48" s="14">
        <v>902.2</v>
      </c>
      <c r="L48" s="21">
        <f t="shared" si="17"/>
        <v>-0.69999999999993179</v>
      </c>
      <c r="M48" s="22">
        <f t="shared" si="21"/>
        <v>-7.7527965444670703E-4</v>
      </c>
      <c r="N48" s="17">
        <f t="shared" si="6"/>
        <v>0.87677356656948502</v>
      </c>
      <c r="O48" s="18">
        <f t="shared" si="7"/>
        <v>-126.79999999999995</v>
      </c>
    </row>
    <row r="49" spans="1:15" ht="15.5" x14ac:dyDescent="0.35">
      <c r="A49" s="9">
        <v>4</v>
      </c>
      <c r="B49" s="10">
        <v>45449</v>
      </c>
      <c r="C49" s="29">
        <v>5899</v>
      </c>
      <c r="D49" s="20">
        <v>27684</v>
      </c>
      <c r="E49" s="34">
        <f t="shared" si="0"/>
        <v>4.6929988133581961</v>
      </c>
      <c r="F49" s="25">
        <v>896.6</v>
      </c>
      <c r="G49" s="10">
        <v>45813</v>
      </c>
      <c r="H49" s="29">
        <v>5920</v>
      </c>
      <c r="I49" s="20">
        <v>27799.5</v>
      </c>
      <c r="J49" s="30">
        <f t="shared" si="16"/>
        <v>4.6958614864864865</v>
      </c>
      <c r="K49" s="14">
        <v>902.9</v>
      </c>
      <c r="L49" s="31">
        <f t="shared" si="17"/>
        <v>6.2999999999999545</v>
      </c>
      <c r="M49" s="28">
        <f t="shared" si="21"/>
        <v>7.0265447245147833E-3</v>
      </c>
      <c r="N49" s="17">
        <f t="shared" si="6"/>
        <v>0.87745383867832849</v>
      </c>
      <c r="O49" s="18">
        <f t="shared" si="7"/>
        <v>-126.10000000000002</v>
      </c>
    </row>
    <row r="50" spans="1:15" ht="15.5" x14ac:dyDescent="0.35">
      <c r="A50" s="9">
        <v>5</v>
      </c>
      <c r="B50" s="10">
        <v>45450</v>
      </c>
      <c r="C50" s="29">
        <v>5932</v>
      </c>
      <c r="D50" s="20">
        <v>27793</v>
      </c>
      <c r="E50" s="34">
        <f t="shared" si="0"/>
        <v>4.6852663519892115</v>
      </c>
      <c r="F50" s="25">
        <v>901.8</v>
      </c>
      <c r="G50" s="10">
        <v>45814</v>
      </c>
      <c r="H50" s="29">
        <v>5992</v>
      </c>
      <c r="I50" s="20">
        <v>28011.5</v>
      </c>
      <c r="J50" s="30">
        <f t="shared" si="16"/>
        <v>4.6748164218958612</v>
      </c>
      <c r="K50" s="14">
        <v>911.2</v>
      </c>
      <c r="L50" s="31">
        <f t="shared" si="17"/>
        <v>9.4000000000000909</v>
      </c>
      <c r="M50" s="28">
        <f t="shared" si="21"/>
        <v>1.0423597249944657E-2</v>
      </c>
      <c r="N50" s="17">
        <f t="shared" si="6"/>
        <v>0.88551992225461618</v>
      </c>
      <c r="O50" s="18">
        <f t="shared" si="7"/>
        <v>-117.79999999999995</v>
      </c>
    </row>
    <row r="51" spans="1:15" ht="15.5" x14ac:dyDescent="0.35">
      <c r="A51" s="9">
        <v>6</v>
      </c>
      <c r="B51" s="10">
        <v>45451</v>
      </c>
      <c r="C51" s="29">
        <v>5921</v>
      </c>
      <c r="D51" s="20">
        <v>27697.5</v>
      </c>
      <c r="E51" s="30">
        <f t="shared" si="0"/>
        <v>4.6778415808140519</v>
      </c>
      <c r="F51" s="14">
        <v>900.4</v>
      </c>
      <c r="G51" s="10">
        <v>45815</v>
      </c>
      <c r="H51" s="29">
        <v>5936</v>
      </c>
      <c r="I51" s="20">
        <v>27787.5</v>
      </c>
      <c r="J51" s="30">
        <f t="shared" si="16"/>
        <v>4.6811826145552562</v>
      </c>
      <c r="K51" s="14">
        <v>905.2</v>
      </c>
      <c r="L51" s="31">
        <f t="shared" si="17"/>
        <v>4.8000000000000682</v>
      </c>
      <c r="M51" s="28">
        <f t="shared" si="21"/>
        <v>5.3309640159929679E-3</v>
      </c>
      <c r="N51" s="17">
        <f t="shared" si="6"/>
        <v>0.87968901846452874</v>
      </c>
      <c r="O51" s="18">
        <f t="shared" si="7"/>
        <v>-123.79999999999995</v>
      </c>
    </row>
    <row r="52" spans="1:15" ht="15.5" x14ac:dyDescent="0.35">
      <c r="A52" s="9">
        <v>7</v>
      </c>
      <c r="B52" s="10">
        <v>45453</v>
      </c>
      <c r="C52" s="37">
        <v>5933</v>
      </c>
      <c r="D52" s="20">
        <v>27483.5</v>
      </c>
      <c r="E52" s="30">
        <f t="shared" si="0"/>
        <v>4.6323108039777514</v>
      </c>
      <c r="F52" s="14">
        <v>893.3</v>
      </c>
      <c r="G52" s="26">
        <v>45817</v>
      </c>
      <c r="H52" s="29">
        <v>5893</v>
      </c>
      <c r="I52" s="20">
        <v>27488</v>
      </c>
      <c r="J52" s="30">
        <f t="shared" ref="J52:J57" si="22">I52/H52</f>
        <v>4.6645172238248769</v>
      </c>
      <c r="K52" s="14">
        <v>888.2</v>
      </c>
      <c r="L52" s="31">
        <f t="shared" ref="L52:L57" si="23">K52-F52</f>
        <v>-5.0999999999999091</v>
      </c>
      <c r="M52" s="28">
        <f t="shared" ref="M52:M57" si="24">L52/F52</f>
        <v>-5.7091682525466352E-3</v>
      </c>
      <c r="N52" s="17">
        <f t="shared" si="6"/>
        <v>0.86316812439261426</v>
      </c>
      <c r="O52" s="18">
        <f t="shared" si="7"/>
        <v>-140.79999999999995</v>
      </c>
    </row>
    <row r="53" spans="1:15" ht="15.5" x14ac:dyDescent="0.35">
      <c r="A53" s="9">
        <v>8</v>
      </c>
      <c r="B53" s="10">
        <v>45454</v>
      </c>
      <c r="C53" s="37">
        <v>5975</v>
      </c>
      <c r="D53" s="33">
        <v>27366</v>
      </c>
      <c r="E53" s="34">
        <f t="shared" si="0"/>
        <v>4.5800836820083681</v>
      </c>
      <c r="F53" s="25">
        <v>889.9</v>
      </c>
      <c r="G53" s="26">
        <v>45818</v>
      </c>
      <c r="H53" s="29">
        <v>5952</v>
      </c>
      <c r="I53" s="20">
        <v>27501</v>
      </c>
      <c r="J53" s="34">
        <f t="shared" si="22"/>
        <v>4.620463709677419</v>
      </c>
      <c r="K53" s="25">
        <v>887.9</v>
      </c>
      <c r="L53" s="35">
        <f t="shared" si="23"/>
        <v>-2</v>
      </c>
      <c r="M53" s="36">
        <f t="shared" si="24"/>
        <v>-2.2474435329812338E-3</v>
      </c>
      <c r="N53" s="17">
        <f t="shared" si="6"/>
        <v>0.86287657920310978</v>
      </c>
      <c r="O53" s="18">
        <f t="shared" si="7"/>
        <v>-141.10000000000002</v>
      </c>
    </row>
    <row r="54" spans="1:15" ht="15.5" x14ac:dyDescent="0.35">
      <c r="A54" s="59">
        <v>9</v>
      </c>
      <c r="B54" s="10">
        <v>45455</v>
      </c>
      <c r="C54" s="37">
        <v>5949</v>
      </c>
      <c r="D54" s="33">
        <v>26839</v>
      </c>
      <c r="E54" s="34">
        <f t="shared" si="0"/>
        <v>4.511514540258867</v>
      </c>
      <c r="F54" s="25">
        <v>878.4</v>
      </c>
      <c r="G54" s="26">
        <v>45819</v>
      </c>
      <c r="H54" s="29">
        <v>5901</v>
      </c>
      <c r="I54" s="20">
        <v>26994</v>
      </c>
      <c r="J54" s="34">
        <f t="shared" si="22"/>
        <v>4.5744789018810375</v>
      </c>
      <c r="K54" s="25">
        <v>873.7</v>
      </c>
      <c r="L54" s="35">
        <f t="shared" si="23"/>
        <v>-4.6999999999999318</v>
      </c>
      <c r="M54" s="36">
        <f t="shared" si="24"/>
        <v>-5.3506375227685924E-3</v>
      </c>
      <c r="N54" s="17">
        <f t="shared" si="6"/>
        <v>0.84907677356656952</v>
      </c>
      <c r="O54" s="18">
        <f t="shared" si="7"/>
        <v>-155.29999999999995</v>
      </c>
    </row>
    <row r="55" spans="1:15" ht="15.5" x14ac:dyDescent="0.35">
      <c r="A55" s="9">
        <v>10</v>
      </c>
      <c r="B55" s="10">
        <v>45456</v>
      </c>
      <c r="C55" s="37">
        <v>5948</v>
      </c>
      <c r="D55" s="33">
        <v>26651</v>
      </c>
      <c r="E55" s="34">
        <f t="shared" si="0"/>
        <v>4.4806657700067252</v>
      </c>
      <c r="F55" s="25">
        <v>878.8</v>
      </c>
      <c r="G55" s="26">
        <v>45820</v>
      </c>
      <c r="H55" s="29">
        <v>5920</v>
      </c>
      <c r="I55" s="20">
        <v>26895.5</v>
      </c>
      <c r="J55" s="34">
        <f t="shared" si="22"/>
        <v>4.5431587837837837</v>
      </c>
      <c r="K55" s="25">
        <v>872.6</v>
      </c>
      <c r="L55" s="35">
        <f t="shared" si="23"/>
        <v>-6.1999999999999318</v>
      </c>
      <c r="M55" s="36">
        <f t="shared" si="24"/>
        <v>-7.0550751024123035E-3</v>
      </c>
      <c r="N55" s="17">
        <f t="shared" si="6"/>
        <v>0.84800777453838683</v>
      </c>
      <c r="O55" s="18">
        <f t="shared" si="7"/>
        <v>-156.39999999999998</v>
      </c>
    </row>
    <row r="56" spans="1:15" ht="15.5" x14ac:dyDescent="0.35">
      <c r="A56" s="9">
        <v>11</v>
      </c>
      <c r="B56" s="10">
        <v>45457</v>
      </c>
      <c r="C56" s="37">
        <v>5929</v>
      </c>
      <c r="D56" s="33">
        <v>26466</v>
      </c>
      <c r="E56" s="34">
        <f t="shared" si="0"/>
        <v>4.4638218923933213</v>
      </c>
      <c r="F56" s="25">
        <v>873.9</v>
      </c>
      <c r="G56" s="26">
        <v>45821</v>
      </c>
      <c r="H56" s="29">
        <v>5931</v>
      </c>
      <c r="I56" s="20">
        <v>26796</v>
      </c>
      <c r="J56" s="34">
        <f t="shared" si="22"/>
        <v>4.5179564997470916</v>
      </c>
      <c r="K56" s="25">
        <v>871.8</v>
      </c>
      <c r="L56" s="35">
        <f t="shared" si="23"/>
        <v>-2.1000000000000227</v>
      </c>
      <c r="M56" s="36">
        <f t="shared" si="24"/>
        <v>-2.40302094061108E-3</v>
      </c>
      <c r="N56" s="17">
        <f t="shared" si="6"/>
        <v>0.84723032069970838</v>
      </c>
      <c r="O56" s="18">
        <f t="shared" si="7"/>
        <v>-157.20000000000005</v>
      </c>
    </row>
    <row r="57" spans="1:15" ht="15.5" x14ac:dyDescent="0.35">
      <c r="A57" s="9">
        <v>12</v>
      </c>
      <c r="B57" s="10">
        <v>45458</v>
      </c>
      <c r="C57" s="37">
        <v>5927</v>
      </c>
      <c r="D57" s="20">
        <v>26251</v>
      </c>
      <c r="E57" s="30">
        <f t="shared" si="0"/>
        <v>4.4290534840560145</v>
      </c>
      <c r="F57" s="14">
        <v>865.6</v>
      </c>
      <c r="G57" s="26">
        <v>45822</v>
      </c>
      <c r="H57" s="29">
        <v>5915</v>
      </c>
      <c r="I57" s="20">
        <v>26618</v>
      </c>
      <c r="J57" s="30">
        <f t="shared" si="22"/>
        <v>4.500084530853762</v>
      </c>
      <c r="K57" s="14">
        <v>868.2</v>
      </c>
      <c r="L57" s="31">
        <f t="shared" si="23"/>
        <v>2.6000000000000227</v>
      </c>
      <c r="M57" s="28">
        <f t="shared" si="24"/>
        <v>3.003696857671006E-3</v>
      </c>
      <c r="N57" s="17">
        <f t="shared" si="6"/>
        <v>0.84373177842565605</v>
      </c>
      <c r="O57" s="18">
        <f t="shared" si="7"/>
        <v>-160.79999999999995</v>
      </c>
    </row>
    <row r="59" spans="1:15" x14ac:dyDescent="0.35">
      <c r="I59" s="53"/>
      <c r="J59" s="53"/>
      <c r="K59" s="53"/>
    </row>
    <row r="60" spans="1:15" x14ac:dyDescent="0.35">
      <c r="H60" s="107"/>
      <c r="I60" s="107"/>
      <c r="J60" s="107"/>
      <c r="K60" s="107"/>
    </row>
  </sheetData>
  <mergeCells count="11">
    <mergeCell ref="M1:M3"/>
    <mergeCell ref="N1:N3"/>
    <mergeCell ref="O1:O3"/>
    <mergeCell ref="C2:F2"/>
    <mergeCell ref="H2:J2"/>
    <mergeCell ref="L1:L3"/>
    <mergeCell ref="A1:A3"/>
    <mergeCell ref="B1:B3"/>
    <mergeCell ref="C1:F1"/>
    <mergeCell ref="G1:G3"/>
    <mergeCell ref="H1:J1"/>
  </mergeCells>
  <pageMargins left="0.45" right="0.45" top="1" bottom="1.5" header="0.3" footer="0.55000000000000004"/>
  <pageSetup orientation="landscape" horizontalDpi="4294967295" verticalDpi="4294967295" r:id="rId1"/>
  <headerFooter>
    <oddHeader>&amp;L&amp;"-,Bold"
Summer 2024 Total Resident FTES:  999
&amp;C&amp;"-,Bold"DAILY ACTIVITY ENROLLMENT REPORT - SUMMER 2025 CREDIT ONLY&amp;R&amp;"-,Bold"&amp;10
Resident FTES does NOT include Positive Attendance FTES</oddHeader>
    <oddFooter>&amp;C&amp;"-,Bold"&amp;9Summer 24 registration ends 05/31/24
Summer 25 registration ends 05/30/25
Banner Report:  SWRST26-Student Eligibility Report
Office of Admissions &amp; Records
Footnote:  *No report generated on Sundays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Nomad</dc:creator>
  <cp:lastModifiedBy>Monika Liu</cp:lastModifiedBy>
  <cp:lastPrinted>2020-06-08T16:19:48Z</cp:lastPrinted>
  <dcterms:created xsi:type="dcterms:W3CDTF">2019-05-21T00:20:30Z</dcterms:created>
  <dcterms:modified xsi:type="dcterms:W3CDTF">2025-06-17T00:12:00Z</dcterms:modified>
</cp:coreProperties>
</file>