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nrollment Management Documents\"/>
    </mc:Choice>
  </mc:AlternateContent>
  <bookViews>
    <workbookView xWindow="600" yWindow="540" windowWidth="15570" windowHeight="9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62913" fullCalcOnLoad="1"/>
</workbook>
</file>

<file path=xl/calcChain.xml><?xml version="1.0" encoding="utf-8"?>
<calcChain xmlns="http://schemas.openxmlformats.org/spreadsheetml/2006/main">
  <c r="L32" i="1" l="1"/>
  <c r="M32" i="1"/>
  <c r="E32" i="1"/>
  <c r="N32" i="1"/>
  <c r="O32" i="1"/>
  <c r="J32" i="1"/>
  <c r="L31" i="1"/>
  <c r="M31" i="1"/>
  <c r="N31" i="1"/>
  <c r="O31" i="1"/>
  <c r="J31" i="1"/>
  <c r="L30" i="1"/>
  <c r="M30" i="1"/>
  <c r="N30" i="1"/>
  <c r="O30" i="1"/>
  <c r="J30" i="1"/>
  <c r="L29" i="1"/>
  <c r="M29" i="1"/>
  <c r="N29" i="1"/>
  <c r="O29" i="1"/>
  <c r="J29" i="1"/>
  <c r="L28" i="1"/>
  <c r="M28" i="1"/>
  <c r="N28" i="1"/>
  <c r="O28" i="1"/>
  <c r="J28" i="1"/>
  <c r="L27" i="1"/>
  <c r="M27" i="1"/>
  <c r="N27" i="1"/>
  <c r="O27" i="1"/>
  <c r="J27" i="1"/>
  <c r="L26" i="1"/>
  <c r="M26" i="1"/>
  <c r="N26" i="1"/>
  <c r="O26" i="1"/>
  <c r="J26" i="1"/>
  <c r="J24" i="1"/>
  <c r="L24" i="1"/>
  <c r="M24" i="1"/>
  <c r="N24" i="1"/>
  <c r="O24" i="1"/>
  <c r="J25" i="1"/>
  <c r="L25" i="1"/>
  <c r="M25" i="1"/>
  <c r="N25" i="1"/>
  <c r="O25" i="1"/>
  <c r="E31" i="1"/>
  <c r="E30" i="1"/>
  <c r="E29" i="1"/>
  <c r="E28" i="1"/>
  <c r="E27" i="1"/>
  <c r="E26" i="1"/>
  <c r="E25" i="1"/>
  <c r="A25" i="1"/>
  <c r="A26" i="1"/>
  <c r="A27" i="1"/>
  <c r="A28" i="1"/>
  <c r="A29" i="1"/>
  <c r="A30" i="1"/>
  <c r="A31" i="1"/>
  <c r="A32" i="1"/>
  <c r="L23" i="1"/>
  <c r="M23" i="1"/>
  <c r="N23" i="1"/>
  <c r="O23" i="1"/>
  <c r="J23" i="1"/>
  <c r="J22" i="1"/>
  <c r="L20" i="1"/>
  <c r="M20" i="1"/>
  <c r="N20" i="1"/>
  <c r="O20" i="1"/>
  <c r="L21" i="1"/>
  <c r="M21" i="1"/>
  <c r="N21" i="1"/>
  <c r="O21" i="1"/>
  <c r="L22" i="1"/>
  <c r="M22" i="1"/>
  <c r="N22" i="1"/>
  <c r="O22" i="1"/>
  <c r="J21" i="1"/>
  <c r="J20" i="1"/>
  <c r="E24" i="1"/>
  <c r="E23" i="1"/>
  <c r="E22" i="1"/>
  <c r="E21" i="1"/>
  <c r="E20" i="1"/>
  <c r="L19" i="1"/>
  <c r="M19" i="1"/>
  <c r="N19" i="1"/>
  <c r="O19" i="1"/>
  <c r="L18" i="1"/>
  <c r="M18" i="1"/>
  <c r="N18" i="1"/>
  <c r="O18" i="1"/>
  <c r="J19" i="1"/>
  <c r="J18" i="1"/>
  <c r="L17" i="1"/>
  <c r="M17" i="1"/>
  <c r="N17" i="1"/>
  <c r="O17" i="1"/>
  <c r="J17" i="1"/>
  <c r="O16" i="1"/>
  <c r="L16" i="1"/>
  <c r="M16" i="1"/>
  <c r="N16" i="1"/>
  <c r="J16" i="1"/>
  <c r="O15" i="1"/>
  <c r="L15" i="1"/>
  <c r="M15" i="1"/>
  <c r="N15" i="1"/>
  <c r="J15" i="1"/>
  <c r="O14" i="1"/>
  <c r="L14" i="1"/>
  <c r="M14" i="1"/>
  <c r="N14" i="1"/>
  <c r="J14" i="1"/>
  <c r="L13" i="1"/>
  <c r="M13" i="1"/>
  <c r="N13" i="1"/>
  <c r="J13" i="1"/>
  <c r="O12" i="1"/>
  <c r="O13" i="1"/>
  <c r="L12" i="1"/>
  <c r="M12" i="1"/>
  <c r="N12" i="1"/>
  <c r="J12" i="1"/>
  <c r="O11" i="1"/>
  <c r="L11" i="1"/>
  <c r="M11" i="1"/>
  <c r="N11" i="1"/>
  <c r="J11" i="1"/>
  <c r="O10" i="1"/>
  <c r="L10" i="1"/>
  <c r="M10" i="1"/>
  <c r="N10" i="1"/>
  <c r="J10" i="1"/>
  <c r="O9" i="1"/>
  <c r="L9" i="1"/>
  <c r="M9" i="1"/>
  <c r="N9" i="1"/>
  <c r="J9" i="1"/>
  <c r="O5" i="1"/>
  <c r="O6" i="1"/>
  <c r="O7" i="1"/>
  <c r="O8" i="1"/>
  <c r="O4" i="1"/>
  <c r="N5" i="1"/>
  <c r="N6" i="1"/>
  <c r="N7" i="1"/>
  <c r="N8" i="1"/>
  <c r="N4" i="1"/>
  <c r="L5" i="1"/>
  <c r="M5" i="1"/>
  <c r="L6" i="1"/>
  <c r="M6" i="1"/>
  <c r="L7" i="1"/>
  <c r="M7" i="1"/>
  <c r="L8" i="1"/>
  <c r="M8" i="1"/>
  <c r="L4" i="1"/>
  <c r="M4" i="1"/>
  <c r="J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J8" i="1"/>
  <c r="J7" i="1"/>
  <c r="J6" i="1"/>
  <c r="J5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<sst xmlns="http://schemas.openxmlformats.org/spreadsheetml/2006/main" count="19" uniqueCount="14">
  <si>
    <r>
      <t xml:space="preserve">Date  </t>
    </r>
    <r>
      <rPr>
        <b/>
        <sz val="12"/>
        <color indexed="10"/>
        <rFont val="Calibri"/>
        <family val="2"/>
      </rPr>
      <t>*</t>
    </r>
  </si>
  <si>
    <t>Total Enrolled</t>
  </si>
  <si>
    <t>Total Units</t>
  </si>
  <si>
    <t>Average Units</t>
  </si>
  <si>
    <t>Resident FTES</t>
  </si>
  <si>
    <t># of days before classes begin</t>
  </si>
  <si>
    <t>Fall 18-1st Day of Classes 08/18/18</t>
  </si>
  <si>
    <t>1st day of Registration 05/2/18</t>
  </si>
  <si>
    <t>% FTES Difference</t>
  </si>
  <si>
    <t>1st day of Registration 05/1/19</t>
  </si>
  <si>
    <t xml:space="preserve">2019 to 2018 Resident FTES Difference </t>
  </si>
  <si>
    <t>Short of Goal by X number of FTES</t>
  </si>
  <si>
    <t>% of FTES Meeting Target FL 19 (8,460 FTES)</t>
  </si>
  <si>
    <t>Fall 19-1st Day of Classes 08/17/19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</si>
</sst>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7" formatCode="0.0"/>
    <numFmt numFmtId="169" formatCode="m/d/yy;@"/>
  </numFmts>
  <fonts count="13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3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7" fontId="6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7" fillId="2" borderId="3" xfId="0" applyNumberFormat="1" applyFont="1" applyFill="1" applyBorder="1" applyAlignment="1">
      <alignment horizontal="center" wrapText="1"/>
    </xf>
    <xf numFmtId="164" fontId="7" fillId="2" borderId="7" xfId="0" applyNumberFormat="1" applyFont="1" applyFill="1" applyBorder="1" applyAlignment="1">
      <alignment horizontal="center" wrapText="1"/>
    </xf>
    <xf numFmtId="167" fontId="7" fillId="2" borderId="8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9" fontId="6" fillId="0" borderId="2" xfId="0" applyNumberFormat="1" applyFont="1" applyFill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9" fontId="0" fillId="0" borderId="0" xfId="0" applyNumberFormat="1"/>
    <xf numFmtId="164" fontId="6" fillId="0" borderId="2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164" fontId="0" fillId="0" borderId="0" xfId="0" applyNumberFormat="1"/>
    <xf numFmtId="3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7" fontId="6" fillId="0" borderId="4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 wrapText="1"/>
    </xf>
    <xf numFmtId="0" fontId="10" fillId="0" borderId="19" xfId="0" applyFont="1" applyBorder="1" applyAlignment="1"/>
    <xf numFmtId="0" fontId="10" fillId="0" borderId="6" xfId="0" applyFont="1" applyBorder="1" applyAlignme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11" fillId="2" borderId="18" xfId="0" applyNumberFormat="1" applyFont="1" applyFill="1" applyBorder="1" applyAlignment="1">
      <alignment horizontal="center" wrapText="1"/>
    </xf>
    <xf numFmtId="164" fontId="12" fillId="0" borderId="19" xfId="0" applyNumberFormat="1" applyFont="1" applyBorder="1" applyAlignment="1"/>
    <xf numFmtId="164" fontId="12" fillId="0" borderId="6" xfId="0" applyNumberFormat="1" applyFont="1" applyBorder="1" applyAlignment="1"/>
    <xf numFmtId="0" fontId="2" fillId="0" borderId="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69" fontId="9" fillId="0" borderId="14" xfId="0" applyNumberFormat="1" applyFont="1" applyBorder="1" applyAlignment="1">
      <alignment horizontal="center" wrapText="1"/>
    </xf>
    <xf numFmtId="169" fontId="0" fillId="0" borderId="15" xfId="0" applyNumberForma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221"/>
  <sheetViews>
    <sheetView tabSelected="1" view="pageLayout" topLeftCell="A26" zoomScale="110" zoomScaleNormal="100" zoomScalePageLayoutView="110" workbookViewId="0">
      <selection activeCell="B34" sqref="B34"/>
    </sheetView>
  </sheetViews>
  <sheetFormatPr defaultRowHeight="15" x14ac:dyDescent="0.25"/>
  <cols>
    <col min="1" max="1" width="6.85546875" customWidth="1"/>
    <col min="2" max="2" width="8.7109375" bestFit="1" customWidth="1"/>
    <col min="3" max="3" width="8.7109375" style="4" customWidth="1"/>
    <col min="4" max="4" width="11.5703125" style="4" customWidth="1"/>
    <col min="5" max="5" width="8.42578125" style="4" customWidth="1"/>
    <col min="6" max="6" width="8.140625" style="24" customWidth="1"/>
    <col min="7" max="7" width="8.7109375" style="22" bestFit="1" customWidth="1"/>
    <col min="8" max="8" width="7.7109375" style="4" bestFit="1" customWidth="1"/>
    <col min="9" max="9" width="10.5703125" style="5" bestFit="1" customWidth="1"/>
    <col min="10" max="10" width="8.140625" style="19" customWidth="1"/>
    <col min="11" max="11" width="8.140625" style="5" customWidth="1"/>
    <col min="12" max="13" width="9.42578125" customWidth="1"/>
    <col min="14" max="14" width="7.7109375" customWidth="1"/>
    <col min="15" max="15" width="9.42578125" style="26" customWidth="1"/>
    <col min="16" max="16" width="0.28515625" customWidth="1"/>
    <col min="17" max="18" width="8.85546875" hidden="1" customWidth="1"/>
  </cols>
  <sheetData>
    <row r="1" spans="1:15" ht="15.75" customHeight="1" thickTop="1" x14ac:dyDescent="0.25">
      <c r="A1" s="48" t="s">
        <v>5</v>
      </c>
      <c r="B1" s="42" t="s">
        <v>0</v>
      </c>
      <c r="C1" s="36" t="s">
        <v>6</v>
      </c>
      <c r="D1" s="37"/>
      <c r="E1" s="37"/>
      <c r="F1" s="38"/>
      <c r="G1" s="57" t="s">
        <v>0</v>
      </c>
      <c r="H1" s="36" t="s">
        <v>13</v>
      </c>
      <c r="I1" s="37"/>
      <c r="J1" s="37"/>
      <c r="K1" s="38"/>
      <c r="L1" s="45" t="s">
        <v>10</v>
      </c>
      <c r="M1" s="60" t="s">
        <v>8</v>
      </c>
      <c r="N1" s="33" t="s">
        <v>12</v>
      </c>
      <c r="O1" s="51" t="s">
        <v>11</v>
      </c>
    </row>
    <row r="2" spans="1:15" ht="15.75" customHeight="1" x14ac:dyDescent="0.25">
      <c r="A2" s="49"/>
      <c r="B2" s="43"/>
      <c r="C2" s="54" t="s">
        <v>7</v>
      </c>
      <c r="D2" s="55"/>
      <c r="E2" s="55"/>
      <c r="F2" s="56"/>
      <c r="G2" s="58"/>
      <c r="H2" s="39" t="s">
        <v>9</v>
      </c>
      <c r="I2" s="40"/>
      <c r="J2" s="40"/>
      <c r="K2" s="41"/>
      <c r="L2" s="46"/>
      <c r="M2" s="34"/>
      <c r="N2" s="34"/>
      <c r="O2" s="52"/>
    </row>
    <row r="3" spans="1:15" ht="46.5" customHeight="1" x14ac:dyDescent="0.25">
      <c r="A3" s="50"/>
      <c r="B3" s="44"/>
      <c r="C3" s="8" t="s">
        <v>1</v>
      </c>
      <c r="D3" s="9" t="s">
        <v>2</v>
      </c>
      <c r="E3" s="10" t="s">
        <v>3</v>
      </c>
      <c r="F3" s="16" t="s">
        <v>4</v>
      </c>
      <c r="G3" s="59"/>
      <c r="H3" s="12" t="s">
        <v>1</v>
      </c>
      <c r="I3" s="13" t="s">
        <v>2</v>
      </c>
      <c r="J3" s="18" t="s">
        <v>3</v>
      </c>
      <c r="K3" s="17" t="s">
        <v>4</v>
      </c>
      <c r="L3" s="47"/>
      <c r="M3" s="35"/>
      <c r="N3" s="35"/>
      <c r="O3" s="53"/>
    </row>
    <row r="4" spans="1:15" ht="15.75" x14ac:dyDescent="0.25">
      <c r="A4" s="6">
        <v>92</v>
      </c>
      <c r="B4" s="20">
        <v>43222</v>
      </c>
      <c r="C4" s="25">
        <v>680</v>
      </c>
      <c r="D4" s="3">
        <v>7346</v>
      </c>
      <c r="E4" s="11">
        <f t="shared" ref="E4:E18" si="0">D4/C4</f>
        <v>10.802941176470588</v>
      </c>
      <c r="F4" s="14">
        <v>260.60000000000002</v>
      </c>
      <c r="G4" s="21">
        <v>43586</v>
      </c>
      <c r="H4" s="2">
        <v>622</v>
      </c>
      <c r="I4" s="3">
        <v>6602</v>
      </c>
      <c r="J4" s="11">
        <f t="shared" ref="J4:J18" si="1">I4/H4</f>
        <v>10.614147909967846</v>
      </c>
      <c r="K4" s="14">
        <v>248.9</v>
      </c>
      <c r="L4" s="1">
        <f t="shared" ref="L4:L18" si="2">K4-F4</f>
        <v>-11.700000000000017</v>
      </c>
      <c r="M4" s="7">
        <f t="shared" ref="M4:M18" si="3">L4/F4</f>
        <v>-4.4896392939370741E-2</v>
      </c>
      <c r="N4" s="7">
        <f t="shared" ref="N4:N18" si="4">K4/8460</f>
        <v>2.942080378250591E-2</v>
      </c>
      <c r="O4" s="23">
        <f t="shared" ref="O4:O18" si="5">K4-8460</f>
        <v>-8211.1</v>
      </c>
    </row>
    <row r="5" spans="1:15" ht="15.75" x14ac:dyDescent="0.25">
      <c r="A5" s="6">
        <f t="shared" ref="A5:A18" si="6">A4-1</f>
        <v>91</v>
      </c>
      <c r="B5" s="20">
        <v>43223</v>
      </c>
      <c r="C5" s="25">
        <v>1568</v>
      </c>
      <c r="D5" s="3">
        <v>17124</v>
      </c>
      <c r="E5" s="11">
        <f t="shared" si="0"/>
        <v>10.920918367346939</v>
      </c>
      <c r="F5" s="14">
        <v>607.6</v>
      </c>
      <c r="G5" s="21">
        <v>43587</v>
      </c>
      <c r="H5" s="2">
        <v>1443</v>
      </c>
      <c r="I5" s="3">
        <v>16631</v>
      </c>
      <c r="J5" s="11">
        <f t="shared" si="1"/>
        <v>11.525294525294525</v>
      </c>
      <c r="K5" s="14">
        <v>627.20000000000005</v>
      </c>
      <c r="L5" s="1">
        <f t="shared" si="2"/>
        <v>19.600000000000023</v>
      </c>
      <c r="M5" s="7">
        <f t="shared" si="3"/>
        <v>3.2258064516129066E-2</v>
      </c>
      <c r="N5" s="7">
        <f t="shared" si="4"/>
        <v>7.4137115839243498E-2</v>
      </c>
      <c r="O5" s="23">
        <f t="shared" si="5"/>
        <v>-7832.8</v>
      </c>
    </row>
    <row r="6" spans="1:15" ht="15.75" x14ac:dyDescent="0.25">
      <c r="A6" s="6">
        <f t="shared" si="6"/>
        <v>90</v>
      </c>
      <c r="B6" s="20">
        <v>43224</v>
      </c>
      <c r="C6" s="25">
        <v>2194</v>
      </c>
      <c r="D6" s="3">
        <v>24771.5</v>
      </c>
      <c r="E6" s="11">
        <f t="shared" si="0"/>
        <v>11.29056517775752</v>
      </c>
      <c r="F6" s="14">
        <v>876.8</v>
      </c>
      <c r="G6" s="21">
        <v>43588</v>
      </c>
      <c r="H6" s="2">
        <v>2464</v>
      </c>
      <c r="I6" s="3">
        <v>29096</v>
      </c>
      <c r="J6" s="11">
        <f t="shared" si="1"/>
        <v>11.808441558441558</v>
      </c>
      <c r="K6" s="14">
        <v>1029.8</v>
      </c>
      <c r="L6" s="1">
        <f t="shared" si="2"/>
        <v>153</v>
      </c>
      <c r="M6" s="7">
        <f t="shared" si="3"/>
        <v>0.17449817518248176</v>
      </c>
      <c r="N6" s="7">
        <f t="shared" si="4"/>
        <v>0.12172576832151299</v>
      </c>
      <c r="O6" s="23">
        <f t="shared" si="5"/>
        <v>-7430.2</v>
      </c>
    </row>
    <row r="7" spans="1:15" ht="15.75" x14ac:dyDescent="0.25">
      <c r="A7" s="6">
        <f t="shared" si="6"/>
        <v>89</v>
      </c>
      <c r="B7" s="20">
        <v>43225</v>
      </c>
      <c r="C7" s="25">
        <v>2356</v>
      </c>
      <c r="D7" s="3">
        <v>26465.5</v>
      </c>
      <c r="E7" s="11">
        <f t="shared" si="0"/>
        <v>11.23323429541596</v>
      </c>
      <c r="F7" s="14">
        <v>939.1</v>
      </c>
      <c r="G7" s="21">
        <v>43589</v>
      </c>
      <c r="H7" s="2">
        <v>2616</v>
      </c>
      <c r="I7" s="3">
        <v>30633.5</v>
      </c>
      <c r="J7" s="11">
        <f t="shared" si="1"/>
        <v>11.710053516819572</v>
      </c>
      <c r="K7" s="14">
        <v>1059.5</v>
      </c>
      <c r="L7" s="1">
        <f t="shared" si="2"/>
        <v>120.39999999999998</v>
      </c>
      <c r="M7" s="7">
        <f t="shared" si="3"/>
        <v>0.12820785858800976</v>
      </c>
      <c r="N7" s="7">
        <f t="shared" si="4"/>
        <v>0.12523640661938534</v>
      </c>
      <c r="O7" s="23">
        <f t="shared" si="5"/>
        <v>-7400.5</v>
      </c>
    </row>
    <row r="8" spans="1:15" ht="15.75" x14ac:dyDescent="0.25">
      <c r="A8" s="6">
        <f t="shared" si="6"/>
        <v>88</v>
      </c>
      <c r="B8" s="20">
        <v>43227</v>
      </c>
      <c r="C8" s="25">
        <v>2809</v>
      </c>
      <c r="D8" s="3">
        <v>30820.5</v>
      </c>
      <c r="E8" s="11">
        <f t="shared" si="0"/>
        <v>10.972054111783553</v>
      </c>
      <c r="F8" s="14">
        <v>1094</v>
      </c>
      <c r="G8" s="21">
        <v>43591</v>
      </c>
      <c r="H8" s="2">
        <v>3098</v>
      </c>
      <c r="I8" s="3">
        <v>35421.5</v>
      </c>
      <c r="J8" s="11">
        <f t="shared" si="1"/>
        <v>11.433666881859263</v>
      </c>
      <c r="K8" s="14">
        <v>1250.5</v>
      </c>
      <c r="L8" s="1">
        <f t="shared" si="2"/>
        <v>156.5</v>
      </c>
      <c r="M8" s="7">
        <f t="shared" si="3"/>
        <v>0.14305301645338209</v>
      </c>
      <c r="N8" s="7">
        <f t="shared" si="4"/>
        <v>0.14781323877068558</v>
      </c>
      <c r="O8" s="23">
        <f t="shared" si="5"/>
        <v>-7209.5</v>
      </c>
    </row>
    <row r="9" spans="1:15" ht="15.75" x14ac:dyDescent="0.25">
      <c r="A9" s="6">
        <f t="shared" si="6"/>
        <v>87</v>
      </c>
      <c r="B9" s="20">
        <v>43228</v>
      </c>
      <c r="C9" s="25">
        <v>3315</v>
      </c>
      <c r="D9" s="3">
        <v>35904.5</v>
      </c>
      <c r="E9" s="11">
        <f t="shared" si="0"/>
        <v>10.830920060331826</v>
      </c>
      <c r="F9" s="14">
        <v>1272.4000000000001</v>
      </c>
      <c r="G9" s="21">
        <v>43592</v>
      </c>
      <c r="H9" s="2">
        <v>3646</v>
      </c>
      <c r="I9" s="3">
        <v>41053</v>
      </c>
      <c r="J9" s="11">
        <f t="shared" si="1"/>
        <v>11.259736697750959</v>
      </c>
      <c r="K9" s="14">
        <v>1460.5</v>
      </c>
      <c r="L9" s="1">
        <f t="shared" si="2"/>
        <v>188.09999999999991</v>
      </c>
      <c r="M9" s="7">
        <f t="shared" si="3"/>
        <v>0.14783087079534729</v>
      </c>
      <c r="N9" s="7">
        <f t="shared" si="4"/>
        <v>0.17263593380614659</v>
      </c>
      <c r="O9" s="23">
        <f t="shared" si="5"/>
        <v>-6999.5</v>
      </c>
    </row>
    <row r="10" spans="1:15" ht="15.75" x14ac:dyDescent="0.25">
      <c r="A10" s="6">
        <f t="shared" si="6"/>
        <v>86</v>
      </c>
      <c r="B10" s="20">
        <v>43229</v>
      </c>
      <c r="C10" s="25">
        <v>3984</v>
      </c>
      <c r="D10" s="3">
        <v>41273.5</v>
      </c>
      <c r="E10" s="11">
        <f t="shared" si="0"/>
        <v>10.359814257028113</v>
      </c>
      <c r="F10" s="14">
        <v>1461.5</v>
      </c>
      <c r="G10" s="21">
        <v>43593</v>
      </c>
      <c r="H10" s="2">
        <v>4266</v>
      </c>
      <c r="I10" s="3">
        <v>47119.5</v>
      </c>
      <c r="J10" s="11">
        <f t="shared" si="1"/>
        <v>11.04535864978903</v>
      </c>
      <c r="K10" s="14">
        <v>1685.3</v>
      </c>
      <c r="L10" s="1">
        <f t="shared" si="2"/>
        <v>223.79999999999995</v>
      </c>
      <c r="M10" s="7">
        <f t="shared" si="3"/>
        <v>0.1531303455354088</v>
      </c>
      <c r="N10" s="7">
        <f t="shared" si="4"/>
        <v>0.19920803782505911</v>
      </c>
      <c r="O10" s="23">
        <f t="shared" si="5"/>
        <v>-6774.7</v>
      </c>
    </row>
    <row r="11" spans="1:15" ht="15.75" x14ac:dyDescent="0.25">
      <c r="A11" s="6">
        <f t="shared" si="6"/>
        <v>85</v>
      </c>
      <c r="B11" s="20">
        <v>43230</v>
      </c>
      <c r="C11" s="25">
        <v>4554</v>
      </c>
      <c r="D11" s="3">
        <v>47749.5</v>
      </c>
      <c r="E11" s="11">
        <f t="shared" si="0"/>
        <v>10.485177865612648</v>
      </c>
      <c r="F11" s="14">
        <v>1679.6</v>
      </c>
      <c r="G11" s="21">
        <v>43594</v>
      </c>
      <c r="H11" s="2">
        <v>4884</v>
      </c>
      <c r="I11" s="3">
        <v>53229</v>
      </c>
      <c r="J11" s="11">
        <f t="shared" si="1"/>
        <v>10.898648648648649</v>
      </c>
      <c r="K11" s="14">
        <v>1899.7</v>
      </c>
      <c r="L11" s="1">
        <f t="shared" si="2"/>
        <v>220.10000000000014</v>
      </c>
      <c r="M11" s="7">
        <f t="shared" si="3"/>
        <v>0.13104310550130993</v>
      </c>
      <c r="N11" s="7">
        <f t="shared" si="4"/>
        <v>0.22455082742316784</v>
      </c>
      <c r="O11" s="23">
        <f t="shared" si="5"/>
        <v>-6560.3</v>
      </c>
    </row>
    <row r="12" spans="1:15" ht="15.75" x14ac:dyDescent="0.25">
      <c r="A12" s="6">
        <f t="shared" si="6"/>
        <v>84</v>
      </c>
      <c r="B12" s="20">
        <v>43231</v>
      </c>
      <c r="C12" s="25">
        <v>5070</v>
      </c>
      <c r="D12" s="3">
        <v>52506.5</v>
      </c>
      <c r="E12" s="11">
        <f t="shared" si="0"/>
        <v>10.356311637080868</v>
      </c>
      <c r="F12" s="14">
        <v>1892</v>
      </c>
      <c r="G12" s="21">
        <v>43595</v>
      </c>
      <c r="H12" s="2">
        <v>5416</v>
      </c>
      <c r="I12" s="3">
        <v>58060</v>
      </c>
      <c r="J12" s="11">
        <f t="shared" si="1"/>
        <v>10.720088626292467</v>
      </c>
      <c r="K12" s="14">
        <v>2071.9</v>
      </c>
      <c r="L12" s="1">
        <f t="shared" si="2"/>
        <v>179.90000000000009</v>
      </c>
      <c r="M12" s="7">
        <f t="shared" si="3"/>
        <v>9.5084566596194547E-2</v>
      </c>
      <c r="N12" s="7">
        <f t="shared" si="4"/>
        <v>0.24490543735224587</v>
      </c>
      <c r="O12" s="23">
        <f t="shared" si="5"/>
        <v>-6388.1</v>
      </c>
    </row>
    <row r="13" spans="1:15" ht="15.75" x14ac:dyDescent="0.25">
      <c r="A13" s="6">
        <f t="shared" si="6"/>
        <v>83</v>
      </c>
      <c r="B13" s="20">
        <v>43232</v>
      </c>
      <c r="C13" s="25">
        <v>5317</v>
      </c>
      <c r="D13" s="3">
        <v>54538.5</v>
      </c>
      <c r="E13" s="11">
        <f t="shared" si="0"/>
        <v>10.257381982320858</v>
      </c>
      <c r="F13" s="14">
        <v>1924.5</v>
      </c>
      <c r="G13" s="21">
        <v>43596</v>
      </c>
      <c r="H13" s="2">
        <v>5451</v>
      </c>
      <c r="I13" s="3">
        <v>58349</v>
      </c>
      <c r="J13" s="11">
        <f t="shared" si="1"/>
        <v>10.704274445055953</v>
      </c>
      <c r="K13" s="14">
        <v>2140.3000000000002</v>
      </c>
      <c r="L13" s="1">
        <f t="shared" si="2"/>
        <v>215.80000000000018</v>
      </c>
      <c r="M13" s="7">
        <f t="shared" si="3"/>
        <v>0.1121330215640427</v>
      </c>
      <c r="N13" s="7">
        <f t="shared" si="4"/>
        <v>0.25299054373522462</v>
      </c>
      <c r="O13" s="23">
        <f t="shared" si="5"/>
        <v>-6319.7</v>
      </c>
    </row>
    <row r="14" spans="1:15" ht="15.75" x14ac:dyDescent="0.25">
      <c r="A14" s="6">
        <f t="shared" si="6"/>
        <v>82</v>
      </c>
      <c r="B14" s="20">
        <v>43234</v>
      </c>
      <c r="C14" s="25">
        <v>5798</v>
      </c>
      <c r="D14" s="3">
        <v>58395</v>
      </c>
      <c r="E14" s="11">
        <f t="shared" si="0"/>
        <v>10.071576405657122</v>
      </c>
      <c r="F14" s="14">
        <v>2068.5</v>
      </c>
      <c r="G14" s="21">
        <v>43598</v>
      </c>
      <c r="H14" s="2">
        <v>6176</v>
      </c>
      <c r="I14" s="3">
        <v>64609</v>
      </c>
      <c r="J14" s="11">
        <f t="shared" si="1"/>
        <v>10.461301813471502</v>
      </c>
      <c r="K14" s="14">
        <v>2303.5</v>
      </c>
      <c r="L14" s="1">
        <f t="shared" si="2"/>
        <v>235</v>
      </c>
      <c r="M14" s="7">
        <f t="shared" si="3"/>
        <v>0.11360889533478366</v>
      </c>
      <c r="N14" s="7">
        <f t="shared" si="4"/>
        <v>0.27228132387706855</v>
      </c>
      <c r="O14" s="23">
        <f t="shared" si="5"/>
        <v>-6156.5</v>
      </c>
    </row>
    <row r="15" spans="1:15" ht="15.75" x14ac:dyDescent="0.25">
      <c r="A15" s="6">
        <f t="shared" si="6"/>
        <v>81</v>
      </c>
      <c r="B15" s="20">
        <v>43235</v>
      </c>
      <c r="C15" s="25">
        <v>6343</v>
      </c>
      <c r="D15" s="3">
        <v>62343</v>
      </c>
      <c r="E15" s="11">
        <f t="shared" si="0"/>
        <v>9.8286299858111299</v>
      </c>
      <c r="F15" s="14">
        <v>2215.6999999999998</v>
      </c>
      <c r="G15" s="21">
        <v>43599</v>
      </c>
      <c r="H15" s="2">
        <v>6711</v>
      </c>
      <c r="I15" s="3">
        <v>68957.5</v>
      </c>
      <c r="J15" s="11">
        <f t="shared" si="1"/>
        <v>10.27529429295187</v>
      </c>
      <c r="K15" s="14">
        <v>2460.6999999999998</v>
      </c>
      <c r="L15" s="1">
        <f t="shared" si="2"/>
        <v>245</v>
      </c>
      <c r="M15" s="7">
        <f t="shared" si="3"/>
        <v>0.11057453626393465</v>
      </c>
      <c r="N15" s="7">
        <f t="shared" si="4"/>
        <v>0.29086288416075645</v>
      </c>
      <c r="O15" s="23">
        <f t="shared" si="5"/>
        <v>-5999.3</v>
      </c>
    </row>
    <row r="16" spans="1:15" ht="15.75" x14ac:dyDescent="0.25">
      <c r="A16" s="6">
        <f t="shared" si="6"/>
        <v>80</v>
      </c>
      <c r="B16" s="20">
        <v>43236</v>
      </c>
      <c r="C16" s="25">
        <v>7619</v>
      </c>
      <c r="D16" s="3">
        <v>72961.5</v>
      </c>
      <c r="E16" s="11">
        <f t="shared" si="0"/>
        <v>9.5762567266045409</v>
      </c>
      <c r="F16" s="14">
        <v>2705.3</v>
      </c>
      <c r="G16" s="21">
        <v>43600</v>
      </c>
      <c r="H16" s="2">
        <v>7928</v>
      </c>
      <c r="I16" s="3">
        <v>78841</v>
      </c>
      <c r="J16" s="11">
        <f t="shared" si="1"/>
        <v>9.9446266397578196</v>
      </c>
      <c r="K16" s="14">
        <v>2822.3</v>
      </c>
      <c r="L16" s="1">
        <f t="shared" si="2"/>
        <v>117</v>
      </c>
      <c r="M16" s="7">
        <f t="shared" si="3"/>
        <v>4.3248438250840938E-2</v>
      </c>
      <c r="N16" s="7">
        <f t="shared" si="4"/>
        <v>0.33360520094562651</v>
      </c>
      <c r="O16" s="23">
        <f t="shared" si="5"/>
        <v>-5637.7</v>
      </c>
    </row>
    <row r="17" spans="1:15" ht="15.75" x14ac:dyDescent="0.25">
      <c r="A17" s="6">
        <f t="shared" si="6"/>
        <v>79</v>
      </c>
      <c r="B17" s="20">
        <v>43237</v>
      </c>
      <c r="C17" s="25">
        <v>8023</v>
      </c>
      <c r="D17" s="3">
        <v>76279.5</v>
      </c>
      <c r="E17" s="11">
        <f t="shared" si="0"/>
        <v>9.5076031409697119</v>
      </c>
      <c r="F17" s="14">
        <v>2777</v>
      </c>
      <c r="G17" s="21">
        <v>43601</v>
      </c>
      <c r="H17" s="2">
        <v>8373</v>
      </c>
      <c r="I17" s="3">
        <v>82529</v>
      </c>
      <c r="J17" s="11">
        <f t="shared" si="1"/>
        <v>9.8565627612564199</v>
      </c>
      <c r="K17" s="14">
        <v>2952.6</v>
      </c>
      <c r="L17" s="1">
        <f t="shared" si="2"/>
        <v>175.59999999999991</v>
      </c>
      <c r="M17" s="7">
        <f t="shared" si="3"/>
        <v>6.3233705437522478E-2</v>
      </c>
      <c r="N17" s="7">
        <f t="shared" si="4"/>
        <v>0.34900709219858156</v>
      </c>
      <c r="O17" s="23">
        <f t="shared" si="5"/>
        <v>-5507.4</v>
      </c>
    </row>
    <row r="18" spans="1:15" ht="15.75" x14ac:dyDescent="0.25">
      <c r="A18" s="6">
        <f t="shared" si="6"/>
        <v>78</v>
      </c>
      <c r="B18" s="20">
        <v>43238</v>
      </c>
      <c r="C18" s="25">
        <v>8248</v>
      </c>
      <c r="D18" s="3">
        <v>78192.5</v>
      </c>
      <c r="E18" s="11">
        <f t="shared" si="0"/>
        <v>9.4801770126091167</v>
      </c>
      <c r="F18" s="14">
        <v>2816</v>
      </c>
      <c r="G18" s="21">
        <v>43602</v>
      </c>
      <c r="H18" s="2">
        <v>8749</v>
      </c>
      <c r="I18" s="3">
        <v>85869</v>
      </c>
      <c r="J18" s="11">
        <f t="shared" si="1"/>
        <v>9.8147216824779981</v>
      </c>
      <c r="K18" s="14">
        <v>3025</v>
      </c>
      <c r="L18" s="1">
        <f t="shared" si="2"/>
        <v>209</v>
      </c>
      <c r="M18" s="7">
        <f t="shared" si="3"/>
        <v>7.421875E-2</v>
      </c>
      <c r="N18" s="7">
        <f t="shared" si="4"/>
        <v>0.35756501182033096</v>
      </c>
      <c r="O18" s="23">
        <f t="shared" si="5"/>
        <v>-5435</v>
      </c>
    </row>
    <row r="19" spans="1:15" ht="15.75" x14ac:dyDescent="0.25">
      <c r="A19" s="6">
        <f t="shared" ref="A19:A32" si="7">A18-1</f>
        <v>77</v>
      </c>
      <c r="B19" s="20">
        <v>43239</v>
      </c>
      <c r="C19" s="25">
        <v>8547</v>
      </c>
      <c r="D19" s="3">
        <v>80751.5</v>
      </c>
      <c r="E19" s="11">
        <f>D19/C19</f>
        <v>9.4479349479349484</v>
      </c>
      <c r="F19" s="14">
        <v>2871.7</v>
      </c>
      <c r="G19" s="21">
        <v>43603</v>
      </c>
      <c r="H19" s="2">
        <v>8878</v>
      </c>
      <c r="I19" s="3">
        <v>86982</v>
      </c>
      <c r="J19" s="11">
        <f t="shared" ref="J19:J24" si="8">I19/H19</f>
        <v>9.7974769092137866</v>
      </c>
      <c r="K19" s="14">
        <v>3066.1</v>
      </c>
      <c r="L19" s="1">
        <f>K19-F19</f>
        <v>194.40000000000009</v>
      </c>
      <c r="M19" s="7">
        <f>L19/F19</f>
        <v>6.7695093498624542E-2</v>
      </c>
      <c r="N19" s="7">
        <f>K19/8460</f>
        <v>0.36242316784869977</v>
      </c>
      <c r="O19" s="23">
        <f>K19-8460</f>
        <v>-5393.9</v>
      </c>
    </row>
    <row r="20" spans="1:15" ht="15.75" x14ac:dyDescent="0.25">
      <c r="A20" s="6">
        <f t="shared" si="7"/>
        <v>76</v>
      </c>
      <c r="B20" s="20">
        <v>43241</v>
      </c>
      <c r="C20" s="2">
        <v>8798</v>
      </c>
      <c r="D20" s="3">
        <v>82902</v>
      </c>
      <c r="E20" s="11">
        <f>D20/C20</f>
        <v>9.4228233689474887</v>
      </c>
      <c r="F20" s="14">
        <v>2946.7</v>
      </c>
      <c r="G20" s="21">
        <v>43605</v>
      </c>
      <c r="H20" s="2">
        <v>9218</v>
      </c>
      <c r="I20" s="3">
        <v>89856</v>
      </c>
      <c r="J20" s="11">
        <f t="shared" si="8"/>
        <v>9.7478845736602295</v>
      </c>
      <c r="K20" s="14">
        <v>3155.2</v>
      </c>
      <c r="L20" s="1">
        <f>K20-F20</f>
        <v>208.5</v>
      </c>
      <c r="M20" s="7">
        <f>L20/F20</f>
        <v>7.0757118132147828E-2</v>
      </c>
      <c r="N20" s="7">
        <f>K20/8460</f>
        <v>0.37295508274231676</v>
      </c>
      <c r="O20" s="23">
        <f>K20-8460</f>
        <v>-5304.8</v>
      </c>
    </row>
    <row r="21" spans="1:15" ht="15.75" x14ac:dyDescent="0.25">
      <c r="A21" s="6">
        <f t="shared" si="7"/>
        <v>75</v>
      </c>
      <c r="B21" s="20">
        <v>43242</v>
      </c>
      <c r="C21" s="27">
        <v>9143</v>
      </c>
      <c r="D21" s="28">
        <v>85816</v>
      </c>
      <c r="E21" s="11">
        <f>D21/C21</f>
        <v>9.3859783440883735</v>
      </c>
      <c r="F21" s="14">
        <v>3034.7</v>
      </c>
      <c r="G21" s="21">
        <v>43606</v>
      </c>
      <c r="H21" s="2">
        <v>9406</v>
      </c>
      <c r="I21" s="3">
        <v>91377</v>
      </c>
      <c r="J21" s="11">
        <f t="shared" si="8"/>
        <v>9.7147565383797581</v>
      </c>
      <c r="K21" s="14">
        <v>3244.4</v>
      </c>
      <c r="L21" s="1">
        <f>K21-F21</f>
        <v>209.70000000000027</v>
      </c>
      <c r="M21" s="7">
        <f>L21/F21</f>
        <v>6.9100734833756311E-2</v>
      </c>
      <c r="N21" s="7">
        <f>K21/8460</f>
        <v>0.3834988179669031</v>
      </c>
      <c r="O21" s="23">
        <f>K21-8460</f>
        <v>-5215.6000000000004</v>
      </c>
    </row>
    <row r="22" spans="1:15" ht="15.75" x14ac:dyDescent="0.25">
      <c r="A22" s="6">
        <f t="shared" si="7"/>
        <v>74</v>
      </c>
      <c r="B22" s="20">
        <v>43243</v>
      </c>
      <c r="C22" s="27">
        <v>9483</v>
      </c>
      <c r="D22" s="28">
        <v>88409.5</v>
      </c>
      <c r="E22" s="11">
        <f>D22/C22</f>
        <v>9.3229463250026363</v>
      </c>
      <c r="F22" s="14">
        <v>3136.5</v>
      </c>
      <c r="G22" s="21">
        <v>43607</v>
      </c>
      <c r="H22" s="2">
        <v>9806</v>
      </c>
      <c r="I22" s="3">
        <v>94767</v>
      </c>
      <c r="J22" s="11">
        <f t="shared" si="8"/>
        <v>9.66418519273914</v>
      </c>
      <c r="K22" s="14">
        <v>3358.7</v>
      </c>
      <c r="L22" s="1">
        <f>K22-F22</f>
        <v>222.19999999999982</v>
      </c>
      <c r="M22" s="7">
        <f>L22/F22</f>
        <v>7.0843296668260738E-2</v>
      </c>
      <c r="N22" s="7">
        <f>K22/8460</f>
        <v>0.39700945626477541</v>
      </c>
      <c r="O22" s="23">
        <f>K22-8460</f>
        <v>-5101.3</v>
      </c>
    </row>
    <row r="23" spans="1:15" ht="15.75" x14ac:dyDescent="0.25">
      <c r="A23" s="6">
        <f t="shared" si="7"/>
        <v>73</v>
      </c>
      <c r="B23" s="20">
        <v>43244</v>
      </c>
      <c r="C23" s="27">
        <v>9718</v>
      </c>
      <c r="D23" s="28">
        <v>90299</v>
      </c>
      <c r="E23" s="11">
        <f>D23/C23</f>
        <v>9.2919324963984362</v>
      </c>
      <c r="F23" s="14">
        <v>3200.2</v>
      </c>
      <c r="G23" s="21">
        <v>43608</v>
      </c>
      <c r="H23" s="2">
        <v>10034</v>
      </c>
      <c r="I23" s="3">
        <v>96636</v>
      </c>
      <c r="J23" s="11">
        <f t="shared" si="8"/>
        <v>9.6308550926848717</v>
      </c>
      <c r="K23" s="14">
        <v>3423.2</v>
      </c>
      <c r="L23" s="1">
        <f>K23-F23</f>
        <v>223</v>
      </c>
      <c r="M23" s="7">
        <f>L23/F23</f>
        <v>6.9683144803449795E-2</v>
      </c>
      <c r="N23" s="7">
        <f>K23/8460</f>
        <v>0.40463356973995268</v>
      </c>
      <c r="O23" s="23">
        <f>K23-8460</f>
        <v>-5036.8</v>
      </c>
    </row>
    <row r="24" spans="1:15" ht="15.75" x14ac:dyDescent="0.25">
      <c r="A24" s="6">
        <f>A23-1</f>
        <v>72</v>
      </c>
      <c r="B24" s="20">
        <v>43245</v>
      </c>
      <c r="C24" s="29">
        <v>9869</v>
      </c>
      <c r="D24" s="30">
        <v>91516.5</v>
      </c>
      <c r="E24" s="31">
        <f t="shared" ref="E24:E32" si="9">D24/C24</f>
        <v>9.2731279764920451</v>
      </c>
      <c r="F24" s="32">
        <v>3243</v>
      </c>
      <c r="G24" s="21">
        <v>43609</v>
      </c>
      <c r="H24" s="2">
        <v>10185</v>
      </c>
      <c r="I24" s="3">
        <v>97803</v>
      </c>
      <c r="J24" s="11">
        <f t="shared" si="8"/>
        <v>9.6026509572901322</v>
      </c>
      <c r="K24" s="14">
        <v>3465.5</v>
      </c>
      <c r="L24" s="1">
        <f t="shared" ref="L24:L31" si="10">K24-F24</f>
        <v>222.5</v>
      </c>
      <c r="M24" s="7">
        <f t="shared" ref="M24:M31" si="11">L24/F24</f>
        <v>6.8609312365094044E-2</v>
      </c>
      <c r="N24" s="7">
        <f t="shared" ref="N24:N32" si="12">K24/8460</f>
        <v>0.40963356973995274</v>
      </c>
      <c r="O24" s="23">
        <f t="shared" ref="O24:O32" si="13">K24-8460</f>
        <v>-4994.5</v>
      </c>
    </row>
    <row r="25" spans="1:15" ht="15.75" x14ac:dyDescent="0.25">
      <c r="A25" s="6">
        <f t="shared" si="7"/>
        <v>71</v>
      </c>
      <c r="B25" s="20">
        <v>43246</v>
      </c>
      <c r="C25" s="29">
        <v>10026</v>
      </c>
      <c r="D25" s="30">
        <v>92841.5</v>
      </c>
      <c r="E25" s="31">
        <f t="shared" si="9"/>
        <v>9.2600738080989426</v>
      </c>
      <c r="F25" s="32">
        <v>3287.2</v>
      </c>
      <c r="G25" s="21">
        <v>43610</v>
      </c>
      <c r="H25" s="2">
        <v>10271</v>
      </c>
      <c r="I25" s="3">
        <v>98744.5</v>
      </c>
      <c r="J25" s="11">
        <f t="shared" ref="J25:J32" si="14">I25/H25</f>
        <v>9.6139129588160834</v>
      </c>
      <c r="K25" s="14">
        <v>3489.4</v>
      </c>
      <c r="L25" s="1">
        <f t="shared" si="10"/>
        <v>202.20000000000027</v>
      </c>
      <c r="M25" s="7">
        <f t="shared" si="11"/>
        <v>6.1511316622049249E-2</v>
      </c>
      <c r="N25" s="7">
        <f t="shared" si="12"/>
        <v>0.41245862884160756</v>
      </c>
      <c r="O25" s="23">
        <f t="shared" si="13"/>
        <v>-4970.6000000000004</v>
      </c>
    </row>
    <row r="26" spans="1:15" ht="15.75" x14ac:dyDescent="0.25">
      <c r="A26" s="6">
        <f t="shared" si="7"/>
        <v>70</v>
      </c>
      <c r="B26" s="20">
        <v>43248</v>
      </c>
      <c r="C26" s="29">
        <v>10123</v>
      </c>
      <c r="D26" s="30">
        <v>93613.5</v>
      </c>
      <c r="E26" s="31">
        <f t="shared" si="9"/>
        <v>9.2476044650795224</v>
      </c>
      <c r="F26" s="32">
        <v>3313.6</v>
      </c>
      <c r="G26" s="21">
        <v>43612</v>
      </c>
      <c r="H26" s="2">
        <v>10499</v>
      </c>
      <c r="I26" s="3">
        <v>100195</v>
      </c>
      <c r="J26" s="11">
        <f t="shared" si="14"/>
        <v>9.5432898371273449</v>
      </c>
      <c r="K26" s="14">
        <v>3545.3</v>
      </c>
      <c r="L26" s="1">
        <f t="shared" si="10"/>
        <v>231.70000000000027</v>
      </c>
      <c r="M26" s="7">
        <f t="shared" si="11"/>
        <v>6.9923949782713754E-2</v>
      </c>
      <c r="N26" s="7">
        <f t="shared" si="12"/>
        <v>0.41906619385342792</v>
      </c>
      <c r="O26" s="23">
        <f t="shared" si="13"/>
        <v>-4914.7</v>
      </c>
    </row>
    <row r="27" spans="1:15" ht="15.75" x14ac:dyDescent="0.25">
      <c r="A27" s="6">
        <f t="shared" si="7"/>
        <v>69</v>
      </c>
      <c r="B27" s="20">
        <v>43249</v>
      </c>
      <c r="C27" s="29">
        <v>10284</v>
      </c>
      <c r="D27" s="30">
        <v>95017</v>
      </c>
      <c r="E27" s="31">
        <f t="shared" si="9"/>
        <v>9.2393037728510308</v>
      </c>
      <c r="F27" s="32">
        <v>3361.4</v>
      </c>
      <c r="G27" s="21">
        <v>43613</v>
      </c>
      <c r="H27" s="2">
        <v>10661</v>
      </c>
      <c r="I27" s="3">
        <v>101531.5</v>
      </c>
      <c r="J27" s="11">
        <f t="shared" si="14"/>
        <v>9.5236375574523962</v>
      </c>
      <c r="K27" s="14">
        <v>3586.7</v>
      </c>
      <c r="L27" s="1">
        <f t="shared" si="10"/>
        <v>225.29999999999973</v>
      </c>
      <c r="M27" s="7">
        <f t="shared" si="11"/>
        <v>6.7025644076872642E-2</v>
      </c>
      <c r="N27" s="7">
        <f t="shared" si="12"/>
        <v>0.42395981087470447</v>
      </c>
      <c r="O27" s="23">
        <f t="shared" si="13"/>
        <v>-4873.3</v>
      </c>
    </row>
    <row r="28" spans="1:15" ht="15.75" x14ac:dyDescent="0.25">
      <c r="A28" s="6">
        <f t="shared" si="7"/>
        <v>68</v>
      </c>
      <c r="B28" s="20">
        <v>43250</v>
      </c>
      <c r="C28" s="29">
        <v>10456</v>
      </c>
      <c r="D28" s="30">
        <v>96457</v>
      </c>
      <c r="E28" s="31">
        <f t="shared" si="9"/>
        <v>9.2250382555470551</v>
      </c>
      <c r="F28" s="32">
        <v>3412.4</v>
      </c>
      <c r="G28" s="21">
        <v>43614</v>
      </c>
      <c r="H28" s="2">
        <v>10824</v>
      </c>
      <c r="I28" s="3">
        <v>102868.5</v>
      </c>
      <c r="J28" s="11">
        <f t="shared" si="14"/>
        <v>9.5037416851441243</v>
      </c>
      <c r="K28" s="14">
        <v>3638.4</v>
      </c>
      <c r="L28" s="1">
        <f t="shared" si="10"/>
        <v>226</v>
      </c>
      <c r="M28" s="7">
        <f t="shared" si="11"/>
        <v>6.622904700504044E-2</v>
      </c>
      <c r="N28" s="7">
        <f t="shared" si="12"/>
        <v>0.43007092198581559</v>
      </c>
      <c r="O28" s="23">
        <f t="shared" si="13"/>
        <v>-4821.6000000000004</v>
      </c>
    </row>
    <row r="29" spans="1:15" ht="15.75" x14ac:dyDescent="0.25">
      <c r="A29" s="6">
        <f t="shared" si="7"/>
        <v>67</v>
      </c>
      <c r="B29" s="20">
        <v>43251</v>
      </c>
      <c r="C29" s="29">
        <v>10623</v>
      </c>
      <c r="D29" s="30">
        <v>97917.5</v>
      </c>
      <c r="E29" s="31">
        <f t="shared" si="9"/>
        <v>9.2174997646615839</v>
      </c>
      <c r="F29" s="32">
        <v>3459.9</v>
      </c>
      <c r="G29" s="21">
        <v>43615</v>
      </c>
      <c r="H29" s="2">
        <v>10951</v>
      </c>
      <c r="I29" s="3">
        <v>103881.5</v>
      </c>
      <c r="J29" s="11">
        <f t="shared" si="14"/>
        <v>9.486028673180531</v>
      </c>
      <c r="K29" s="14">
        <v>3672.8</v>
      </c>
      <c r="L29" s="1">
        <f t="shared" si="10"/>
        <v>212.90000000000009</v>
      </c>
      <c r="M29" s="7">
        <f t="shared" si="11"/>
        <v>6.1533570334402751E-2</v>
      </c>
      <c r="N29" s="7">
        <f t="shared" si="12"/>
        <v>0.43413711583924353</v>
      </c>
      <c r="O29" s="23">
        <f t="shared" si="13"/>
        <v>-4787.2</v>
      </c>
    </row>
    <row r="30" spans="1:15" ht="15.75" x14ac:dyDescent="0.25">
      <c r="A30" s="6">
        <f t="shared" si="7"/>
        <v>66</v>
      </c>
      <c r="B30" s="20">
        <v>43252</v>
      </c>
      <c r="C30" s="29">
        <v>10724</v>
      </c>
      <c r="D30" s="30">
        <v>98675.5</v>
      </c>
      <c r="E30" s="31">
        <f t="shared" si="9"/>
        <v>9.2013707571801575</v>
      </c>
      <c r="F30" s="32">
        <v>3484.6</v>
      </c>
      <c r="G30" s="21">
        <v>43616</v>
      </c>
      <c r="H30" s="2">
        <v>11048</v>
      </c>
      <c r="I30" s="3">
        <v>104807</v>
      </c>
      <c r="J30" s="11">
        <f t="shared" si="14"/>
        <v>9.4865133960897907</v>
      </c>
      <c r="K30" s="14">
        <v>3703.9</v>
      </c>
      <c r="L30" s="1">
        <f t="shared" si="10"/>
        <v>219.30000000000018</v>
      </c>
      <c r="M30" s="7">
        <f t="shared" si="11"/>
        <v>6.2934052688974396E-2</v>
      </c>
      <c r="N30" s="7">
        <f t="shared" si="12"/>
        <v>0.43781323877068556</v>
      </c>
      <c r="O30" s="23">
        <f t="shared" si="13"/>
        <v>-4756.1000000000004</v>
      </c>
    </row>
    <row r="31" spans="1:15" ht="15.75" x14ac:dyDescent="0.25">
      <c r="A31" s="6">
        <f t="shared" si="7"/>
        <v>65</v>
      </c>
      <c r="B31" s="20">
        <v>43253</v>
      </c>
      <c r="C31" s="29">
        <v>10849</v>
      </c>
      <c r="D31" s="30">
        <v>99721</v>
      </c>
      <c r="E31" s="31">
        <f t="shared" si="9"/>
        <v>9.191722739422989</v>
      </c>
      <c r="F31" s="32">
        <v>3520.9</v>
      </c>
      <c r="G31" s="21">
        <v>43617</v>
      </c>
      <c r="H31" s="2">
        <v>11120</v>
      </c>
      <c r="I31" s="3">
        <v>105328</v>
      </c>
      <c r="J31" s="11">
        <f t="shared" si="14"/>
        <v>9.4719424460431654</v>
      </c>
      <c r="K31" s="14">
        <v>3721.9</v>
      </c>
      <c r="L31" s="1">
        <f t="shared" si="10"/>
        <v>201</v>
      </c>
      <c r="M31" s="7">
        <f t="shared" si="11"/>
        <v>5.7087676446363145E-2</v>
      </c>
      <c r="N31" s="7">
        <f t="shared" si="12"/>
        <v>0.43994089834515365</v>
      </c>
      <c r="O31" s="23">
        <f t="shared" si="13"/>
        <v>-4738.1000000000004</v>
      </c>
    </row>
    <row r="32" spans="1:15" ht="15.75" x14ac:dyDescent="0.25">
      <c r="A32" s="6">
        <f t="shared" si="7"/>
        <v>64</v>
      </c>
      <c r="B32" s="20">
        <v>43255</v>
      </c>
      <c r="C32" s="29">
        <v>10953</v>
      </c>
      <c r="D32" s="30">
        <v>100552.5</v>
      </c>
      <c r="E32" s="31">
        <f t="shared" si="9"/>
        <v>9.1803615447822509</v>
      </c>
      <c r="F32" s="32">
        <v>3550.3</v>
      </c>
      <c r="G32" s="21">
        <v>43619</v>
      </c>
      <c r="H32" s="2">
        <v>11351</v>
      </c>
      <c r="I32" s="3">
        <v>109169.5</v>
      </c>
      <c r="J32" s="11">
        <f t="shared" si="14"/>
        <v>9.6176107831909086</v>
      </c>
      <c r="K32" s="14">
        <v>3784.7</v>
      </c>
      <c r="L32" s="1">
        <f>K32-F32</f>
        <v>234.39999999999964</v>
      </c>
      <c r="M32" s="7">
        <f>L32/F32</f>
        <v>6.6022589640311977E-2</v>
      </c>
      <c r="N32" s="7">
        <f t="shared" si="12"/>
        <v>0.44736406619385338</v>
      </c>
      <c r="O32" s="23">
        <f t="shared" si="13"/>
        <v>-4675.3</v>
      </c>
    </row>
    <row r="33" spans="1:15" ht="15.75" x14ac:dyDescent="0.25">
      <c r="A33" s="6"/>
      <c r="B33" s="20"/>
      <c r="C33" s="29"/>
      <c r="D33" s="30"/>
      <c r="E33" s="31"/>
      <c r="F33" s="32"/>
      <c r="G33" s="21"/>
      <c r="H33" s="2"/>
      <c r="I33" s="3"/>
      <c r="J33" s="11"/>
      <c r="K33" s="14"/>
      <c r="L33" s="1"/>
      <c r="M33" s="7"/>
      <c r="N33" s="7"/>
      <c r="O33" s="23"/>
    </row>
    <row r="34" spans="1:15" ht="15.75" x14ac:dyDescent="0.25">
      <c r="A34" s="6"/>
      <c r="B34" s="20"/>
      <c r="C34" s="29"/>
      <c r="D34" s="30"/>
      <c r="E34" s="31"/>
      <c r="F34" s="32"/>
      <c r="G34" s="21"/>
      <c r="H34" s="2"/>
      <c r="I34" s="3"/>
      <c r="J34" s="11"/>
      <c r="K34" s="14"/>
      <c r="L34" s="1"/>
      <c r="M34" s="7"/>
      <c r="N34" s="7"/>
      <c r="O34" s="23"/>
    </row>
    <row r="35" spans="1:15" ht="15.75" x14ac:dyDescent="0.25">
      <c r="A35" s="6"/>
      <c r="B35" s="20"/>
      <c r="C35" s="29"/>
      <c r="D35" s="30"/>
      <c r="E35" s="31"/>
      <c r="F35" s="32"/>
      <c r="G35" s="21"/>
      <c r="H35" s="2"/>
      <c r="I35" s="3"/>
      <c r="J35" s="11"/>
      <c r="K35" s="14"/>
      <c r="L35" s="1"/>
      <c r="M35" s="7"/>
      <c r="N35" s="7"/>
      <c r="O35" s="23"/>
    </row>
    <row r="36" spans="1:15" ht="15.75" x14ac:dyDescent="0.25">
      <c r="A36" s="6"/>
      <c r="B36" s="20"/>
      <c r="C36" s="29"/>
      <c r="D36" s="30"/>
      <c r="E36" s="31"/>
      <c r="F36" s="32"/>
      <c r="G36" s="21"/>
      <c r="H36" s="2"/>
      <c r="I36" s="3"/>
      <c r="J36" s="11"/>
      <c r="K36" s="14"/>
      <c r="L36" s="1"/>
      <c r="M36" s="7"/>
      <c r="N36" s="7"/>
      <c r="O36" s="23"/>
    </row>
    <row r="37" spans="1:15" ht="15.75" x14ac:dyDescent="0.25">
      <c r="A37" s="6"/>
      <c r="B37" s="20"/>
      <c r="C37" s="29"/>
      <c r="D37" s="30"/>
      <c r="E37" s="31"/>
      <c r="F37" s="32"/>
      <c r="G37" s="21"/>
      <c r="H37" s="2"/>
      <c r="I37" s="3"/>
      <c r="J37" s="11"/>
      <c r="K37" s="14"/>
      <c r="L37" s="1"/>
      <c r="M37" s="7"/>
      <c r="N37" s="7"/>
      <c r="O37" s="23"/>
    </row>
    <row r="38" spans="1:15" ht="15.75" x14ac:dyDescent="0.25">
      <c r="A38" s="6"/>
      <c r="B38" s="20"/>
      <c r="C38" s="29"/>
      <c r="D38" s="30"/>
      <c r="E38" s="31"/>
      <c r="F38" s="32"/>
      <c r="G38" s="21"/>
      <c r="H38" s="2"/>
      <c r="I38" s="3"/>
      <c r="J38" s="11"/>
      <c r="K38" s="14"/>
      <c r="L38" s="1"/>
      <c r="M38" s="7"/>
      <c r="N38" s="7"/>
      <c r="O38" s="23"/>
    </row>
    <row r="65221" spans="8:8" x14ac:dyDescent="0.25">
      <c r="H65221" s="15"/>
    </row>
  </sheetData>
  <mergeCells count="11">
    <mergeCell ref="O1:O3"/>
    <mergeCell ref="C2:F2"/>
    <mergeCell ref="C1:F1"/>
    <mergeCell ref="G1:G3"/>
    <mergeCell ref="M1:M3"/>
    <mergeCell ref="N1:N3"/>
    <mergeCell ref="H1:K1"/>
    <mergeCell ref="H2:K2"/>
    <mergeCell ref="B1:B3"/>
    <mergeCell ref="L1:L3"/>
    <mergeCell ref="A1:A3"/>
  </mergeCells>
  <printOptions horizontalCentered="1"/>
  <pageMargins left="0.47348484848484901" right="0.1" top="1.2604166666666701" bottom="1.46" header="0.3" footer="0.3"/>
  <pageSetup orientation="landscape" r:id="rId1"/>
  <headerFooter>
    <oddHeader>&amp;L
&amp;"-,Bold"&amp;10Fall 2018 Total Resident FTES: 7,762  
&amp;C&amp;"-,Bold"&amp;12DAILY ACTIVITY ENROLLMENT REPORT - FALL 2019
   CREDIT ONLY
&amp;10
&amp;R&amp;"-,Bold"&amp;10
&amp;9Resident FTES does NOT include Positive Attendance FTEs</oddHeader>
    <oddFooter>&amp;C&amp;"-,Bold"&amp;9Fall 18 registration ended 08/17/18
Fall 19 registration ends 08/16/19
Banner Report:  SWRST 26-Student Eligibility Report
Office of Admissions &amp; Records
Footnote:  *No report generated on Sundays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D5" sqref="D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City College of San Francisco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nomad</dc:creator>
  <cp:lastModifiedBy>Robert Valencia</cp:lastModifiedBy>
  <cp:lastPrinted>2019-05-21T00:15:29Z</cp:lastPrinted>
  <dcterms:created xsi:type="dcterms:W3CDTF">2012-12-07T17:55:52Z</dcterms:created>
  <dcterms:modified xsi:type="dcterms:W3CDTF">2019-06-05T16:35:13Z</dcterms:modified>
</cp:coreProperties>
</file>